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201.xml"/>
  <Override ContentType="application/vnd.openxmlformats-officedocument.drawingml.chart+xml" PartName="/xl/charts/chart27.xml"/>
  <Override ContentType="application/vnd.openxmlformats-officedocument.drawingml.chart+xml" PartName="/xl/charts/chart104.xml"/>
  <Override ContentType="application/vnd.openxmlformats-officedocument.drawingml.chart+xml" PartName="/xl/charts/chart198.xml"/>
  <Override ContentType="application/vnd.openxmlformats-officedocument.drawingml.chart+xml" PartName="/xl/charts/chart43.xml"/>
  <Override ContentType="application/vnd.openxmlformats-officedocument.drawingml.chart+xml" PartName="/xl/charts/chart120.xml"/>
  <Override ContentType="application/vnd.openxmlformats-officedocument.drawingml.chart+xml" PartName="/xl/charts/chart147.xml"/>
  <Override ContentType="application/vnd.openxmlformats-officedocument.drawingml.chart+xml" PartName="/xl/charts/chart78.xml"/>
  <Override ContentType="application/vnd.openxmlformats-officedocument.drawingml.chart+xml" PartName="/xl/charts/chart155.xml"/>
  <Override ContentType="application/vnd.openxmlformats-officedocument.drawingml.chart+xml" PartName="/xl/charts/chart35.xml"/>
  <Override ContentType="application/vnd.openxmlformats-officedocument.drawingml.chart+xml" PartName="/xl/charts/chart112.xml"/>
  <Override ContentType="application/vnd.openxmlformats-officedocument.drawingml.chart+xml" PartName="/xl/charts/chart94.xml"/>
  <Override ContentType="application/vnd.openxmlformats-officedocument.drawingml.chart+xml" PartName="/xl/charts/chart228.xml"/>
  <Override ContentType="application/vnd.openxmlformats-officedocument.drawingml.chart+xml" PartName="/xl/charts/chart51.xml"/>
  <Override ContentType="application/vnd.openxmlformats-officedocument.drawingml.chart+xml" PartName="/xl/charts/chart139.xml"/>
  <Override ContentType="application/vnd.openxmlformats-officedocument.drawingml.chart+xml" PartName="/xl/charts/chart86.xml"/>
  <Override ContentType="application/vnd.openxmlformats-officedocument.drawingml.chart+xml" PartName="/xl/charts/chart191.xml"/>
  <Override ContentType="application/vnd.openxmlformats-officedocument.drawingml.chart+xml" PartName="/xl/charts/chart20.xml"/>
  <Override ContentType="application/vnd.openxmlformats-officedocument.drawingml.chart+xml" PartName="/xl/charts/chart175.xml"/>
  <Override ContentType="application/vnd.openxmlformats-officedocument.drawingml.chart+xml" PartName="/xl/charts/chart63.xml"/>
  <Override ContentType="application/vnd.openxmlformats-officedocument.drawingml.chart+xml" PartName="/xl/charts/chart127.xml"/>
  <Override ContentType="application/vnd.openxmlformats-officedocument.drawingml.chart+xml" PartName="/xl/charts/chart58.xml"/>
  <Override ContentType="application/vnd.openxmlformats-officedocument.drawingml.chart+xml" PartName="/xl/charts/chart159.xml"/>
  <Override ContentType="application/vnd.openxmlformats-officedocument.drawingml.chart+xml" PartName="/xl/charts/chart15.xml"/>
  <Override ContentType="application/vnd.openxmlformats-officedocument.drawingml.chart+xml" PartName="/xl/charts/chart132.xml"/>
  <Override ContentType="application/vnd.openxmlformats-officedocument.drawingml.chart+xml" PartName="/xl/charts/chart213.xml"/>
  <Override ContentType="application/vnd.openxmlformats-officedocument.drawingml.chart+xml" PartName="/xl/charts/chart163.xml"/>
  <Override ContentType="application/vnd.openxmlformats-officedocument.drawingml.chart+xml" PartName="/xl/charts/chart5.xml"/>
  <Override ContentType="application/vnd.openxmlformats-officedocument.drawingml.chart+xml" PartName="/xl/charts/chart208.xml"/>
  <Override ContentType="application/vnd.openxmlformats-officedocument.drawingml.chart+xml" PartName="/xl/charts/chart74.xml"/>
  <Override ContentType="application/vnd.openxmlformats-officedocument.drawingml.chart+xml" PartName="/xl/charts/chart31.xml"/>
  <Override ContentType="application/vnd.openxmlformats-officedocument.drawingml.chart+xml" PartName="/xl/charts/chart116.xml"/>
  <Override ContentType="application/vnd.openxmlformats-officedocument.drawingml.chart+xml" PartName="/xl/charts/chart205.xml"/>
  <Override ContentType="application/vnd.openxmlformats-officedocument.drawingml.chart+xml" PartName="/xl/charts/chart2.xml"/>
  <Override ContentType="application/vnd.openxmlformats-officedocument.drawingml.chart+xml" PartName="/xl/charts/chart178.xml"/>
  <Override ContentType="application/vnd.openxmlformats-officedocument.drawingml.chart+xml" PartName="/xl/charts/chart135.xml"/>
  <Override ContentType="application/vnd.openxmlformats-officedocument.drawingml.chart+xml" PartName="/xl/charts/chart47.xml"/>
  <Override ContentType="application/vnd.openxmlformats-officedocument.drawingml.chart+xml" PartName="/xl/charts/chart91.xml"/>
  <Override ContentType="application/vnd.openxmlformats-officedocument.drawingml.chart+xml" PartName="/xl/charts/chart143.xml"/>
  <Override ContentType="application/vnd.openxmlformats-officedocument.drawingml.chart+xml" PartName="/xl/charts/chart186.xml"/>
  <Override ContentType="application/vnd.openxmlformats-officedocument.drawingml.chart+xml" PartName="/xl/charts/chart224.xml"/>
  <Override ContentType="application/vnd.openxmlformats-officedocument.drawingml.chart+xml" PartName="/xl/charts/chart55.xml"/>
  <Override ContentType="application/vnd.openxmlformats-officedocument.drawingml.chart+xml" PartName="/xl/charts/chart160.xml"/>
  <Override ContentType="application/vnd.openxmlformats-officedocument.drawingml.chart+xml" PartName="/xl/charts/chart12.xml"/>
  <Override ContentType="application/vnd.openxmlformats-officedocument.drawingml.chart+xml" PartName="/xl/charts/chart195.xml"/>
  <Override ContentType="application/vnd.openxmlformats-officedocument.drawingml.chart+xml" PartName="/xl/charts/chart38.xml"/>
  <Override ContentType="application/vnd.openxmlformats-officedocument.drawingml.chart+xml" PartName="/xl/charts/chart100.xml"/>
  <Override ContentType="application/vnd.openxmlformats-officedocument.drawingml.chart+xml" PartName="/xl/charts/chart152.xml"/>
  <Override ContentType="application/vnd.openxmlformats-officedocument.drawingml.chart+xml" PartName="/xl/charts/chart220.xml"/>
  <Override ContentType="application/vnd.openxmlformats-officedocument.drawingml.chart+xml" PartName="/xl/charts/chart216.xml"/>
  <Override ContentType="application/vnd.openxmlformats-officedocument.drawingml.chart+xml" PartName="/xl/charts/chart98.xml"/>
  <Override ContentType="application/vnd.openxmlformats-officedocument.drawingml.chart+xml" PartName="/xl/charts/chart233.xml"/>
  <Override ContentType="application/vnd.openxmlformats-officedocument.drawingml.chart+xml" PartName="/xl/charts/chart190.xml"/>
  <Override ContentType="application/vnd.openxmlformats-officedocument.drawingml.chart+xml" PartName="/xl/charts/chart83.xml"/>
  <Override ContentType="application/vnd.openxmlformats-officedocument.drawingml.chart+xml" PartName="/xl/charts/chart66.xml"/>
  <Override ContentType="application/vnd.openxmlformats-officedocument.drawingml.chart+xml" PartName="/xl/charts/chart124.xml"/>
  <Override ContentType="application/vnd.openxmlformats-officedocument.drawingml.chart+xml" PartName="/xl/charts/chart70.xml"/>
  <Override ContentType="application/vnd.openxmlformats-officedocument.drawingml.chart+xml" PartName="/xl/charts/chart171.xml"/>
  <Override ContentType="application/vnd.openxmlformats-officedocument.drawingml.chart+xml" PartName="/xl/charts/chart40.xml"/>
  <Override ContentType="application/vnd.openxmlformats-officedocument.drawingml.chart+xml" PartName="/xl/charts/chart107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23.xml"/>
  <Override ContentType="application/vnd.openxmlformats-officedocument.drawingml.chart+xml" PartName="/xl/charts/chart167.xml"/>
  <Override ContentType="application/vnd.openxmlformats-officedocument.drawingml.chart+xml" PartName="/xl/charts/chart52.xml"/>
  <Override ContentType="application/vnd.openxmlformats-officedocument.drawingml.chart+xml" PartName="/xl/charts/chart18.xml"/>
  <Override ContentType="application/vnd.openxmlformats-officedocument.drawingml.chart+xml" PartName="/xl/charts/chart172.xml"/>
  <Override ContentType="application/vnd.openxmlformats-officedocument.drawingml.chart+xml" PartName="/xl/charts/chart95.xml"/>
  <Override ContentType="application/vnd.openxmlformats-officedocument.drawingml.chart+xml" PartName="/xl/charts/chart227.xml"/>
  <Override ContentType="application/vnd.openxmlformats-officedocument.drawingml.chart+xml" PartName="/xl/charts/chart138.xml"/>
  <Override ContentType="application/vnd.openxmlformats-officedocument.drawingml.chart+xml" PartName="/xl/charts/chart77.xml"/>
  <Override ContentType="application/vnd.openxmlformats-officedocument.drawingml.chart+xml" PartName="/xl/charts/chart105.xml"/>
  <Override ContentType="application/vnd.openxmlformats-officedocument.drawingml.chart+xml" PartName="/xl/charts/chart34.xml"/>
  <Override ContentType="application/vnd.openxmlformats-officedocument.drawingml.chart+xml" PartName="/xl/charts/chart202.xml"/>
  <Override ContentType="application/vnd.openxmlformats-officedocument.drawingml.chart+xml" PartName="/xl/charts/chart8.xml"/>
  <Override ContentType="application/vnd.openxmlformats-officedocument.drawingml.chart+xml" PartName="/xl/charts/chart42.xml"/>
  <Override ContentType="application/vnd.openxmlformats-officedocument.drawingml.chart+xml" PartName="/xl/charts/chart148.xml"/>
  <Override ContentType="application/vnd.openxmlformats-officedocument.drawingml.chart+xml" PartName="/xl/charts/chart199.xml"/>
  <Override ContentType="application/vnd.openxmlformats-officedocument.drawingml.chart+xml" PartName="/xl/charts/chart156.xml"/>
  <Override ContentType="application/vnd.openxmlformats-officedocument.drawingml.chart+xml" PartName="/xl/charts/chart182.xml"/>
  <Override ContentType="application/vnd.openxmlformats-officedocument.drawingml.chart+xml" PartName="/xl/charts/chart113.xml"/>
  <Override ContentType="application/vnd.openxmlformats-officedocument.drawingml.chart+xml" PartName="/xl/charts/chart89.xml"/>
  <Override ContentType="application/vnd.openxmlformats-officedocument.drawingml.chart+xml" PartName="/xl/charts/chart46.xml"/>
  <Override ContentType="application/vnd.openxmlformats-officedocument.drawingml.chart+xml" PartName="/xl/charts/chart212.xml"/>
  <Override ContentType="application/vnd.openxmlformats-officedocument.drawingml.chart+xml" PartName="/xl/charts/chart187.xml"/>
  <Override ContentType="application/vnd.openxmlformats-officedocument.drawingml.chart+xml" PartName="/xl/charts/chart4.xml"/>
  <Override ContentType="application/vnd.openxmlformats-officedocument.drawingml.chart+xml" PartName="/xl/charts/chart144.xml"/>
  <Override ContentType="application/vnd.openxmlformats-officedocument.drawingml.chart+xml" PartName="/xl/charts/chart101.xml"/>
  <Override ContentType="application/vnd.openxmlformats-officedocument.drawingml.chart+xml" PartName="/xl/charts/chart28.xml"/>
  <Override ContentType="application/vnd.openxmlformats-officedocument.drawingml.chart+xml" PartName="/xl/charts/chart162.xml"/>
  <Override ContentType="application/vnd.openxmlformats-officedocument.drawingml.chart+xml" PartName="/xl/charts/chart80.xml"/>
  <Override ContentType="application/vnd.openxmlformats-officedocument.drawingml.chart+xml" PartName="/xl/charts/chart133.xml"/>
  <Override ContentType="application/vnd.openxmlformats-officedocument.drawingml.chart+xml" PartName="/xl/charts/chart62.xml"/>
  <Override ContentType="application/vnd.openxmlformats-officedocument.drawingml.chart+xml" PartName="/xl/charts/chart176.xml"/>
  <Override ContentType="application/vnd.openxmlformats-officedocument.drawingml.chart+xml" PartName="/xl/charts/chart230.xml"/>
  <Override ContentType="application/vnd.openxmlformats-officedocument.drawingml.chart+xml" PartName="/xl/charts/chart128.xml"/>
  <Override ContentType="application/vnd.openxmlformats-officedocument.drawingml.chart+xml" PartName="/xl/charts/chart90.xml"/>
  <Override ContentType="application/vnd.openxmlformats-officedocument.drawingml.chart+xml" PartName="/xl/charts/chart117.xml"/>
  <Override ContentType="application/vnd.openxmlformats-officedocument.drawingml.chart+xml" PartName="/xl/charts/chart177.xml"/>
  <Override ContentType="application/vnd.openxmlformats-officedocument.drawingml.chart+xml" PartName="/xl/charts/chart134.xml"/>
  <Override ContentType="application/vnd.openxmlformats-officedocument.drawingml.chart+xml" PartName="/xl/charts/chart30.xml"/>
  <Override ContentType="application/vnd.openxmlformats-officedocument.drawingml.chart+xml" PartName="/xl/charts/chart13.xml"/>
  <Override ContentType="application/vnd.openxmlformats-officedocument.drawingml.chart+xml" PartName="/xl/charts/chart151.xml"/>
  <Override ContentType="application/vnd.openxmlformats-officedocument.drawingml.chart+xml" PartName="/xl/charts/chart194.xml"/>
  <Override ContentType="application/vnd.openxmlformats-officedocument.drawingml.chart+xml" PartName="/xl/charts/chart39.xml"/>
  <Override ContentType="application/vnd.openxmlformats-officedocument.drawingml.chart+xml" PartName="/xl/charts/chart56.xml"/>
  <Override ContentType="application/vnd.openxmlformats-officedocument.drawingml.chart+xml" PartName="/xl/charts/chart99.xml"/>
  <Override ContentType="application/vnd.openxmlformats-officedocument.drawingml.chart+xml" PartName="/xl/charts/chart223.xml"/>
  <Override ContentType="application/vnd.openxmlformats-officedocument.drawingml.chart+xml" PartName="/xl/charts/chart73.xml"/>
  <Override ContentType="application/vnd.openxmlformats-officedocument.drawingml.chart+xml" PartName="/xl/charts/chart3.xml"/>
  <Override ContentType="application/vnd.openxmlformats-officedocument.drawingml.chart+xml" PartName="/xl/charts/chart206.xml"/>
  <Override ContentType="application/vnd.openxmlformats-officedocument.drawingml.chart+xml" PartName="/xl/charts/chart41.xml"/>
  <Override ContentType="application/vnd.openxmlformats-officedocument.drawingml.chart+xml" PartName="/xl/charts/chart166.xml"/>
  <Override ContentType="application/vnd.openxmlformats-officedocument.drawingml.chart+xml" PartName="/xl/charts/chart84.xml"/>
  <Override ContentType="application/vnd.openxmlformats-officedocument.drawingml.chart+xml" PartName="/xl/charts/chart123.xml"/>
  <Override ContentType="application/vnd.openxmlformats-officedocument.drawingml.chart+xml" PartName="/xl/charts/chart149.xml"/>
  <Override ContentType="application/vnd.openxmlformats-officedocument.drawingml.chart+xml" PartName="/xl/charts/chart183.xml"/>
  <Override ContentType="application/vnd.openxmlformats-officedocument.drawingml.chart+xml" PartName="/xl/charts/chart106.xml"/>
  <Override ContentType="application/vnd.openxmlformats-officedocument.drawingml.chart+xml" PartName="/xl/charts/chart67.xml"/>
  <Override ContentType="application/vnd.openxmlformats-officedocument.drawingml.chart+xml" PartName="/xl/charts/chart24.xml"/>
  <Override ContentType="application/vnd.openxmlformats-officedocument.drawingml.chart+xml" PartName="/xl/charts/chart140.xml"/>
  <Override ContentType="application/vnd.openxmlformats-officedocument.drawingml.chart+xml" PartName="/xl/charts/chart217.xml"/>
  <Override ContentType="application/vnd.openxmlformats-officedocument.drawingml.chart+xml" PartName="/xl/charts/chart234.xml"/>
  <Override ContentType="application/vnd.openxmlformats-officedocument.drawingml.chart+xml" PartName="/xl/charts/chart7.xml"/>
  <Override ContentType="application/vnd.openxmlformats-officedocument.drawingml.chart+xml" PartName="/xl/charts/chart181.xml"/>
  <Override ContentType="application/vnd.openxmlformats-officedocument.drawingml.chart+xml" PartName="/xl/charts/chart61.xml"/>
  <Override ContentType="application/vnd.openxmlformats-officedocument.drawingml.chart+xml" PartName="/xl/charts/chart130.xml"/>
  <Override ContentType="application/vnd.openxmlformats-officedocument.drawingml.chart+xml" PartName="/xl/charts/chart218.xml"/>
  <Override ContentType="application/vnd.openxmlformats-officedocument.drawingml.chart+xml" PartName="/xl/charts/chart122.xml"/>
  <Override ContentType="application/vnd.openxmlformats-officedocument.drawingml.chart+xml" PartName="/xl/charts/chart17.xml"/>
  <Override ContentType="application/vnd.openxmlformats-officedocument.drawingml.chart+xml" PartName="/xl/charts/chart173.xml"/>
  <Override ContentType="application/vnd.openxmlformats-officedocument.drawingml.chart+xml" PartName="/xl/charts/chart25.xml"/>
  <Override ContentType="application/vnd.openxmlformats-officedocument.drawingml.chart+xml" PartName="/xl/charts/chart68.xml"/>
  <Override ContentType="application/vnd.openxmlformats-officedocument.drawingml.chart+xml" PartName="/xl/charts/chart165.xml"/>
  <Override ContentType="application/vnd.openxmlformats-officedocument.drawingml.chart+xml" PartName="/xl/charts/chart161.xml"/>
  <Override ContentType="application/vnd.openxmlformats-officedocument.drawingml.chart+xml" PartName="/xl/charts/chart29.xml"/>
  <Override ContentType="application/vnd.openxmlformats-officedocument.drawingml.chart+xml" PartName="/xl/charts/chart188.xml"/>
  <Override ContentType="application/vnd.openxmlformats-officedocument.drawingml.chart+xml" PartName="/xl/charts/chart211.xml"/>
  <Override ContentType="application/vnd.openxmlformats-officedocument.drawingml.chart+xml" PartName="/xl/charts/chart157.xml"/>
  <Override ContentType="application/vnd.openxmlformats-officedocument.drawingml.chart+xml" PartName="/xl/charts/chart33.xml"/>
  <Override ContentType="application/vnd.openxmlformats-officedocument.drawingml.chart+xml" PartName="/xl/charts/chart76.xml"/>
  <Override ContentType="application/vnd.openxmlformats-officedocument.drawingml.chart+xml" PartName="/xl/charts/chart114.xml"/>
  <Override ContentType="application/vnd.openxmlformats-officedocument.drawingml.chart+xml" PartName="/xl/charts/chart129.xml"/>
  <Override ContentType="application/vnd.openxmlformats-officedocument.drawingml.chart+xml" PartName="/xl/charts/chart45.xml"/>
  <Override ContentType="application/vnd.openxmlformats-officedocument.drawingml.chart+xml" PartName="/xl/charts/chart226.xml"/>
  <Override ContentType="application/vnd.openxmlformats-officedocument.drawingml.chart+xml" PartName="/xl/charts/chart102.xml"/>
  <Override ContentType="application/vnd.openxmlformats-officedocument.drawingml.chart+xml" PartName="/xl/charts/chart145.xml"/>
  <Override ContentType="application/vnd.openxmlformats-officedocument.drawingml.chart+xml" PartName="/xl/charts/chart92.xml"/>
  <Override ContentType="application/vnd.openxmlformats-officedocument.drawingml.chart+xml" PartName="/xl/charts/chart150.xml"/>
  <Override ContentType="application/vnd.openxmlformats-officedocument.drawingml.chart+xml" PartName="/xl/charts/chart88.xml"/>
  <Override ContentType="application/vnd.openxmlformats-officedocument.drawingml.chart+xml" PartName="/xl/charts/chart193.xml"/>
  <Override ContentType="application/vnd.openxmlformats-officedocument.drawingml.chart+xml" PartName="/xl/charts/chart57.xml"/>
  <Override ContentType="application/vnd.openxmlformats-officedocument.drawingml.chart+xml" PartName="/xl/charts/chart109.xml"/>
  <Override ContentType="application/vnd.openxmlformats-officedocument.drawingml.chart+xml" PartName="/xl/charts/chart14.xml"/>
  <Override ContentType="application/vnd.openxmlformats-officedocument.drawingml.chart+xml" PartName="/xl/charts/chart214.xml"/>
  <Override ContentType="application/vnd.openxmlformats-officedocument.drawingml.chart+xml" PartName="/xl/charts/chart222.xml"/>
  <Override ContentType="application/vnd.openxmlformats-officedocument.drawingml.chart+xml" PartName="/xl/charts/chart231.xml"/>
  <Override ContentType="application/vnd.openxmlformats-officedocument.drawingml.chart+xml" PartName="/xl/charts/chart207.xml"/>
  <Override ContentType="application/vnd.openxmlformats-officedocument.drawingml.chart+xml" PartName="/xl/charts/chart72.xml"/>
  <Override ContentType="application/vnd.openxmlformats-officedocument.drawingml.chart+xml" PartName="/xl/charts/chart118.xml"/>
  <Override ContentType="application/vnd.openxmlformats-officedocument.drawingml.chart+xml" PartName="/xl/charts/chart81.xml"/>
  <Override ContentType="application/vnd.openxmlformats-officedocument.drawingml.chart+xml" PartName="/xl/charts/chart126.xml"/>
  <Override ContentType="application/vnd.openxmlformats-officedocument.drawingml.chart+xml" PartName="/xl/charts/chart169.xml"/>
  <Override ContentType="application/vnd.openxmlformats-officedocument.drawingml.chart+xml" PartName="/xl/charts/chart21.xml"/>
  <Override ContentType="application/vnd.openxmlformats-officedocument.drawingml.chart+xml" PartName="/xl/charts/chart64.xml"/>
  <Override ContentType="application/vnd.openxmlformats-officedocument.drawingml.chart+xml" PartName="/xl/charts/chart85.xml"/>
  <Override ContentType="application/vnd.openxmlformats-officedocument.drawingml.chart+xml" PartName="/xl/charts/chart203.xml"/>
  <Override ContentType="application/vnd.openxmlformats-officedocument.drawingml.chart+xml" PartName="/xl/charts/chart53.xml"/>
  <Override ContentType="application/vnd.openxmlformats-officedocument.drawingml.chart+xml" PartName="/xl/charts/chart154.xml"/>
  <Override ContentType="application/vnd.openxmlformats-officedocument.drawingml.chart+xml" PartName="/xl/charts/chart10.xml"/>
  <Override ContentType="application/vnd.openxmlformats-officedocument.drawingml.chart+xml" PartName="/xl/charts/chart111.xml"/>
  <Override ContentType="application/vnd.openxmlformats-officedocument.drawingml.chart+xml" PartName="/xl/charts/chart184.xml"/>
  <Override ContentType="application/vnd.openxmlformats-officedocument.drawingml.chart+xml" PartName="/xl/charts/chart197.xml"/>
  <Override ContentType="application/vnd.openxmlformats-officedocument.drawingml.chart+xml" PartName="/xl/charts/chart137.xml"/>
  <Override ContentType="application/vnd.openxmlformats-officedocument.drawingml.chart+xml" PartName="/xl/charts/chart229.xml"/>
  <Override ContentType="application/vnd.openxmlformats-officedocument.drawingml.chart+xml" PartName="/xl/charts/chart96.xml"/>
  <Override ContentType="application/vnd.openxmlformats-officedocument.drawingml.chart+xml" PartName="/xl/charts/chart49.xml"/>
  <Override ContentType="application/vnd.openxmlformats-officedocument.drawingml.chart+xml" PartName="/xl/charts/chart79.xml"/>
  <Override ContentType="application/vnd.openxmlformats-officedocument.drawingml.chart+xml" PartName="/xl/charts/chart141.xml"/>
  <Override ContentType="application/vnd.openxmlformats-officedocument.drawingml.chart+xml" PartName="/xl/charts/chart36.xml"/>
  <Override ContentType="application/vnd.openxmlformats-officedocument.drawingml.chart+xml" PartName="/xl/charts/chart219.xml"/>
  <Override ContentType="application/vnd.openxmlformats-officedocument.drawingml.chart+xml" PartName="/xl/charts/chart44.xml"/>
  <Override ContentType="application/vnd.openxmlformats-officedocument.drawingml.chart+xml" PartName="/xl/charts/chart121.xml"/>
  <Override ContentType="application/vnd.openxmlformats-officedocument.drawingml.chart+xml" PartName="/xl/charts/chart87.xml"/>
  <Override ContentType="application/vnd.openxmlformats-officedocument.drawingml.chart+xml" PartName="/xl/charts/chart103.xml"/>
  <Override ContentType="application/vnd.openxmlformats-officedocument.drawingml.chart+xml" PartName="/xl/charts/chart164.xml"/>
  <Override ContentType="application/vnd.openxmlformats-officedocument.drawingml.chart+xml" PartName="/xl/charts/chart26.xml"/>
  <Override ContentType="application/vnd.openxmlformats-officedocument.drawingml.chart+xml" PartName="/xl/charts/chart69.xml"/>
  <Override ContentType="application/vnd.openxmlformats-officedocument.drawingml.chart+xml" PartName="/xl/charts/chart210.xml"/>
  <Override ContentType="application/vnd.openxmlformats-officedocument.drawingml.chart+xml" PartName="/xl/charts/chart60.xml"/>
  <Override ContentType="application/vnd.openxmlformats-officedocument.drawingml.chart+xml" PartName="/xl/charts/chart16.xml"/>
  <Override ContentType="application/vnd.openxmlformats-officedocument.drawingml.chart+xml" PartName="/xl/charts/chart225.xml"/>
  <Override ContentType="application/vnd.openxmlformats-officedocument.drawingml.chart+xml" PartName="/xl/charts/chart59.xml"/>
  <Override ContentType="application/vnd.openxmlformats-officedocument.drawingml.chart+xml" PartName="/xl/charts/chart158.xml"/>
  <Override ContentType="application/vnd.openxmlformats-officedocument.drawingml.chart+xml" PartName="/xl/charts/chart174.xml"/>
  <Override ContentType="application/vnd.openxmlformats-officedocument.drawingml.chart+xml" PartName="/xl/charts/chart131.xml"/>
  <Override ContentType="application/vnd.openxmlformats-officedocument.drawingml.chart+xml" PartName="/xl/charts/chart50.xml"/>
  <Override ContentType="application/vnd.openxmlformats-officedocument.drawingml.chart+xml" PartName="/xl/charts/chart93.xml"/>
  <Override ContentType="application/vnd.openxmlformats-officedocument.drawingml.chart+xml" PartName="/xl/charts/chart209.xml"/>
  <Override ContentType="application/vnd.openxmlformats-officedocument.drawingml.chart+xml" PartName="/xl/charts/chart192.xml"/>
  <Override ContentType="application/vnd.openxmlformats-officedocument.drawingml.chart+xml" PartName="/xl/charts/chart6.xml"/>
  <Override ContentType="application/vnd.openxmlformats-officedocument.drawingml.chart+xml" PartName="/xl/charts/chart146.xml"/>
  <Override ContentType="application/vnd.openxmlformats-officedocument.drawingml.chart+xml" PartName="/xl/charts/chart200.xml"/>
  <Override ContentType="application/vnd.openxmlformats-officedocument.drawingml.chart+xml" PartName="/xl/charts/chart189.xml"/>
  <Override ContentType="application/vnd.openxmlformats-officedocument.drawingml.chart+xml" PartName="/xl/charts/chart32.xml"/>
  <Override ContentType="application/vnd.openxmlformats-officedocument.drawingml.chart+xml" PartName="/xl/charts/chart180.xml"/>
  <Override ContentType="application/vnd.openxmlformats-officedocument.drawingml.chart+xml" PartName="/xl/charts/chart75.xml"/>
  <Override ContentType="application/vnd.openxmlformats-officedocument.drawingml.chart+xml" PartName="/xl/charts/chart115.xml"/>
  <Override ContentType="application/vnd.openxmlformats-officedocument.drawingml.chart+xml" PartName="/xl/charts/chart65.xml"/>
  <Override ContentType="application/vnd.openxmlformats-officedocument.drawingml.chart+xml" PartName="/xl/charts/chart142.xml"/>
  <Override ContentType="application/vnd.openxmlformats-officedocument.drawingml.chart+xml" PartName="/xl/charts/chart185.xml"/>
  <Override ContentType="application/vnd.openxmlformats-officedocument.drawingml.chart+xml" PartName="/xl/charts/chart82.xml"/>
  <Override ContentType="application/vnd.openxmlformats-officedocument.drawingml.chart+xml" PartName="/xl/charts/chart125.xml"/>
  <Override ContentType="application/vnd.openxmlformats-officedocument.drawingml.chart+xml" PartName="/xl/charts/chart48.xml"/>
  <Override ContentType="application/vnd.openxmlformats-officedocument.drawingml.chart+xml" PartName="/xl/charts/chart168.xml"/>
  <Override ContentType="application/vnd.openxmlformats-officedocument.drawingml.chart+xml" PartName="/xl/charts/chart22.xml"/>
  <Override ContentType="application/vnd.openxmlformats-officedocument.drawingml.chart+xml" PartName="/xl/charts/chart215.xml"/>
  <Override ContentType="application/vnd.openxmlformats-officedocument.drawingml.chart+xml" PartName="/xl/charts/chart108.xml"/>
  <Override ContentType="application/vnd.openxmlformats-officedocument.drawingml.chart+xml" PartName="/xl/charts/chart232.xml"/>
  <Override ContentType="application/vnd.openxmlformats-officedocument.drawingml.chart+xml" PartName="/xl/charts/chart136.xml"/>
  <Override ContentType="application/vnd.openxmlformats-officedocument.drawingml.chart+xml" PartName="/xl/charts/chart11.xml"/>
  <Override ContentType="application/vnd.openxmlformats-officedocument.drawingml.chart+xml" PartName="/xl/charts/chart196.xml"/>
  <Override ContentType="application/vnd.openxmlformats-officedocument.drawingml.chart+xml" PartName="/xl/charts/chart71.xml"/>
  <Override ContentType="application/vnd.openxmlformats-officedocument.drawingml.chart+xml" PartName="/xl/charts/chart54.xml"/>
  <Override ContentType="application/vnd.openxmlformats-officedocument.drawingml.chart+xml" PartName="/xl/charts/chart97.xml"/>
  <Override ContentType="application/vnd.openxmlformats-officedocument.drawingml.chart+xml" PartName="/xl/charts/chart37.xml"/>
  <Override ContentType="application/vnd.openxmlformats-officedocument.drawingml.chart+xml" PartName="/xl/charts/chart170.xml"/>
  <Override ContentType="application/vnd.openxmlformats-officedocument.drawingml.chart+xml" PartName="/xl/charts/chart110.xml"/>
  <Override ContentType="application/vnd.openxmlformats-officedocument.drawingml.chart+xml" PartName="/xl/charts/chart179.xml"/>
  <Override ContentType="application/vnd.openxmlformats-officedocument.drawingml.chart+xml" PartName="/xl/charts/chart153.xml"/>
  <Override ContentType="application/vnd.openxmlformats-officedocument.drawingml.chart+xml" PartName="/xl/charts/chart1.xml"/>
  <Override ContentType="application/vnd.openxmlformats-officedocument.drawingml.chart+xml" PartName="/xl/charts/chart204.xml"/>
  <Override ContentType="application/vnd.openxmlformats-officedocument.drawingml.chart+xml" PartName="/xl/charts/chart119.xml"/>
  <Override ContentType="application/vnd.openxmlformats-officedocument.drawingml.chart+xml" PartName="/xl/charts/chart22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AP" sheetId="1" r:id="rId5"/>
    <sheet state="hidden" name="CP Monitor问题记录（2023）" sheetId="2" r:id="rId6"/>
    <sheet state="hidden" name="审核发现点数据分析（2023）" sheetId="3" r:id="rId7"/>
    <sheet state="hidden" name="审核发现点数据分析（2024）" sheetId="4" r:id="rId8"/>
    <sheet state="hidden" name="KPI（2023）" sheetId="5" r:id="rId9"/>
    <sheet state="hidden" name="KPI（2024）" sheetId="6" r:id="rId10"/>
    <sheet state="hidden" name="KPI（2023）（修改版）" sheetId="7" r:id="rId11"/>
    <sheet state="hidden" name="审核发现点数据分析-小线（2025）" sheetId="8" r:id="rId12"/>
    <sheet state="hidden" name="审核发现点数据分析-大线（2025）" sheetId="9" r:id="rId13"/>
    <sheet state="hidden" name="2024 KPI-大小线（IV)" sheetId="10" r:id="rId14"/>
    <sheet state="visible" name="2026 KPI-大小线（FQC)" sheetId="11" r:id="rId15"/>
    <sheet state="hidden" name="2024 KPI-大小线（FQC)" sheetId="12" r:id="rId16"/>
    <sheet state="visible" name="2026 KPI-大小线（PQC)" sheetId="13" r:id="rId17"/>
    <sheet state="hidden" name="2024 KPI-大小线（PQC)" sheetId="14" r:id="rId18"/>
    <sheet state="hidden" name="2023 KPI跟踪表格（IV)" sheetId="15" r:id="rId19"/>
    <sheet state="hidden" name="2023 KPI跟踪表格（FQC)" sheetId="16" r:id="rId20"/>
    <sheet state="hidden" name="2023KPI跟踪表格（PQC)" sheetId="17" r:id="rId21"/>
    <sheet state="hidden" name="审核发现点数据分析（2022）" sheetId="18" r:id="rId22"/>
    <sheet state="hidden" name="审核记录" sheetId="19" r:id="rId23"/>
    <sheet state="hidden" name="控制计划更改记录" sheetId="20" r:id="rId24"/>
    <sheet state="hidden" name="KPI" sheetId="21" r:id="rId25"/>
    <sheet state="hidden" name="FQC拒收率" sheetId="22" r:id="rId26"/>
    <sheet state="hidden" name="FQC拒收率预测" sheetId="23" r:id="rId27"/>
    <sheet state="hidden" name="PQC拒收率" sheetId="24" r:id="rId28"/>
    <sheet state="hidden" name="DPPM" sheetId="25" r:id="rId29"/>
    <sheet state="hidden" name="Sheet1" sheetId="26" r:id="rId30"/>
    <sheet state="hidden" name="Sheet2" sheetId="27" r:id="rId31"/>
  </sheets>
  <definedNames>
    <definedName hidden="1" localSheetId="1" name="_xlnm._FilterDatabase">'CP Monitor问题记录（2023）'!$B$2:$Q$202</definedName>
  </definedNames>
  <calcPr/>
</workbook>
</file>

<file path=xl/sharedStrings.xml><?xml version="1.0" encoding="utf-8"?>
<sst xmlns="http://schemas.openxmlformats.org/spreadsheetml/2006/main" count="5488" uniqueCount="1309">
  <si>
    <t>Back</t>
  </si>
  <si>
    <t xml:space="preserve"> Control Plan Monitor Problem Record
控制计划稽核问题记录</t>
  </si>
  <si>
    <r>
      <rPr>
        <rFont val="Calibri"/>
        <b/>
        <color theme="1"/>
        <sz val="17.0"/>
      </rPr>
      <t>问题关闭规则</t>
    </r>
    <r>
      <rPr>
        <rFont val="Calibri"/>
        <color theme="1"/>
        <sz val="14.0"/>
      </rPr>
      <t xml:space="preserve">
1.Monitor结束各小组问题记录人登记问题
2.问题负责人写出临时纠正措施，其余人员可提供建议（单发个例问题不用进行原因分析，只填写临时纠正措施）
3.若没有好的措施，请问题负责人自行更新并执行（</t>
    </r>
    <r>
      <rPr>
        <rFont val="Calibri"/>
        <b/>
        <color theme="1"/>
        <sz val="18.0"/>
      </rPr>
      <t>1WK</t>
    </r>
    <r>
      <rPr>
        <rFont val="Calibri"/>
        <color theme="1"/>
        <sz val="14.0"/>
      </rPr>
      <t>）
4.若是重复发生问题，需要转DPS小组进行CAP分析，CAP分析后若继续复发，则需要进行DPS分析</t>
    </r>
  </si>
  <si>
    <t>日期</t>
  </si>
  <si>
    <t>车型</t>
  </si>
  <si>
    <t>工位</t>
  </si>
  <si>
    <t>岗位</t>
  </si>
  <si>
    <t>问题记录</t>
  </si>
  <si>
    <t>原因分类</t>
  </si>
  <si>
    <t>严重等级</t>
  </si>
  <si>
    <t>问题：首检未按时执行</t>
  </si>
  <si>
    <t>原因</t>
  </si>
  <si>
    <t>改善措施</t>
  </si>
  <si>
    <t>负责人</t>
  </si>
  <si>
    <t>反馈人</t>
  </si>
  <si>
    <t>责任人</t>
  </si>
  <si>
    <t>纠正措施
截止日期（+1WK)</t>
  </si>
  <si>
    <t>纠正措施
截止日期（+2WK)</t>
  </si>
  <si>
    <t>实际完成时间</t>
  </si>
  <si>
    <t>是否重复发生</t>
  </si>
  <si>
    <t>状态</t>
  </si>
  <si>
    <t>XC50</t>
  </si>
  <si>
    <t>A12-坐垫</t>
  </si>
  <si>
    <t>脚踏包装的SOP代码表所提供的SOP（AR1）方法与实际不一致</t>
  </si>
  <si>
    <t>SOP错误</t>
  </si>
  <si>
    <t>修改Sop</t>
  </si>
  <si>
    <t>要求</t>
  </si>
  <si>
    <t>刘维维</t>
  </si>
  <si>
    <t>2.1 D→C，需要认证技能</t>
  </si>
  <si>
    <t>盛家利</t>
  </si>
  <si>
    <t>流程</t>
  </si>
  <si>
    <t>1. 质量部建立规范化认证技能内容（培训内容、如何考核）</t>
  </si>
  <si>
    <t>Eric</t>
  </si>
  <si>
    <t>2. 生产部 建立技能矩阵显示（朱超、春来、春旭、刘旭、康师傅、炳龙）</t>
  </si>
  <si>
    <t>Done</t>
  </si>
  <si>
    <t>Leo</t>
  </si>
  <si>
    <t>3. 生产部 更新首件检验流程文件 First Article Inspection</t>
  </si>
  <si>
    <t>炳龙</t>
  </si>
  <si>
    <t>脚踏包装的SOP代码表所提供的页码与SOP贴的代码不一致；（代码表中XC50的脚踏包装SOP代码为AR1，页码为第7页，实际第7页尾AR2）</t>
  </si>
  <si>
    <t>4. TOP5增加首检负责人的确认环节</t>
  </si>
  <si>
    <t>问题：首检有效性不强，未能发现问题</t>
  </si>
  <si>
    <t>A16-下车</t>
  </si>
  <si>
    <t>脚踏包装在下车工位包装，但该工位无脚踏包装SOP</t>
  </si>
  <si>
    <t xml:space="preserve">Grvl120 </t>
  </si>
  <si>
    <t>竖管方向应该是凸面朝下</t>
  </si>
  <si>
    <t>罗斌</t>
  </si>
  <si>
    <t>竖管与把立要求应为5-6N.m</t>
  </si>
  <si>
    <t>碟刹转接座，前，应无扭力要求</t>
  </si>
  <si>
    <t>ST530</t>
  </si>
  <si>
    <t>CP中要求的坐垫夹在坐弓上的距离要求与现场SOP的要求不一致</t>
  </si>
  <si>
    <t>铃铛已取消，首检表上还有？需要确认内外销版本。</t>
  </si>
  <si>
    <t>CP需更新</t>
  </si>
  <si>
    <t>更新XC 50的CP</t>
  </si>
  <si>
    <t>坐垫与坐垫杆（螺母）扭力应该为16-18N.m</t>
  </si>
  <si>
    <t>CP中要求的坐垫的角度要求与现场SOP的要求不一致</t>
  </si>
  <si>
    <t>问题3-1：人员技能未达标，但在独立操作。</t>
  </si>
  <si>
    <t>CP中要求的坐垫附件数量与现场SOP的要求不一致</t>
  </si>
  <si>
    <t>问题3-2：人员技能达标，但仍会发现生产动作与SOP不符合</t>
  </si>
  <si>
    <t>方向1：员工觉得SOP需要优化，员工提供3OK或金点子反馈</t>
  </si>
  <si>
    <t>领班TOP5提醒员工</t>
  </si>
  <si>
    <t>Deadline</t>
  </si>
  <si>
    <t>措施：</t>
  </si>
  <si>
    <t>A4-车把安装</t>
  </si>
  <si>
    <t>横管竖管锁紧顺序未按照要求进行对角锁紧</t>
  </si>
  <si>
    <t>方向2：老员工熟悉SOP，所以没看</t>
  </si>
  <si>
    <t>员工认为后续工位会重新松开，可以不锁紧</t>
  </si>
  <si>
    <t>Leo、炳龙、春旭各访谈1名员工</t>
  </si>
  <si>
    <r>
      <rPr>
        <rFont val="Times New Roman"/>
        <color rgb="FF000000"/>
        <sz val="10.0"/>
      </rPr>
      <t xml:space="preserve">1. </t>
    </r>
    <r>
      <rPr>
        <rFont val="Times New Roman"/>
        <color rgb="FF000000"/>
        <sz val="10.0"/>
      </rPr>
      <t>立即培训当时工位负责人</t>
    </r>
    <r>
      <rPr>
        <rFont val="Times New Roman"/>
        <color rgb="FF000000"/>
        <sz val="10.0"/>
      </rPr>
      <t xml:space="preserve">
2. 重新培训该工位技能掌握的人</t>
    </r>
  </si>
  <si>
    <t>方向3：员工知道标准是SOP，但是操作前或者操作时不看</t>
  </si>
  <si>
    <t>张炳龙</t>
  </si>
  <si>
    <t>炳龙：访谈王纯得到反馈如下：</t>
  </si>
  <si>
    <t>1、入厂时的被培训方式是口口相传，后来就习惯了；</t>
  </si>
  <si>
    <t>2、口口相传和看SOP对比，看相对较慢，也没有口口相传清晰！</t>
  </si>
  <si>
    <t>查阅记录</t>
  </si>
  <si>
    <t>Leo: 访谈两名员工，朱超：确实存在有些时候SOP与实际不一致，会有几个阶段，生产提出更新但还未更新的时候必须按照正确的来。基于类似问题，后续必须尽快更新SOP，SOP不准确生产拒绝生产。</t>
  </si>
  <si>
    <t>金雪英：备料的SOP执行会有与SOP不符的情况，在小批量工单的时候，没法严格按照工单备料，主要效率会受较大影响。生产会组织梳理类似问题，一方面看如何优化SOP，一方面看如何提升换型效率。</t>
  </si>
  <si>
    <t>横管竖管间隙不满足上下接缝均匀、平行</t>
  </si>
  <si>
    <t>春旭：访谈一名员工，臧进：每天都看SOP，SOP并没有更改，所以有的时候没看。每天做一个车型，SOP没有改变也就看一遍就结束了。越熟悉越不会看。</t>
  </si>
  <si>
    <r>
      <rPr>
        <rFont val="Times New Roman"/>
        <color rgb="FF000000"/>
        <sz val="10.0"/>
      </rPr>
      <t>1. 立即培训当时工位负责人</t>
    </r>
    <r>
      <rPr>
        <rFont val="Times New Roman"/>
        <color rgb="FF000000"/>
        <sz val="10.0"/>
      </rPr>
      <t xml:space="preserve">
2. 重新培训该工位技能掌握的人</t>
    </r>
  </si>
  <si>
    <t>ST 520</t>
  </si>
  <si>
    <t>W8-装小零件</t>
  </si>
  <si>
    <t>员工不知道，螺丝外观-碟刹片锁紧螺丝要有耐落胶</t>
  </si>
  <si>
    <t>临时工技能不够熟练</t>
  </si>
  <si>
    <t>立即培训该工位所有临时工</t>
  </si>
  <si>
    <t>CP要求的对角锁紧与现场SOP不符合</t>
  </si>
  <si>
    <t>CP未进行定期评估</t>
  </si>
  <si>
    <t>更新ST 520的CP</t>
  </si>
  <si>
    <t>员工不知道，碟刹片外观-无明显变形破损</t>
  </si>
  <si>
    <t>如何通过Sop进行相关管控——炳龙。家利，Eric一起讨论</t>
  </si>
  <si>
    <t>快拆位置-工位上Sop不完整</t>
  </si>
  <si>
    <t>SOP未及时更新</t>
  </si>
  <si>
    <t>快拆位置-快拆手柄位置与现场Sop不符合（正确的为前轮在对侧，后轮咋碟刹侧）</t>
  </si>
  <si>
    <t>CP未更新</t>
  </si>
  <si>
    <t>员工没有检查轮组整体外观</t>
  </si>
  <si>
    <t>产线培训</t>
  </si>
  <si>
    <t>A9 前变调节</t>
  </si>
  <si>
    <t>ST 520无轮胎方向要求，与CP不符合</t>
  </si>
  <si>
    <t>前轮快拆手柄在碟刹侧要求与现场Sop不符合，应为碟刹对侧</t>
  </si>
  <si>
    <t>前刹车线走向-工位并不明确在具体哪一个，会根据限速改变</t>
  </si>
  <si>
    <t>根据不同线速会有相应调整</t>
  </si>
  <si>
    <t>确保涉及工位的员工掌握相应技能</t>
  </si>
  <si>
    <t>MTB ST 530 CN 27,5" RED</t>
  </si>
  <si>
    <t>A7-后轮组装</t>
  </si>
  <si>
    <t>变速线管长度与刹车线管长度
该要求为备料工位，控制点工位应改为备料工位</t>
  </si>
  <si>
    <t>备料工位并入生产管理，控制计划未及时更新</t>
  </si>
  <si>
    <t>在ST 520/530的CP中增加对备料工位的管控</t>
  </si>
  <si>
    <t>曲柄盖帽安装，ST520/530无需该控制点</t>
  </si>
  <si>
    <t>更新ST 520/530的CP</t>
  </si>
  <si>
    <t>ST 520 RR CN FR GREY</t>
  </si>
  <si>
    <t>A12-坐垫组装</t>
  </si>
  <si>
    <t>上锁片与座弓末端距离20±3mm，未在SOP中</t>
  </si>
  <si>
    <t>要求未与SPEC对应</t>
  </si>
  <si>
    <t>1.更新ST 520/530的CP
2.更新SOP</t>
  </si>
  <si>
    <t>W2-穿辐条</t>
  </si>
  <si>
    <t>辐条长度要求在SOP中未更新，SOP中是273mm，实际后轮是274和276mm</t>
  </si>
  <si>
    <t>辐条铜头mobom后Sop未及时更新</t>
  </si>
  <si>
    <t>更新ST 120/520/530/540的Sop</t>
  </si>
  <si>
    <t>ST120</t>
  </si>
  <si>
    <t>后轮辐条规格标准与实际生产的不符合</t>
  </si>
  <si>
    <t>辐条进行切换
CAP分析中---周剑红</t>
  </si>
  <si>
    <t>立即措施：更新辐条长度表</t>
  </si>
  <si>
    <t>Ongoing</t>
  </si>
  <si>
    <t>W4-穿辐条</t>
  </si>
  <si>
    <t>衬带安装发现1pcs与标准不符合</t>
  </si>
  <si>
    <t>立即：该工位确认是否有其他不良</t>
  </si>
  <si>
    <t>On going</t>
  </si>
  <si>
    <t>W4-辐条锁紧</t>
  </si>
  <si>
    <t>四头锁紧机操作按钮一直在调机状态，并未是生产状态
（也没有找到SOP的相关规定）</t>
  </si>
  <si>
    <t>立即：调节设备为生产状态</t>
  </si>
  <si>
    <t>郑文涛
张炳龙</t>
  </si>
  <si>
    <t>缺少四头锁紧机换型时的Sop</t>
  </si>
  <si>
    <t>增加换型时四头锁紧机的SOP</t>
  </si>
  <si>
    <t>张炳龙
郑文涛</t>
  </si>
  <si>
    <t>刹车线走线的SOP没有受控，版本信息发布日期与DCC文件不一致</t>
  </si>
  <si>
    <t>更新SOP的版本信息</t>
  </si>
  <si>
    <t>Riverside900</t>
  </si>
  <si>
    <t>备料2</t>
  </si>
  <si>
    <t>DPR要求增加1mm倒角</t>
  </si>
  <si>
    <t>备料4</t>
  </si>
  <si>
    <t>线管首件检验表</t>
  </si>
  <si>
    <t>A2-曲柄安装</t>
  </si>
  <si>
    <t>曲柄螺丝不含耐落胶，需要修改CP和SOP</t>
  </si>
  <si>
    <t>Riverside900与Riverside920s锁紧扭力应改为38-42N.m</t>
  </si>
  <si>
    <t>曲柄功能员工50%执行检查曲柄是否有晃点</t>
  </si>
  <si>
    <t>重新培训</t>
  </si>
  <si>
    <t>ST520</t>
  </si>
  <si>
    <t>BB</t>
  </si>
  <si>
    <t>Prod-CMW-PRO-ROU-216 Sop中
1.使用的电枪与现场气枪不符合
2.Sop中间隙要求小于0.1mm与控制计划中0.3mm</t>
  </si>
  <si>
    <t>修改SOP</t>
  </si>
  <si>
    <t>Eric、炳龙</t>
  </si>
  <si>
    <t>祖国检查曲柄功能时没有进行左右推拉曲柄检查紧点和晃动</t>
  </si>
  <si>
    <t>培训该工位相关人员</t>
  </si>
  <si>
    <t>坐管</t>
  </si>
  <si>
    <t>坐管坐垫锁紧扭力为18-20N.m，与扭力表不符</t>
  </si>
  <si>
    <t>修改相关扭力表</t>
  </si>
  <si>
    <t>RC 500</t>
  </si>
  <si>
    <t>W5-稳定</t>
  </si>
  <si>
    <t>校正</t>
  </si>
  <si>
    <t>对于张力计使用现场没有SOP进行操作手法确认</t>
  </si>
  <si>
    <t>其他</t>
  </si>
  <si>
    <t>已找到SOP，手法一致</t>
  </si>
  <si>
    <t>无</t>
  </si>
  <si>
    <t>Youli/Jianhong</t>
  </si>
  <si>
    <t>A9-前变调节</t>
  </si>
  <si>
    <t>变速</t>
  </si>
  <si>
    <t xml:space="preserve">前变调节工位&lt;链条与前变内侧拨链片之间的间隙为1-3mm&gt;,员工表示是目视检查，不具备检查可行性 </t>
  </si>
  <si>
    <t>我们没有专业的设备，目前只能靠目视来操作</t>
  </si>
  <si>
    <t>家利
张炳龙</t>
  </si>
  <si>
    <t>前变调节工位SOP要求&lt;转动前变速把，使变把指示到"1"的位置&gt;，与实际操作不符</t>
  </si>
  <si>
    <t>SOP</t>
  </si>
  <si>
    <t>A6-三合一</t>
  </si>
  <si>
    <t>三合一</t>
  </si>
  <si>
    <t>车架头管贴美纹胶带未在SOP被规定</t>
  </si>
  <si>
    <t>罗斌/Eric</t>
  </si>
  <si>
    <t>盛家利
张炳龙</t>
  </si>
  <si>
    <t>A11-刹车调节</t>
  </si>
  <si>
    <t>刹车</t>
  </si>
  <si>
    <t>刹车工位首件检验表中碟刹转接座（后）实物无该要求，但是记录为8.8N.m</t>
  </si>
  <si>
    <t>首件检验/扭力检验</t>
  </si>
  <si>
    <t>扭力表未更新</t>
  </si>
  <si>
    <t>更新扭力表</t>
  </si>
  <si>
    <t>W7-装胎</t>
  </si>
  <si>
    <t>装胎</t>
  </si>
  <si>
    <t>该工位手动装胎，与SOP设备组装不符合</t>
  </si>
  <si>
    <t>人员操作</t>
  </si>
  <si>
    <t>1. 开发、质量、生产评估风险，如无问题，修改SOP</t>
  </si>
  <si>
    <t>盛家利
张炳龙
ERIC</t>
  </si>
  <si>
    <t>员工锁紧碟刹片时第一颗螺丝没有预锁</t>
  </si>
  <si>
    <t>SOP没有规定</t>
  </si>
  <si>
    <t>1. 炳龙培训该工位相关负责人，碟刹片螺丝第一颗进行预锁
2.家利修改SOP，并确认相关碟刹片锁紧要求，统一改善</t>
  </si>
  <si>
    <t>是</t>
  </si>
  <si>
    <t>TK 900</t>
  </si>
  <si>
    <t>穿条</t>
  </si>
  <si>
    <t>后轮穿条工位使用的辐条尺最小测量精度为1mm，无法准确测量±0.5mm的公差</t>
  </si>
  <si>
    <t>当工位使用的为质量备用辐条尺，生产使用的辐条尺拿去校验中</t>
  </si>
  <si>
    <t>当一面辐条尺需要校验时，生产可使用一把辐条尺即可</t>
  </si>
  <si>
    <t>Youli</t>
  </si>
  <si>
    <t>否</t>
  </si>
  <si>
    <t>A3-头碗安装</t>
  </si>
  <si>
    <t>压头碗</t>
  </si>
  <si>
    <t xml:space="preserve">压头碗工位&lt;挡链器与牙盘之间的间隙为3-5mm&gt;,员工表示是目视检查，不具备检查可行性 </t>
  </si>
  <si>
    <t>SOP与实际操作不符合
需要针对该工艺需要优化</t>
  </si>
  <si>
    <t>建议更改SOP中的检验方法为：使用3MM扳手即可</t>
  </si>
  <si>
    <t>Jianhong</t>
  </si>
  <si>
    <t>A8-后变调节</t>
  </si>
  <si>
    <t>变速调节</t>
  </si>
  <si>
    <t>后变速扭力要求5-7N.m，现场发现3辆车扭力低于标准</t>
  </si>
  <si>
    <t>原枪没有电，重新换了另一把枪</t>
  </si>
  <si>
    <t>定义当电动枪开始报警时就必须更换电池</t>
  </si>
  <si>
    <t>罗斌/余涛/盛加利</t>
  </si>
  <si>
    <t>AM100S</t>
  </si>
  <si>
    <t>AM100S轮组碟刹片，第一颗螺丝没有进行预锁</t>
  </si>
  <si>
    <t>A17-升降坐管调节</t>
  </si>
  <si>
    <t>1.扭力表升降坐管锁线要求为2N.m，锁紧使用的内六角扳手，没有进行管控</t>
  </si>
  <si>
    <t>工厂内没有合适的工具</t>
  </si>
  <si>
    <t>寻求供应商找寻合适的工具</t>
  </si>
  <si>
    <t>有利、维维</t>
  </si>
  <si>
    <t>生产前没有合适的工具、SOP、技能确认，3OK记录为OK</t>
  </si>
  <si>
    <t>生产自检</t>
  </si>
  <si>
    <t>培训该员工</t>
  </si>
  <si>
    <t>没有升降坐管安装调节的SOP</t>
  </si>
  <si>
    <t>建立发行SOP</t>
  </si>
  <si>
    <t>CP中没有升降坐管手柄夹环（2-4N.M)、线控的扭力(线挂钩到坐管上）</t>
  </si>
  <si>
    <t>CP</t>
  </si>
  <si>
    <t>SPEC中未提及</t>
  </si>
  <si>
    <t>修改CP</t>
  </si>
  <si>
    <t>CP中缺少坐管夹锁紧要求，5-7N.m（涉及XC920s与AM100s v2）</t>
  </si>
  <si>
    <t>CP里需要增加升降坐管控制点</t>
  </si>
  <si>
    <t>IPL未输入</t>
  </si>
  <si>
    <t>CP中没有刹器锁紧要求</t>
  </si>
  <si>
    <t>A2-BB安装</t>
  </si>
  <si>
    <t>SOP(B11无工具治具)，没有控制点标注与治具使用，
工具需要增加说明</t>
  </si>
  <si>
    <t>周剑红</t>
  </si>
  <si>
    <t>CP工位胎压3.5±0.5bar，生产时0.25-0.35MPA</t>
  </si>
  <si>
    <t>1.修改CP
2.</t>
  </si>
  <si>
    <t>Grvl 120</t>
  </si>
  <si>
    <t>A1-贴标</t>
  </si>
  <si>
    <t>CP标准只有一张，实际却要2张追溯标（箱子+整车）</t>
  </si>
  <si>
    <t>1.检查全系CP规定并更新</t>
  </si>
  <si>
    <t>实际贴标距离焊道位置小于15mm，要求是20±5mm</t>
  </si>
  <si>
    <t>SOP没有告知作业员如何测量</t>
  </si>
  <si>
    <t>1.人员培训
2.Sop增加对距离测量的方法</t>
  </si>
  <si>
    <t>张炳龙
盛家利</t>
  </si>
  <si>
    <t>A13-剪线</t>
  </si>
  <si>
    <t>缺少标准：1.铝尾套压痕、2.无散线</t>
  </si>
  <si>
    <t>FCP需要被更新</t>
  </si>
  <si>
    <t>1.修改CP
2.排查全系列</t>
  </si>
  <si>
    <t>A15-封箱</t>
  </si>
  <si>
    <t>SOP标准为居中±3°，但是用目视无法监测</t>
  </si>
  <si>
    <t>确认SPEC要求，以及执行方式-Eric</t>
  </si>
  <si>
    <t>立管上面需要安装盖帽，但是SOP/CP均无要求</t>
  </si>
  <si>
    <t>1.全系CP修改
2.SOP全系修改</t>
  </si>
  <si>
    <t>盛家利
Eric</t>
  </si>
  <si>
    <t>代号AP8的SOP要求后反光片距离参照098文件，但是该文件已经被废弃</t>
  </si>
  <si>
    <t>封箱SOP有，公路车CP没有控制点</t>
  </si>
  <si>
    <t>作为输入到CP</t>
  </si>
  <si>
    <t>备料-线管切割</t>
  </si>
  <si>
    <t xml:space="preserve">线管切割没有长度记录（作业员执行首件）
</t>
  </si>
  <si>
    <t>1.炳龙建立记录表格培训生产员工进行每日记录</t>
  </si>
  <si>
    <t>A5-前叉组装</t>
  </si>
  <si>
    <t>SOP规定前叉压碗一圈，员工执行抹半圈，回答说只需要抹180°</t>
  </si>
  <si>
    <t>1.炳龙培训该工位技能拥有者
2，改善项：更新刷油工具，换个小毛刷或者牙刷</t>
  </si>
  <si>
    <t>SOP中预锁没有被更新</t>
  </si>
  <si>
    <t>更新SOP，（重复发生问题）</t>
  </si>
  <si>
    <t>变速线锁紧扭力偏大</t>
  </si>
  <si>
    <t>炳龙反馈：电枪调节至输入扭力认为是符合，但是输出却过紧，是否是因为螺丝已经贴死导致用锁紧的办法测试不合格？</t>
  </si>
  <si>
    <t>1.PE的要求超出后风险是？
导致变速线断裂
2.Isaac,Eric与大熊确认DPR
需要按照扭力要求
3.测量方法
在自行车实物上面测量</t>
  </si>
  <si>
    <t>Eric
张炳龙</t>
  </si>
  <si>
    <t>首件检验没有做全，第一辆上炮台时间为2：50，4：11发现首件检验变速线锁紧以下部分均没有填写</t>
  </si>
  <si>
    <t>人员不足，一人多岗，人员没有足够时间去做</t>
  </si>
  <si>
    <t>定义专人专职，优先首件检验</t>
  </si>
  <si>
    <t>Am100s</t>
  </si>
  <si>
    <t>2pcsAm100ss车架上管磕伤</t>
  </si>
  <si>
    <t>治具改善</t>
  </si>
  <si>
    <t>王立川</t>
  </si>
  <si>
    <t>RC520</t>
  </si>
  <si>
    <t>下午时间段，员工不知道SOP已经修改，需要进行预锁
员工3ok其中SOP学习结果是OK，与现场不符</t>
  </si>
  <si>
    <t>生产自检/人员操作</t>
  </si>
  <si>
    <t>ST 530</t>
  </si>
  <si>
    <t>新人作业，不知道质量控制点，不明了部分操作要求如从镜子检查衬带、充气要压住轮胎等</t>
  </si>
  <si>
    <t>1. 针对SOP重新培训</t>
  </si>
  <si>
    <t>Youli/Jianhong/Luobin</t>
  </si>
  <si>
    <t>ST 120</t>
  </si>
  <si>
    <t>线管切割首检表中记录的长度数据非实测数据，没有体现出当时的实际长度情况</t>
  </si>
  <si>
    <t>1.重新培训老袁进行测量数据首检规则</t>
  </si>
  <si>
    <t>魏金秀</t>
  </si>
  <si>
    <t>设备点检表自上周三（4/12）开始至今（4/17）都未点检，且信息记录不全，无周别信息记录，查阅历史表格，也无设备人员确认</t>
  </si>
  <si>
    <t>培训设备点检表的内容和执行，持续关注10天仍未发现，持续监督到一个月</t>
  </si>
  <si>
    <t>1、前叉压碗机点检表问题同前叉切割机的问题</t>
  </si>
  <si>
    <t>2、作业员不清楚前叉压碗操作要点，也不清楚其培训师，培训流程？</t>
  </si>
  <si>
    <t>重新培训SOP以及控制点要求，还有测量方式
领班安排培训师，并有记录</t>
  </si>
  <si>
    <t>3、前叉压碗SOP中描述铝前叉需要涂黄油，员工不知道如何区分铝前叉还是铁前叉？</t>
  </si>
  <si>
    <t>BB锁紧的顺序与SOP规定的不一致</t>
  </si>
  <si>
    <t xml:space="preserve">重新培训SOP以及控制点要求，领班安排培训师，并有记录
</t>
  </si>
  <si>
    <t>李春旭</t>
  </si>
  <si>
    <t>碟刹片安装操作手法错误，预锁螺丝提前锁紧</t>
  </si>
  <si>
    <t>目前确认标准为三角打法，第三颗螺丝所今后，将第一颗锁螺丝锁紧
同时培训该工位所有人</t>
  </si>
  <si>
    <t>装胎SOP和实际操作不一致，如先装一边外胎、看镜子等</t>
  </si>
  <si>
    <t>未按照流程进行操作变更，</t>
  </si>
  <si>
    <t>提出金点子，反馈SOP优化，在新版本SOP发布前，培训员工操作与 SOP保持一致</t>
  </si>
  <si>
    <t>员工未按照SOP把座管完全插入后再调整到合适位置</t>
  </si>
  <si>
    <t>老袁首件检验测量记录的为不带线帽的线管长度，与标准不符</t>
  </si>
  <si>
    <t>现场没有塞尺，员工只能进行目视检查，怀疑有问题去BB工位借塞尺</t>
  </si>
  <si>
    <t>量具</t>
  </si>
  <si>
    <t>BB 组装工位员工在打曲柄螺丝时不知道要检查曲柄螺丝耐落胶，实际SOP要求员工要全检此项目</t>
  </si>
  <si>
    <t>三合一工位在检查头碗紧点时转动竖管，而SOP要求员工转动前叉腿进行检查，操作与SOP不符</t>
  </si>
  <si>
    <t>后轮稳定时只压 一次，要求要压一圈，但员工不清楚机器在什么样的状态下是好的</t>
  </si>
  <si>
    <t>A4-车把组装</t>
  </si>
  <si>
    <t>员工螺丝锁紧方向没有按照对角锁紧进行操作</t>
  </si>
  <si>
    <t>碟刹片螺丝锁紧顺序需要三角方法，员工使用的是对角
据询问：今天为第二天生产，第一天培训的时候培训的是公路车，未培训山地车</t>
  </si>
  <si>
    <t>生产培训</t>
  </si>
  <si>
    <t>需要CAP分析改善</t>
  </si>
  <si>
    <t>员工（何叶，雪英）不知道贴标距离是30±5mm，操作实测15mm，SOP已更新，新老员工都不知道</t>
  </si>
  <si>
    <t>Minor</t>
  </si>
  <si>
    <t>转轻流管理</t>
  </si>
  <si>
    <t>员工不知道如何确认量具是否ok</t>
  </si>
  <si>
    <t>Critical</t>
  </si>
  <si>
    <t>刹车线锁紧需要检查刹车丝是否断裂，员工无该动作</t>
  </si>
  <si>
    <t>员工操作没问题，但是员工没有SOP培训，员工表示从来不看SOP，就靠师傅讲解</t>
  </si>
  <si>
    <t>Major</t>
  </si>
  <si>
    <t>铜头浸泡</t>
  </si>
  <si>
    <t>泡铜头的员工没有被培训，确认无铅铜头和有铅铜头上有风险（原规定专人专管，现在转移负责人并没有交接完善）</t>
  </si>
  <si>
    <t>装胎工位，SOP规定Grvl120前进方向与碟刹片一致，但是实际外胎无方向要求</t>
  </si>
  <si>
    <t>前后轮装胎工位设备还没到下班点，使用时间已经填写完成</t>
  </si>
  <si>
    <r>
      <rPr>
        <rFont val="宋体"/>
        <b/>
        <color theme="1"/>
        <sz val="22.0"/>
      </rPr>
      <t>控制计划</t>
    </r>
    <r>
      <rPr>
        <rFont val="Arial"/>
        <b/>
        <color theme="1"/>
        <sz val="22.0"/>
      </rPr>
      <t xml:space="preserve">Monitor </t>
    </r>
    <r>
      <rPr>
        <rFont val="宋体"/>
        <b/>
        <color theme="1"/>
        <sz val="22.0"/>
      </rPr>
      <t>结果汇总</t>
    </r>
  </si>
  <si>
    <r>
      <rPr>
        <rFont val="宋体"/>
        <b/>
        <color theme="1"/>
        <sz val="22.0"/>
      </rPr>
      <t>控制计划</t>
    </r>
    <r>
      <rPr>
        <rFont val="Arial"/>
        <b/>
        <color theme="1"/>
        <sz val="22.0"/>
      </rPr>
      <t xml:space="preserve">Monitor </t>
    </r>
    <r>
      <rPr>
        <rFont val="宋体"/>
        <b/>
        <color theme="1"/>
        <sz val="22.0"/>
      </rPr>
      <t>结果汇总</t>
    </r>
  </si>
  <si>
    <t>月份</t>
  </si>
  <si>
    <t>W2</t>
  </si>
  <si>
    <t>W3</t>
  </si>
  <si>
    <t>W4</t>
  </si>
  <si>
    <t>W5</t>
  </si>
  <si>
    <t>W6</t>
  </si>
  <si>
    <t>W7</t>
  </si>
  <si>
    <t>W8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</si>
  <si>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</si>
  <si>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</si>
  <si>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</si>
  <si>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</si>
  <si>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</si>
  <si>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</si>
  <si>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</si>
  <si>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</si>
  <si>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</si>
  <si>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</si>
  <si>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</si>
  <si>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</si>
  <si>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</si>
  <si>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</si>
  <si>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</si>
  <si>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</si>
  <si>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</si>
  <si>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NOK</t>
  </si>
  <si>
    <t>总工位数</t>
  </si>
  <si>
    <t>不符合率</t>
  </si>
  <si>
    <t>A17-升降坐管</t>
  </si>
  <si>
    <r>
      <rPr>
        <rFont val="Arial"/>
        <color theme="1"/>
        <sz val="11.0"/>
      </rPr>
      <t>1</t>
    </r>
    <r>
      <rPr>
        <rFont val="宋体"/>
        <color theme="1"/>
        <sz val="11.0"/>
      </rPr>
      <t>月</t>
    </r>
  </si>
  <si>
    <t>NA</t>
  </si>
  <si>
    <t>OK</t>
  </si>
  <si>
    <r>
      <rPr>
        <rFont val="Arial"/>
        <color theme="1"/>
        <sz val="11.0"/>
      </rPr>
      <t>1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</si>
  <si>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</si>
  <si>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</si>
  <si>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</si>
  <si>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2</t>
    </r>
    <r>
      <rPr>
        <rFont val="宋体"/>
        <color theme="1"/>
        <sz val="11.0"/>
      </rPr>
      <t>月</t>
    </r>
  </si>
  <si>
    <t>2023 Quality KPI 总览</t>
  </si>
  <si>
    <r>
      <rPr>
        <rFont val="Arial"/>
        <color theme="1"/>
        <sz val="11.0"/>
      </rPr>
      <t>2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</si>
  <si>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2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</si>
  <si>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3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</si>
  <si>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月</t>
    </r>
  </si>
  <si>
    <t>FQC拒收率</t>
  </si>
  <si>
    <t>拒收数量/总生产数量</t>
  </si>
  <si>
    <r>
      <rPr>
        <rFont val="Arial"/>
        <color theme="1"/>
        <sz val="11.0"/>
      </rPr>
      <t>3</t>
    </r>
    <r>
      <rPr>
        <rFont val="宋体"/>
        <color theme="1"/>
        <sz val="11.0"/>
      </rPr>
      <t>月</t>
    </r>
  </si>
  <si>
    <t>≤12000ppm</t>
  </si>
  <si>
    <r>
      <rPr>
        <rFont val="Arial"/>
        <color theme="1"/>
        <sz val="11.0"/>
      </rPr>
      <t>3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</si>
  <si>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2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</si>
  <si>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4</t>
    </r>
    <r>
      <rPr>
        <rFont val="宋体"/>
        <color theme="1"/>
        <sz val="11.0"/>
      </rPr>
      <t>月</t>
    </r>
  </si>
  <si>
    <t>客诉DPPM</t>
  </si>
  <si>
    <r>
      <rPr>
        <rFont val="Arial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</si>
  <si>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</si>
  <si>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</si>
  <si>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2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</si>
  <si>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2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</si>
  <si>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3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</si>
  <si>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</si>
  <si>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</si>
  <si>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</si>
  <si>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3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</si>
  <si>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</si>
  <si>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</si>
  <si>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3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</si>
  <si>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</si>
  <si>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</si>
  <si>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</si>
  <si>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</si>
  <si>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</si>
  <si>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</si>
  <si>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4</t>
    </r>
    <r>
      <rPr>
        <rFont val="宋体"/>
        <color theme="1"/>
        <sz val="11.0"/>
      </rPr>
      <t>月</t>
    </r>
  </si>
  <si>
    <t>NCR不良率</t>
  </si>
  <si>
    <t>（CP control NOK + CP control DER）/Total number of CP performed</t>
  </si>
  <si>
    <t>8月</t>
  </si>
  <si>
    <r>
      <rPr>
        <rFont val="Arial"/>
        <color theme="1"/>
        <sz val="11.0"/>
      </rPr>
      <t>5</t>
    </r>
    <r>
      <rPr>
        <rFont val="宋体"/>
        <color theme="1"/>
        <sz val="11.0"/>
      </rPr>
      <t>月</t>
    </r>
  </si>
  <si>
    <t>≤15%</t>
  </si>
  <si>
    <r>
      <rPr>
        <rFont val="Arial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</si>
  <si>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9</t>
    </r>
    <r>
      <rPr>
        <rFont val="宋体"/>
        <color theme="1"/>
        <sz val="11.0"/>
      </rPr>
      <t>月</t>
    </r>
  </si>
  <si>
    <t>FQC</t>
  </si>
  <si>
    <r>
      <rPr>
        <rFont val="Arial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</si>
  <si>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</si>
  <si>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9</t>
    </r>
    <r>
      <rPr>
        <rFont val="宋体"/>
        <color theme="1"/>
        <sz val="11.0"/>
      </rPr>
      <t>月</t>
    </r>
  </si>
  <si>
    <t>DPPM</t>
  </si>
  <si>
    <r>
      <rPr>
        <rFont val="Arial"/>
        <color theme="1"/>
        <sz val="11.0"/>
      </rPr>
      <t>9</t>
    </r>
    <r>
      <rPr>
        <rFont val="宋体"/>
        <color theme="1"/>
        <sz val="11.0"/>
      </rPr>
      <t>月</t>
    </r>
  </si>
  <si>
    <t>（客户投诉数量*百万）/出货总数量</t>
  </si>
  <si>
    <r>
      <rPr>
        <rFont val="Arial"/>
        <color theme="1"/>
        <sz val="11.0"/>
      </rPr>
      <t>6</t>
    </r>
    <r>
      <rPr>
        <rFont val="宋体"/>
        <color theme="1"/>
        <sz val="11.0"/>
      </rPr>
      <t>月</t>
    </r>
  </si>
  <si>
    <t>≤3200PPM</t>
  </si>
  <si>
    <r>
      <rPr>
        <rFont val="Arial"/>
        <color theme="1"/>
        <sz val="11.0"/>
      </rPr>
      <t>1</t>
    </r>
    <r>
      <rPr>
        <rFont val="宋体"/>
        <color theme="1"/>
        <sz val="11.0"/>
      </rPr>
      <t>0月</t>
    </r>
  </si>
  <si>
    <t>PQC</t>
  </si>
  <si>
    <r>
      <rPr>
        <rFont val="Arial"/>
        <color theme="1"/>
        <sz val="11.0"/>
      </rPr>
      <t>1</t>
    </r>
    <r>
      <rPr>
        <rFont val="宋体"/>
        <color theme="1"/>
        <sz val="11.0"/>
      </rPr>
      <t>0月</t>
    </r>
  </si>
  <si>
    <r>
      <rPr>
        <rFont val="Arial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</si>
  <si>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0月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</si>
  <si>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1月</t>
    </r>
  </si>
  <si>
    <t>CP Monitor</t>
  </si>
  <si>
    <r>
      <rPr>
        <rFont val="Arial"/>
        <color theme="1"/>
        <sz val="11.0"/>
      </rPr>
      <t>6</t>
    </r>
    <r>
      <rPr>
        <rFont val="宋体"/>
        <color theme="1"/>
        <sz val="11.0"/>
      </rPr>
      <t>月</t>
    </r>
  </si>
  <si>
    <t>Routine Pareto analysis</t>
  </si>
  <si>
    <r>
      <rPr>
        <rFont val="Arial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</si>
  <si>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1月</t>
    </r>
  </si>
  <si>
    <t>11月</t>
  </si>
  <si>
    <r>
      <rPr>
        <rFont val="Arial"/>
        <color theme="1"/>
        <sz val="11.0"/>
      </rPr>
      <t>1</t>
    </r>
    <r>
      <rPr>
        <rFont val="宋体"/>
        <color theme="1"/>
        <sz val="11.0"/>
      </rPr>
      <t>2月</t>
    </r>
  </si>
  <si>
    <r>
      <rPr>
        <rFont val="Arial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</si>
  <si>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</si>
  <si>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</si>
  <si>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</si>
  <si>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2月</t>
    </r>
  </si>
  <si>
    <r>
      <rPr>
        <rFont val="Arial"/>
        <color theme="1"/>
        <sz val="11.0"/>
      </rPr>
      <t>9</t>
    </r>
    <r>
      <rPr>
        <rFont val="宋体"/>
        <color theme="1"/>
        <sz val="11.0"/>
      </rPr>
      <t>月</t>
    </r>
  </si>
  <si>
    <t>YTD-NOK</t>
  </si>
  <si>
    <r>
      <rPr>
        <rFont val="Arial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</si>
  <si>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</si>
  <si>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0月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</si>
  <si>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0月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</si>
  <si>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0月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</si>
  <si>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1月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</si>
  <si>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1月</t>
    </r>
  </si>
  <si>
    <t>YTD</t>
  </si>
  <si>
    <r>
      <rPr>
        <rFont val="Arial"/>
        <color theme="1"/>
        <sz val="11.0"/>
      </rPr>
      <t>1</t>
    </r>
    <r>
      <rPr>
        <rFont val="宋体"/>
        <color theme="1"/>
        <sz val="11.0"/>
      </rPr>
      <t>2月</t>
    </r>
  </si>
  <si>
    <r>
      <rPr>
        <rFont val="Times New Roman"/>
        <color theme="1"/>
        <sz val="11.0"/>
      </rPr>
      <t>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</si>
  <si>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2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</si>
  <si>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3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</si>
  <si>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</si>
  <si>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</si>
  <si>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</si>
  <si>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</si>
  <si>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</si>
  <si>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2月</t>
    </r>
  </si>
  <si>
    <r>
      <rPr>
        <rFont val="Times New Roman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</si>
  <si>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10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</si>
  <si>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</si>
  <si>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12</t>
    </r>
    <r>
      <rPr>
        <rFont val="宋体"/>
        <color theme="1"/>
        <sz val="11.0"/>
      </rPr>
      <t>月</t>
    </r>
  </si>
  <si>
    <t>2023年产线工位不符合率</t>
  </si>
  <si>
    <r>
      <rPr>
        <rFont val="宋体"/>
        <color theme="1"/>
        <sz val="11.0"/>
      </rPr>
      <t>量具</t>
    </r>
  </si>
  <si>
    <t>控制要求</t>
  </si>
  <si>
    <t>四月份</t>
  </si>
  <si>
    <t>五月份</t>
  </si>
  <si>
    <t>六月份</t>
  </si>
  <si>
    <r>
      <rPr>
        <rFont val="Times New Roman"/>
        <color theme="1"/>
        <sz val="11.0"/>
      </rPr>
      <t>1</t>
    </r>
    <r>
      <rPr>
        <rFont val="宋体"/>
        <color theme="1"/>
        <sz val="11.0"/>
      </rPr>
      <t>月</t>
    </r>
  </si>
  <si>
    <t>七月份</t>
  </si>
  <si>
    <r>
      <rPr>
        <rFont val="Times New Roman"/>
        <color theme="1"/>
        <sz val="11.0"/>
      </rPr>
      <t>2</t>
    </r>
    <r>
      <rPr>
        <rFont val="宋体"/>
        <color theme="1"/>
        <sz val="11.0"/>
      </rPr>
      <t>月</t>
    </r>
  </si>
  <si>
    <t>八月份</t>
  </si>
  <si>
    <r>
      <rPr>
        <rFont val="Times New Roman"/>
        <color theme="1"/>
        <sz val="11.0"/>
      </rPr>
      <t>3</t>
    </r>
    <r>
      <rPr>
        <rFont val="宋体"/>
        <color theme="1"/>
        <sz val="11.0"/>
      </rPr>
      <t>月</t>
    </r>
  </si>
  <si>
    <t>九月份</t>
  </si>
  <si>
    <t>十月份</t>
  </si>
  <si>
    <t>十一月份</t>
  </si>
  <si>
    <r>
      <rPr>
        <rFont val="Times New Roman"/>
        <color theme="1"/>
        <sz val="11.0"/>
      </rPr>
      <t>4</t>
    </r>
    <r>
      <rPr>
        <rFont val="宋体"/>
        <color theme="1"/>
        <sz val="11.0"/>
      </rPr>
      <t>月</t>
    </r>
  </si>
  <si>
    <t>十二月份</t>
  </si>
  <si>
    <r>
      <rPr>
        <rFont val="Times New Roman"/>
        <color theme="1"/>
        <sz val="11.0"/>
      </rPr>
      <t>5</t>
    </r>
    <r>
      <rPr>
        <rFont val="宋体"/>
        <color theme="1"/>
        <sz val="11.0"/>
      </rPr>
      <t>月</t>
    </r>
  </si>
  <si>
    <t>总数</t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</si>
  <si>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</si>
  <si>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</si>
  <si>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</si>
  <si>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</si>
  <si>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10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</si>
  <si>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</si>
  <si>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12</t>
    </r>
    <r>
      <rPr>
        <rFont val="宋体"/>
        <color theme="1"/>
        <sz val="11.0"/>
      </rPr>
      <t>月</t>
    </r>
  </si>
  <si>
    <t>2024年产线工位不符合率</t>
  </si>
  <si>
    <r>
      <rPr>
        <rFont val="Times New Roman"/>
        <color theme="1"/>
        <sz val="11.0"/>
      </rPr>
      <t>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</si>
  <si>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2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</si>
  <si>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3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</si>
  <si>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</si>
  <si>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</si>
  <si>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</si>
  <si>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</si>
  <si>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</si>
  <si>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</si>
  <si>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10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</si>
  <si>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</si>
  <si>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12</t>
    </r>
    <r>
      <rPr>
        <rFont val="宋体"/>
        <color theme="1"/>
        <sz val="11.0"/>
      </rPr>
      <t>月</t>
    </r>
  </si>
  <si>
    <r>
      <rPr>
        <rFont val="宋体"/>
        <color theme="1"/>
        <sz val="11.0"/>
      </rPr>
      <t>量具</t>
    </r>
  </si>
  <si>
    <t>工位--NOK</t>
  </si>
  <si>
    <t>Monitor的工位总数--All</t>
  </si>
  <si>
    <r>
      <rPr>
        <rFont val="Times New Roman"/>
        <color theme="1"/>
        <sz val="11.0"/>
      </rPr>
      <t>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</si>
  <si>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2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</si>
  <si>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3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</si>
  <si>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</si>
  <si>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</si>
  <si>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</si>
  <si>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</si>
  <si>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</si>
  <si>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2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</si>
  <si>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8</t>
    </r>
    <r>
      <rPr>
        <rFont val="宋体"/>
        <color theme="1"/>
        <sz val="11.0"/>
      </rPr>
      <t>月</t>
    </r>
  </si>
  <si>
    <t>3月</t>
  </si>
  <si>
    <r>
      <rPr>
        <rFont val="Times New Roman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</si>
  <si>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</si>
  <si>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10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</si>
  <si>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</si>
  <si>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</si>
  <si>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</si>
  <si>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</si>
  <si>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</si>
  <si>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12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</si>
  <si>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</si>
  <si>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10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</si>
  <si>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</si>
  <si>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12</t>
    </r>
    <r>
      <rPr>
        <rFont val="宋体"/>
        <color theme="1"/>
        <sz val="11.0"/>
      </rPr>
      <t>月</t>
    </r>
  </si>
  <si>
    <t>第一次</t>
  </si>
  <si>
    <t>第二次</t>
  </si>
  <si>
    <t>第三次</t>
  </si>
  <si>
    <t>第四次</t>
  </si>
  <si>
    <t>第五次</t>
  </si>
  <si>
    <t>第六次</t>
  </si>
  <si>
    <t>第七次</t>
  </si>
  <si>
    <t>第八次</t>
  </si>
  <si>
    <t>第九次</t>
  </si>
  <si>
    <t>第十次</t>
  </si>
  <si>
    <t>第十一次</t>
  </si>
  <si>
    <t>第十二次</t>
  </si>
  <si>
    <t>技能</t>
  </si>
  <si>
    <t>NCR</t>
  </si>
  <si>
    <r>
      <rPr>
        <rFont val="Times New Roman"/>
        <color theme="1"/>
        <sz val="11.0"/>
      </rPr>
      <t>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</si>
  <si>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2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</si>
  <si>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</si>
  <si>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</si>
  <si>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</si>
  <si>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</si>
  <si>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</si>
  <si>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</si>
  <si>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10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</si>
  <si>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</si>
  <si>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12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</si>
  <si>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</si>
  <si>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2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</si>
  <si>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</si>
  <si>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</si>
  <si>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</si>
  <si>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</si>
  <si>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</si>
  <si>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</si>
  <si>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10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</si>
  <si>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</si>
  <si>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12</t>
    </r>
    <r>
      <rPr>
        <rFont val="宋体"/>
        <color theme="1"/>
        <sz val="11.0"/>
      </rPr>
      <t>月</t>
    </r>
  </si>
  <si>
    <t>产品</t>
  </si>
  <si>
    <r>
      <rPr>
        <rFont val="Times New Roman"/>
        <color theme="1"/>
        <sz val="11.0"/>
      </rPr>
      <t>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</si>
  <si>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2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</si>
  <si>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</si>
  <si>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</si>
  <si>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</si>
  <si>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</si>
  <si>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</si>
  <si>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</si>
  <si>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10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</si>
  <si>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</si>
  <si>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12</t>
    </r>
    <r>
      <rPr>
        <rFont val="宋体"/>
        <color theme="1"/>
        <sz val="11.0"/>
      </rPr>
      <t>月</t>
    </r>
  </si>
  <si>
    <t>2023 Quality KPI Dashboard</t>
  </si>
  <si>
    <t xml:space="preserve">FQC </t>
  </si>
  <si>
    <t>控制计划Monitor 结果汇总（高端线）</t>
  </si>
  <si>
    <r>
      <rPr>
        <rFont val="Arial"/>
        <color theme="1"/>
        <sz val="11.0"/>
      </rPr>
      <t>1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</si>
  <si>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</si>
  <si>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</si>
  <si>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2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</si>
  <si>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2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</si>
  <si>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2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</si>
  <si>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3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</si>
  <si>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3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</si>
  <si>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3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</si>
  <si>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</si>
  <si>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</si>
  <si>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</si>
  <si>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</si>
  <si>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</si>
  <si>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</si>
  <si>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</si>
  <si>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</si>
  <si>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</si>
  <si>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</si>
  <si>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</si>
  <si>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</si>
  <si>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</si>
  <si>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</si>
  <si>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</si>
  <si>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</si>
  <si>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</si>
  <si>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0月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</si>
  <si>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0月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</si>
  <si>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0月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</si>
  <si>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1月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</si>
  <si>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1月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</si>
  <si>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2月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</si>
  <si>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2月</t>
    </r>
  </si>
  <si>
    <r>
      <rPr>
        <rFont val="Times New Roman"/>
        <color theme="1"/>
        <sz val="11.0"/>
      </rPr>
      <t>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</si>
  <si>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2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</si>
  <si>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3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</si>
  <si>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</si>
  <si>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</si>
  <si>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</si>
  <si>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</si>
  <si>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</si>
  <si>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</si>
  <si>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10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</si>
  <si>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</si>
  <si>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12</t>
    </r>
    <r>
      <rPr>
        <rFont val="宋体"/>
        <color theme="1"/>
        <sz val="11.0"/>
      </rPr>
      <t>月</t>
    </r>
  </si>
  <si>
    <t>2025年产线工位不符合率</t>
  </si>
  <si>
    <r>
      <rPr>
        <rFont val="宋体"/>
        <color theme="1"/>
        <sz val="11.0"/>
      </rPr>
      <t>量具</t>
    </r>
  </si>
  <si>
    <r>
      <rPr>
        <rFont val="Times New Roman"/>
        <color theme="1"/>
        <sz val="11.0"/>
      </rPr>
      <t>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</si>
  <si>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2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</si>
  <si>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3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</si>
  <si>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</si>
  <si>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</si>
  <si>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</si>
  <si>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</si>
  <si>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</si>
  <si>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</si>
  <si>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10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</si>
  <si>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</si>
  <si>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12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</si>
  <si>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</si>
  <si>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2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</si>
  <si>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</si>
  <si>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</si>
  <si>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</si>
  <si>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</si>
  <si>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</si>
  <si>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</si>
  <si>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10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</si>
  <si>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</si>
  <si>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12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</si>
  <si>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</si>
  <si>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2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</si>
  <si>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</si>
  <si>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</si>
  <si>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</si>
  <si>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</si>
  <si>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</si>
  <si>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</si>
  <si>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10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</si>
  <si>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</si>
  <si>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12</t>
    </r>
    <r>
      <rPr>
        <rFont val="宋体"/>
        <color theme="1"/>
        <sz val="11.0"/>
      </rPr>
      <t>月</t>
    </r>
  </si>
  <si>
    <t>控制计划Monitor 结果汇总（大线）</t>
  </si>
  <si>
    <r>
      <rPr>
        <rFont val="Arial"/>
        <color theme="1"/>
        <sz val="11.0"/>
      </rPr>
      <t>1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</si>
  <si>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</si>
  <si>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</si>
  <si>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2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</si>
  <si>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2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</si>
  <si>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2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</si>
  <si>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3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</si>
  <si>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3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</si>
  <si>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3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</si>
  <si>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</si>
  <si>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</si>
  <si>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</si>
  <si>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</si>
  <si>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</si>
  <si>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</si>
  <si>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6</t>
    </r>
    <r>
      <rPr>
        <rFont val="宋体"/>
        <color theme="1"/>
        <sz val="11.0"/>
      </rPr>
      <t>月</t>
    </r>
  </si>
  <si>
    <t>NOK*2</t>
  </si>
  <si>
    <r>
      <rPr>
        <rFont val="Arial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</si>
  <si>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</si>
  <si>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</si>
  <si>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</si>
  <si>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</si>
  <si>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</si>
  <si>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</si>
  <si>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</si>
  <si>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</si>
  <si>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</si>
  <si>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0月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</si>
  <si>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0月</t>
    </r>
  </si>
  <si>
    <t>0%%</t>
  </si>
  <si>
    <r>
      <rPr>
        <rFont val="Arial"/>
        <color theme="1"/>
        <sz val="11.0"/>
      </rPr>
      <t>1</t>
    </r>
    <r>
      <rPr>
        <rFont val="宋体"/>
        <color theme="1"/>
        <sz val="11.0"/>
      </rPr>
      <t>0月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</si>
  <si>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1月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</si>
  <si>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1月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</si>
  <si>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2月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</si>
  <si>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2月</t>
    </r>
  </si>
  <si>
    <r>
      <rPr>
        <rFont val="Times New Roman"/>
        <color theme="1"/>
        <sz val="11.0"/>
      </rPr>
      <t>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</si>
  <si>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2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</si>
  <si>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3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</si>
  <si>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</si>
  <si>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</si>
  <si>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</si>
  <si>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</si>
  <si>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</si>
  <si>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</si>
  <si>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10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</si>
  <si>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</si>
  <si>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12</t>
    </r>
    <r>
      <rPr>
        <rFont val="宋体"/>
        <color theme="1"/>
        <sz val="11.0"/>
      </rPr>
      <t>月</t>
    </r>
  </si>
  <si>
    <t>设备</t>
  </si>
  <si>
    <r>
      <rPr>
        <rFont val="Times New Roman"/>
        <color theme="1"/>
        <sz val="11.0"/>
      </rPr>
      <t>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</si>
  <si>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2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</si>
  <si>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3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</si>
  <si>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</si>
  <si>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</si>
  <si>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</si>
  <si>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</si>
  <si>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</si>
  <si>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</si>
  <si>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10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</si>
  <si>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</si>
  <si>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12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</si>
  <si>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</si>
  <si>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2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</si>
  <si>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</si>
  <si>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</si>
  <si>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</si>
  <si>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</si>
  <si>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</si>
  <si>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</si>
  <si>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10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</si>
  <si>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</si>
  <si>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12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</si>
  <si>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</si>
  <si>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2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</si>
  <si>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</si>
  <si>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</si>
  <si>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</si>
  <si>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</si>
  <si>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</si>
  <si>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</si>
  <si>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10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</si>
  <si>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</si>
  <si>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12</t>
    </r>
    <r>
      <rPr>
        <rFont val="宋体"/>
        <color theme="1"/>
        <sz val="11.0"/>
      </rPr>
      <t>月</t>
    </r>
  </si>
  <si>
    <t>CMW Quality KPI 总览</t>
  </si>
  <si>
    <t>2026 FQC 拒收率-大小线</t>
  </si>
  <si>
    <t>2026 FQC 拒收率-大小线（生产用）</t>
  </si>
  <si>
    <t>1月</t>
  </si>
  <si>
    <t>2月</t>
  </si>
  <si>
    <t>4月</t>
  </si>
  <si>
    <t>5月</t>
  </si>
  <si>
    <t>6月</t>
  </si>
  <si>
    <t>7月</t>
  </si>
  <si>
    <t>9月</t>
  </si>
  <si>
    <t>10月</t>
  </si>
  <si>
    <t>12月</t>
  </si>
  <si>
    <t>Rejected Qty</t>
  </si>
  <si>
    <t>大线</t>
  </si>
  <si>
    <t>KID CYCLING</t>
  </si>
  <si>
    <t>山地ST</t>
  </si>
  <si>
    <t>山地XC/AM/Race</t>
  </si>
  <si>
    <t>Hybrid Bike</t>
  </si>
  <si>
    <t>公路RC</t>
  </si>
  <si>
    <t>大线GRVL</t>
  </si>
  <si>
    <t>大线EDR</t>
  </si>
  <si>
    <t>Total</t>
  </si>
  <si>
    <t>小线</t>
  </si>
  <si>
    <t>小线GRVL</t>
  </si>
  <si>
    <t>小线EDR</t>
  </si>
  <si>
    <t>小线RCR</t>
  </si>
  <si>
    <t>Touring</t>
  </si>
  <si>
    <t>小线XC</t>
  </si>
  <si>
    <t>Carbon Wheel</t>
  </si>
  <si>
    <t>工厂Total</t>
  </si>
  <si>
    <t>Ship out number</t>
  </si>
  <si>
    <t>PPM</t>
  </si>
  <si>
    <t xml:space="preserve"> DPPM</t>
  </si>
  <si>
    <t>大线Total</t>
  </si>
  <si>
    <t>小线Total</t>
  </si>
  <si>
    <t>工厂Total PPM</t>
  </si>
  <si>
    <t>FQC Rejected Rate
( Quantity)</t>
  </si>
  <si>
    <t>大线不良率</t>
  </si>
  <si>
    <t>小线不良率</t>
  </si>
  <si>
    <t>不良率</t>
  </si>
  <si>
    <t>FQC Rejected Rate
( batch)</t>
  </si>
  <si>
    <t>2024 FQC 拒收率-大小线</t>
  </si>
  <si>
    <t>2024 FQC 拒收率-大小线（生产用）</t>
  </si>
  <si>
    <t>ship out number</t>
  </si>
  <si>
    <t>Rejected Rate</t>
  </si>
  <si>
    <t>FQC Rejected Times</t>
  </si>
  <si>
    <t>Months</t>
  </si>
  <si>
    <t>Monthly times</t>
  </si>
  <si>
    <t>工厂 Total</t>
  </si>
  <si>
    <t>生产 Total</t>
  </si>
  <si>
    <t>2026 PQC 拒收率-大小线</t>
  </si>
  <si>
    <t>2026 PQC 拒收率-大小线（生产用）</t>
  </si>
  <si>
    <t>FQC Rejected Times（与FQCKPI版本一致）</t>
  </si>
  <si>
    <t>组装问题</t>
  </si>
  <si>
    <t>拒收次数</t>
  </si>
  <si>
    <t>PQC Rejected Rate
( Quantity)</t>
  </si>
  <si>
    <t>PQC Rejected Rate
( batch)</t>
  </si>
  <si>
    <t>PQC Rejected Times</t>
  </si>
  <si>
    <t>2024 PQC 拒收率-大小线</t>
  </si>
  <si>
    <t>2024 PQC 拒收率-大小线（生产用）</t>
  </si>
  <si>
    <t>2024 IV DPPM-大小线</t>
  </si>
  <si>
    <t>Intern voice Qty</t>
  </si>
  <si>
    <t>2023 FQC 拒收率</t>
  </si>
  <si>
    <t>FQC 拒收数量</t>
  </si>
  <si>
    <t>公路GRVL</t>
  </si>
  <si>
    <t>公路RCR/EDR</t>
  </si>
  <si>
    <t>FQC PPM</t>
  </si>
  <si>
    <t>FQC 订单拒收率</t>
  </si>
  <si>
    <t>生产订单总数量</t>
  </si>
  <si>
    <t>拒收订单总数量</t>
  </si>
  <si>
    <t>订单拒收率</t>
  </si>
  <si>
    <t>2023 PQC 拒收率</t>
  </si>
  <si>
    <t>PQC 拒收数量</t>
  </si>
  <si>
    <t>PQC PPM</t>
  </si>
  <si>
    <t>PQC 订单拒收率</t>
  </si>
  <si>
    <t xml:space="preserve"> CONTROL PLAN MONITOR RECORD</t>
  </si>
  <si>
    <t>问题分类</t>
  </si>
  <si>
    <t>标准要求</t>
  </si>
  <si>
    <t>照片/记录等</t>
  </si>
  <si>
    <t>工位审核结果</t>
  </si>
  <si>
    <t>截止日期</t>
  </si>
  <si>
    <t>改善效果</t>
  </si>
  <si>
    <t>轮圈线</t>
  </si>
  <si>
    <t>2021-1月</t>
  </si>
  <si>
    <t>ST500 20"</t>
  </si>
  <si>
    <t>MAJOR</t>
  </si>
  <si>
    <t>后轮辐条SOP没有长度公差</t>
  </si>
  <si>
    <t>辐条公差标准为±0.5mm</t>
  </si>
  <si>
    <t>修改SOP，并培训</t>
  </si>
  <si>
    <t>盛佳利</t>
  </si>
  <si>
    <t>辐条测量SOP有两个标准，一个是直尺测量， 一个是辐条测量仪测量，</t>
  </si>
  <si>
    <t>任何一个SOP都只允许有一个明确的、可执行的标准</t>
  </si>
  <si>
    <t>W2岗位使用的辐条测量尺最小分辨率为1mm，无法分辨±0.5mm的公差</t>
  </si>
  <si>
    <t>辐条测量尺的精度（最小刻度值）至少要0.5mm以下</t>
  </si>
  <si>
    <t>使用精度为0.5mm的钢直尺</t>
  </si>
  <si>
    <t>钮荣</t>
  </si>
  <si>
    <t>W2岗位SOP要求使用辐条测量尺，实际使用的是直尺</t>
  </si>
  <si>
    <t>辐条测量尺使用精度为0.5mm的钢直尺</t>
  </si>
  <si>
    <t>辐条线边物料L130501（L130501）应该是277MM辐条，实际存在237（两袋，整包未拆封）和277两种长度规格辐条</t>
  </si>
  <si>
    <t>不允许不同料号和长度的辐条放置在同一料盒中</t>
  </si>
  <si>
    <t>王晓军</t>
  </si>
  <si>
    <t>穿辐条员工不清楚辐条公差(询问5个人，4个人回答错误）</t>
  </si>
  <si>
    <t>培训</t>
  </si>
  <si>
    <t>二号编织机的员工（1人）不知道如何寻找SOP（有、但不会找）</t>
  </si>
  <si>
    <t>每个员工都需要非常清楚各自岗位车型对应的SOP位置</t>
  </si>
  <si>
    <t>编织机调机SOP出现两个调整标准</t>
  </si>
  <si>
    <t>牛松松</t>
  </si>
  <si>
    <t>点检</t>
  </si>
  <si>
    <t>点检表（编织机、锁紧机等）标准不明确</t>
  </si>
  <si>
    <t>前轮锁紧SOP 中第二条规定与实际ST500 20" 的轮圈锁紧操作不符（不适用）</t>
  </si>
  <si>
    <t>ST500 20"前轮放入锁紧机中是有方向的，凸面朝上</t>
  </si>
  <si>
    <t>校正机参数SOP与实际操作不符（SOP文字叙述部分是错误的--使用四头锁紧机时，和不使用四头锁紧机时的描述有明显的错误）</t>
  </si>
  <si>
    <t>不使用四头锁紧机时，调整到不具程序；使用四头锁紧机时，调整具程序</t>
  </si>
  <si>
    <t>郑文涛</t>
  </si>
  <si>
    <t>组装线</t>
  </si>
  <si>
    <t>ST500 24"</t>
  </si>
  <si>
    <t>牙盘安装工位员工没有按照SOP操作（SOP要求牙盘安装后需要晃动曲柄，检查是否有紧点，实际没有这步骤操作）</t>
  </si>
  <si>
    <t>牙盘组装后要左右上下晃动曲柄，检查是否有紧点，松动等</t>
  </si>
  <si>
    <t>三合一工位员工没有按照SOP操作（SOP要求前叉安装后需要前叉，检查是否有紧点，实际没有操作这个步骤</t>
  </si>
  <si>
    <t>车把安装完成后需要左右晃动一圈，检查是否存在紧点，松动等问题</t>
  </si>
  <si>
    <t>三合一工位压太阳花员工不知道如何调节治具，以保证太阳花压入深度符合要求；压太阳花员工不知道如何测量太阳花深度</t>
  </si>
  <si>
    <t>ST900 20&amp;24" 控制计划审核不符合项</t>
  </si>
  <si>
    <t>2021-2</t>
  </si>
  <si>
    <t>ST900 20"</t>
  </si>
  <si>
    <t>W1</t>
  </si>
  <si>
    <t>辐条公差长度员工回答错误（询问四个人，三个人回答错误）（标准为±0.5）</t>
  </si>
  <si>
    <r>
      <rPr>
        <rFont val="宋体"/>
        <color theme="1"/>
        <sz val="8.0"/>
      </rPr>
      <t>线边物料</t>
    </r>
    <r>
      <rPr>
        <rFont val="Times New Roman"/>
        <color theme="1"/>
        <sz val="8.0"/>
      </rPr>
      <t>SOP</t>
    </r>
    <r>
      <rPr>
        <rFont val="宋体"/>
        <color theme="1"/>
        <sz val="8.0"/>
      </rPr>
      <t>要求前后轮均使用使用料号为</t>
    </r>
    <r>
      <rPr>
        <rFont val="Times New Roman"/>
        <color theme="1"/>
        <sz val="8.0"/>
      </rPr>
      <t>2429216</t>
    </r>
    <r>
      <rPr>
        <rFont val="宋体"/>
        <color theme="1"/>
        <sz val="8.0"/>
      </rPr>
      <t>，长度为</t>
    </r>
    <r>
      <rPr>
        <rFont val="Times New Roman"/>
        <color theme="1"/>
        <sz val="8.0"/>
      </rPr>
      <t>273mm</t>
    </r>
    <r>
      <rPr>
        <rFont val="宋体"/>
        <color theme="1"/>
        <sz val="8.0"/>
      </rPr>
      <t>的辐条，实际线边没有此料号物料，</t>
    </r>
  </si>
  <si>
    <t>Bom中要求使用的是料号为4050083，长度为273mm的辐条；线边是有此料号的物料。</t>
  </si>
  <si>
    <t>产线在生产上一款ST500 20"的轮圈时，自动大碟刹机上有一个该款车的前轮，没有任何标识。</t>
  </si>
  <si>
    <t>产线所有不能直接用于生产的半成品、成品、零部件均需要明确的标识，并隔离</t>
  </si>
  <si>
    <t>重新标识</t>
  </si>
  <si>
    <t>线管切割</t>
  </si>
  <si>
    <t>线管工位没有任何操作SOP</t>
  </si>
  <si>
    <t>所有岗位的操作标准只有SOP，所有人都需要遵守SOP要求</t>
  </si>
  <si>
    <t>制作SOP，并培训</t>
  </si>
  <si>
    <t>CP Monitor计划</t>
  </si>
  <si>
    <t>线管长度公差为0-5mm；线管操作员回答为±5mm</t>
  </si>
  <si>
    <t>线管长度公差为0-5mm</t>
  </si>
  <si>
    <t>线管切割工位使用的钢直尺没有任何校验信息，员工在现场演示线管长度测量时，使用该直尺</t>
  </si>
  <si>
    <t>所有的量具都需要校准</t>
  </si>
  <si>
    <t>校准</t>
  </si>
  <si>
    <t>张玉树</t>
  </si>
  <si>
    <t>1.完善CP-Eric</t>
  </si>
  <si>
    <r>
      <rPr>
        <rFont val="Times New Roman"/>
        <color theme="1"/>
        <sz val="11.0"/>
      </rPr>
      <t>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</si>
  <si>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2</t>
    </r>
    <r>
      <rPr>
        <rFont val="宋体"/>
        <color theme="1"/>
        <sz val="11.0"/>
      </rPr>
      <t>月</t>
    </r>
  </si>
  <si>
    <t>该工位的工具盒里出现与当前生产车型 （ST900-20")无关的，没有任何标识的 零部件</t>
  </si>
  <si>
    <t>产线不允许出现与当前生产车型无关的任何零部件、半成品、成品</t>
  </si>
  <si>
    <r>
      <rPr>
        <rFont val="Times New Roman"/>
        <color theme="1"/>
        <sz val="11.0"/>
      </rPr>
      <t>3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</si>
  <si>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</si>
  <si>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</si>
  <si>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</si>
  <si>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</si>
  <si>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</si>
  <si>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</si>
  <si>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10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</si>
  <si>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</si>
  <si>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12</t>
    </r>
    <r>
      <rPr>
        <rFont val="宋体"/>
        <color theme="1"/>
        <sz val="11.0"/>
      </rPr>
      <t>月</t>
    </r>
  </si>
  <si>
    <t>2. CP 工位检查-CP小组</t>
  </si>
  <si>
    <t>审核车型家族</t>
  </si>
  <si>
    <t>童车</t>
  </si>
  <si>
    <t>公路</t>
  </si>
  <si>
    <t>山地车</t>
  </si>
  <si>
    <t>HYC JR 100 24" 控制计划审核不符合项</t>
  </si>
  <si>
    <t>山地</t>
  </si>
  <si>
    <t>3. CP下沉到生产</t>
  </si>
  <si>
    <t xml:space="preserve">1. 问卷形式。进行不同工位的不同员工对控制点的理解情况
2. CP小组成员 周期加入新参与的人，进行CP监督培训的练习
3. </t>
  </si>
  <si>
    <t>审核主导人</t>
  </si>
  <si>
    <t>维维</t>
  </si>
  <si>
    <t>孙环鑫</t>
  </si>
  <si>
    <t>张有利</t>
  </si>
  <si>
    <t>4. CP技能的validate</t>
  </si>
  <si>
    <t>1.完善标准
2.</t>
  </si>
  <si>
    <t>实际审核车型</t>
  </si>
  <si>
    <t>XC 50/
ST 120</t>
  </si>
  <si>
    <t>2021-3月</t>
  </si>
  <si>
    <t>RC 120</t>
  </si>
  <si>
    <t>HYC JR100 24"</t>
  </si>
  <si>
    <r>
      <rPr>
        <rFont val="宋体"/>
        <color theme="1"/>
        <sz val="8.0"/>
      </rPr>
      <t>穿辐条岗位使用的辐条测量尺与</t>
    </r>
    <r>
      <rPr>
        <rFont val="Times New Roman"/>
        <color theme="1"/>
        <sz val="8.0"/>
      </rPr>
      <t>SOP</t>
    </r>
    <r>
      <rPr>
        <rFont val="宋体"/>
        <color theme="1"/>
        <sz val="8.0"/>
      </rPr>
      <t>要求不一致</t>
    </r>
  </si>
  <si>
    <t>辐条测量尺的精度需要满足要求，同时，相对应的SOP需要重新更新</t>
  </si>
  <si>
    <t>5.KPI</t>
  </si>
  <si>
    <t>重新制作SOP</t>
  </si>
  <si>
    <t>1.CP完成率（参与人数，次数。。）
2. CP问题点的关闭率
3. 技能达成率（新增几人到leavl3/2）</t>
  </si>
  <si>
    <t>盛佳利&amp;Beck</t>
  </si>
  <si>
    <t>奖励</t>
  </si>
  <si>
    <r>
      <rPr>
        <rFont val="宋体"/>
        <color theme="1"/>
        <sz val="18.0"/>
      </rPr>
      <t>控制计划</t>
    </r>
    <r>
      <rPr>
        <rFont val="Arial"/>
        <color theme="1"/>
        <sz val="18.0"/>
      </rPr>
      <t xml:space="preserve">Monitor </t>
    </r>
    <r>
      <rPr>
        <rFont val="宋体"/>
        <color theme="1"/>
        <sz val="18.0"/>
      </rPr>
      <t>结果汇总</t>
    </r>
  </si>
  <si>
    <t>2号编织机岗位的编织SOP没有该款车型对应的编号</t>
  </si>
  <si>
    <t>每款车型的SOP必须有明确的编号，以确保员工准确找到相应的SOP</t>
  </si>
  <si>
    <t>补上对应的编号</t>
  </si>
  <si>
    <r>
      <rPr>
        <rFont val="Arial"/>
        <color theme="1"/>
        <sz val="11.0"/>
      </rPr>
      <t>1</t>
    </r>
    <r>
      <rPr>
        <rFont val="宋体"/>
        <color theme="1"/>
        <sz val="11.0"/>
      </rPr>
      <t>月</t>
    </r>
  </si>
  <si>
    <t>该工位员工（美名）不知道刹车控制要点（二分之一制动）</t>
  </si>
  <si>
    <t>刹车调整好后，手动按压刹把，行程不能超过二分之一开始制动</t>
  </si>
  <si>
    <r>
      <rPr>
        <rFont val="Arial"/>
        <color theme="1"/>
        <sz val="11.0"/>
      </rPr>
      <t>1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</si>
  <si>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2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</si>
  <si>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2</t>
    </r>
    <r>
      <rPr>
        <rFont val="宋体"/>
        <color theme="1"/>
        <sz val="11.0"/>
      </rPr>
      <t>月</t>
    </r>
  </si>
  <si>
    <t>2021-4月</t>
  </si>
  <si>
    <t>HYC JR500 24"</t>
  </si>
  <si>
    <r>
      <rPr>
        <rFont val="Arial"/>
        <color theme="1"/>
        <sz val="11.0"/>
      </rPr>
      <t>3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</si>
  <si>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3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</si>
  <si>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</si>
  <si>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</si>
  <si>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</si>
  <si>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</si>
  <si>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</si>
  <si>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宋体"/>
        <color theme="1"/>
        <sz val="8.0"/>
      </rPr>
      <t>前轮装小零件岗位，装快拆的</t>
    </r>
    <r>
      <rPr>
        <rFont val="Times New Roman"/>
        <color theme="1"/>
        <sz val="8.0"/>
      </rPr>
      <t>SOP</t>
    </r>
    <r>
      <rPr>
        <rFont val="宋体"/>
        <color theme="1"/>
        <sz val="8.0"/>
      </rPr>
      <t>与实际操作不一样，确认下来为旧版本</t>
    </r>
  </si>
  <si>
    <t>最新快拆安装标准：快拆杆端部要与快拆帽齐平</t>
  </si>
  <si>
    <r>
      <rPr>
        <rFont val="Arial"/>
        <color theme="1"/>
        <sz val="11.0"/>
      </rPr>
      <t>6</t>
    </r>
    <r>
      <rPr>
        <rFont val="宋体"/>
        <color theme="1"/>
        <sz val="11.0"/>
      </rPr>
      <t>月</t>
    </r>
  </si>
  <si>
    <t>更新SOP</t>
  </si>
  <si>
    <r>
      <rPr>
        <rFont val="Arial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</si>
  <si>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Times New Roman"/>
        <color theme="1"/>
        <sz val="8.0"/>
      </rPr>
      <t>盛佳利</t>
    </r>
    <r>
      <rPr>
        <rFont val="Times New Roman"/>
        <color theme="1"/>
        <sz val="8.0"/>
      </rPr>
      <t xml:space="preserve">
</t>
    </r>
    <r>
      <rPr>
        <rFont val="Times New Roman"/>
        <color theme="1"/>
        <sz val="8.0"/>
      </rPr>
      <t>张炳龙</t>
    </r>
  </si>
  <si>
    <t>不良品</t>
  </si>
  <si>
    <t>Minior</t>
  </si>
  <si>
    <t>将良品反光片装入不合格品的盒子里</t>
  </si>
  <si>
    <t>良品与不良品要绝对的隔离与标识</t>
  </si>
  <si>
    <r>
      <rPr>
        <rFont val="Times New Roman"/>
        <color theme="1"/>
        <sz val="8.0"/>
      </rPr>
      <t>立即纠正</t>
    </r>
    <r>
      <rPr>
        <rFont val="Times New Roman"/>
        <color theme="1"/>
        <sz val="8.0"/>
      </rPr>
      <t xml:space="preserve">
</t>
    </r>
    <r>
      <rPr>
        <rFont val="Times New Roman"/>
        <color theme="1"/>
        <sz val="8.0"/>
      </rPr>
      <t>并进行人员培训</t>
    </r>
  </si>
  <si>
    <r>
      <rPr>
        <rFont val="Arial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</si>
  <si>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8</t>
    </r>
    <r>
      <rPr>
        <rFont val="宋体"/>
        <color theme="1"/>
        <sz val="11.0"/>
      </rPr>
      <t>月</t>
    </r>
  </si>
  <si>
    <t>压头碗工位，员工不清楚如何进行设备的压力点检，但点检表记录合格</t>
  </si>
  <si>
    <t>员工清楚点检表中的点检项目，且知道如何点检</t>
  </si>
  <si>
    <t>员工培训</t>
  </si>
  <si>
    <r>
      <rPr>
        <rFont val="Arial"/>
        <color theme="1"/>
        <sz val="11.0"/>
      </rPr>
      <t>9</t>
    </r>
    <r>
      <rPr>
        <rFont val="宋体"/>
        <color theme="1"/>
        <sz val="11.0"/>
      </rPr>
      <t>月</t>
    </r>
  </si>
  <si>
    <t>MINOR</t>
  </si>
  <si>
    <r>
      <rPr>
        <rFont val="宋体"/>
        <color theme="1"/>
        <sz val="8.0"/>
      </rPr>
      <t>车把组装工位，操作员回复握把与刹把的距离为</t>
    </r>
    <r>
      <rPr>
        <rFont val="Times New Roman"/>
        <color theme="1"/>
        <sz val="8.0"/>
      </rPr>
      <t>10-15mm</t>
    </r>
    <r>
      <rPr>
        <rFont val="宋体"/>
        <color theme="1"/>
        <sz val="8.0"/>
      </rPr>
      <t>，而现场标准为</t>
    </r>
    <r>
      <rPr>
        <rFont val="Times New Roman"/>
        <color theme="1"/>
        <sz val="8.0"/>
      </rPr>
      <t>20±1</t>
    </r>
  </si>
  <si>
    <t>Spec 要求为10~15mm</t>
  </si>
  <si>
    <r>
      <rPr>
        <rFont val="Times New Roman"/>
        <color theme="1"/>
        <sz val="8.0"/>
      </rPr>
      <t>1、更新现场标准</t>
    </r>
    <r>
      <rPr>
        <rFont val="Times New Roman"/>
        <color theme="1"/>
        <sz val="8.0"/>
      </rPr>
      <t xml:space="preserve">
</t>
    </r>
    <r>
      <rPr>
        <rFont val="Times New Roman"/>
        <color theme="1"/>
        <sz val="8.0"/>
      </rPr>
      <t>2、同时对该标准其他的参数进行确认</t>
    </r>
  </si>
  <si>
    <t>角度规不能看清楚编号和校验日期</t>
  </si>
  <si>
    <t>检具要有清楚的标识</t>
  </si>
  <si>
    <r>
      <rPr>
        <rFont val="Arial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</si>
  <si>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Times New Roman"/>
        <color theme="1"/>
        <sz val="8.0"/>
      </rPr>
      <t>1、更换新检具，旧的重新校验</t>
    </r>
    <r>
      <rPr>
        <rFont val="Times New Roman"/>
        <color theme="1"/>
        <sz val="8.0"/>
      </rPr>
      <t xml:space="preserve">
</t>
    </r>
    <r>
      <rPr>
        <rFont val="Times New Roman"/>
        <color theme="1"/>
        <sz val="8.0"/>
      </rPr>
      <t>2、再次确认现场所有检具，是否有清楚标识</t>
    </r>
  </si>
  <si>
    <t>刘新改</t>
  </si>
  <si>
    <r>
      <rPr>
        <rFont val="Arial"/>
        <color theme="1"/>
        <sz val="11.0"/>
      </rPr>
      <t>1</t>
    </r>
    <r>
      <rPr>
        <rFont val="宋体"/>
        <color theme="1"/>
        <sz val="11.0"/>
      </rPr>
      <t>0月</t>
    </r>
  </si>
  <si>
    <t>前叉组件工位，SOP规定的控制点：确认刹车螺丝是否有耐落胶，访谈后发现员工不清楚这个控制点</t>
  </si>
  <si>
    <t>按照SOP进行操作，刹车螺丝确认是否有耐落胶</t>
  </si>
  <si>
    <t>员工重新培训</t>
  </si>
  <si>
    <r>
      <rPr>
        <rFont val="Arial"/>
        <color theme="1"/>
        <sz val="11.0"/>
      </rPr>
      <t>1</t>
    </r>
    <r>
      <rPr>
        <rFont val="宋体"/>
        <color theme="1"/>
        <sz val="11.0"/>
      </rPr>
      <t>0月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</si>
  <si>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1月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</si>
  <si>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1月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</si>
  <si>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2月</t>
    </r>
  </si>
  <si>
    <t>RC100 控制计划审核不符合项</t>
  </si>
  <si>
    <r>
      <rPr>
        <rFont val="Arial"/>
        <color theme="1"/>
        <sz val="11.0"/>
      </rPr>
      <t>1</t>
    </r>
    <r>
      <rPr>
        <rFont val="宋体"/>
        <color theme="1"/>
        <sz val="11.0"/>
      </rPr>
      <t>2月</t>
    </r>
  </si>
  <si>
    <t>2021-5月</t>
  </si>
  <si>
    <r>
      <rPr>
        <rFont val="Times New Roman"/>
        <color theme="1"/>
        <sz val="11.0"/>
      </rPr>
      <t>1</t>
    </r>
    <r>
      <rPr>
        <rFont val="宋体"/>
        <color theme="1"/>
        <sz val="11.0"/>
      </rPr>
      <t>月</t>
    </r>
  </si>
  <si>
    <t>RC100</t>
  </si>
  <si>
    <r>
      <rPr>
        <rFont val="Times New Roman"/>
        <color theme="1"/>
        <sz val="11.0"/>
      </rPr>
      <t>2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</si>
  <si>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3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</si>
  <si>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</si>
  <si>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</si>
  <si>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</si>
  <si>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</si>
  <si>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</si>
  <si>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</si>
  <si>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10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</si>
  <si>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</si>
  <si>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12</t>
    </r>
    <r>
      <rPr>
        <rFont val="宋体"/>
        <color theme="1"/>
        <sz val="11.0"/>
      </rPr>
      <t>月</t>
    </r>
  </si>
  <si>
    <t>2022年产线工位不符合率</t>
  </si>
  <si>
    <r>
      <rPr>
        <rFont val="宋体"/>
        <color theme="1"/>
        <sz val="11.0"/>
      </rPr>
      <t>量具</t>
    </r>
  </si>
  <si>
    <r>
      <rPr>
        <rFont val="Times New Roman"/>
        <color theme="1"/>
        <sz val="11.0"/>
      </rPr>
      <t>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</si>
  <si>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2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</si>
  <si>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3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</si>
  <si>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</si>
  <si>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</si>
  <si>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</si>
  <si>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</si>
  <si>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</si>
  <si>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</si>
  <si>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10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</si>
  <si>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</si>
  <si>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12</t>
    </r>
    <r>
      <rPr>
        <rFont val="宋体"/>
        <color theme="1"/>
        <sz val="11.0"/>
      </rPr>
      <t>月</t>
    </r>
  </si>
  <si>
    <t>员工对于轮胎外胎的装胎方向要求不清楚</t>
  </si>
  <si>
    <t>外胎箭头方向与辐条外丝旋转方向相反</t>
  </si>
  <si>
    <t>轮胎充气气压与实际不相符</t>
  </si>
  <si>
    <t>标准要求0.53-0.57，实际胎压为0.62</t>
  </si>
  <si>
    <r>
      <rPr>
        <rFont val="Times New Roman"/>
        <color theme="1"/>
        <sz val="11.0"/>
      </rPr>
      <t>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</si>
  <si>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2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</si>
  <si>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</si>
  <si>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</si>
  <si>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</si>
  <si>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</si>
  <si>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</si>
  <si>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</si>
  <si>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10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</si>
  <si>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</si>
  <si>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12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</si>
  <si>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</si>
  <si>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2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</si>
  <si>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</si>
  <si>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</si>
  <si>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</si>
  <si>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</si>
  <si>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</si>
  <si>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</si>
  <si>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10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</si>
  <si>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</si>
  <si>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12</t>
    </r>
    <r>
      <rPr>
        <rFont val="宋体"/>
        <color theme="1"/>
        <sz val="11.0"/>
      </rPr>
      <t>月</t>
    </r>
  </si>
  <si>
    <t>员工没有掌握坐垫反光片距离的要求，员工回答反光片距离坐管顶部的距离是10-15mm</t>
  </si>
  <si>
    <t>标准为15±5mm</t>
  </si>
  <si>
    <t>与盛家利进行沟通文件PROD_CMW_PRO_WRK_098</t>
  </si>
  <si>
    <t>没有装箱SOP</t>
  </si>
  <si>
    <t>任何工位在任何生产时间段都必须要有SOP，没有标准，就无法保证质量</t>
  </si>
  <si>
    <t>打印并公示SOP</t>
  </si>
  <si>
    <t>ST500 20寸控制计划审核不符合项</t>
  </si>
  <si>
    <r>
      <rPr>
        <rFont val="Arial"/>
        <color theme="1"/>
        <sz val="11.0"/>
      </rPr>
      <t>1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</si>
  <si>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2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</si>
  <si>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3</t>
    </r>
    <r>
      <rPr>
        <rFont val="宋体"/>
        <color theme="1"/>
        <sz val="11.0"/>
      </rPr>
      <t>月</t>
    </r>
  </si>
  <si>
    <t>轮圈线（审核工位：W2、W3、W7、W8 ；总数:4； 不符合要求的工位：W2 ；不符合工位总数：2）</t>
  </si>
  <si>
    <r>
      <rPr>
        <rFont val="Arial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</si>
  <si>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</si>
  <si>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</si>
  <si>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7</t>
    </r>
    <r>
      <rPr>
        <rFont val="宋体"/>
        <color theme="1"/>
        <sz val="11.0"/>
      </rPr>
      <t>月</t>
    </r>
  </si>
  <si>
    <t>2021-6月</t>
  </si>
  <si>
    <r>
      <rPr>
        <rFont val="Arial"/>
        <color theme="1"/>
        <sz val="11.0"/>
      </rPr>
      <t>8</t>
    </r>
    <r>
      <rPr>
        <rFont val="宋体"/>
        <color theme="1"/>
        <sz val="11.0"/>
      </rPr>
      <t>月</t>
    </r>
  </si>
  <si>
    <t xml:space="preserve">RC500 </t>
  </si>
  <si>
    <r>
      <rPr>
        <rFont val="Arial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</si>
  <si>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0月</t>
    </r>
  </si>
  <si>
    <r>
      <rPr>
        <rFont val="Arial"/>
        <color theme="1"/>
        <sz val="11.0"/>
      </rPr>
      <t>1</t>
    </r>
    <r>
      <rPr>
        <rFont val="宋体"/>
        <color theme="1"/>
        <sz val="11.0"/>
      </rPr>
      <t>1月</t>
    </r>
  </si>
  <si>
    <t>CRITICAL</t>
  </si>
  <si>
    <t>编圈工位的不合格放置处有一个未标识的轮圈</t>
  </si>
  <si>
    <t>不良品要进行标识</t>
  </si>
  <si>
    <r>
      <rPr>
        <rFont val="Arial"/>
        <color theme="1"/>
        <sz val="11.0"/>
      </rPr>
      <t>1</t>
    </r>
    <r>
      <rPr>
        <rFont val="宋体"/>
        <color theme="1"/>
        <sz val="11.0"/>
      </rPr>
      <t>2月</t>
    </r>
  </si>
  <si>
    <r>
      <rPr>
        <rFont val="宋体"/>
        <color theme="1"/>
        <sz val="8.0"/>
      </rPr>
      <t>生产员工在讲述后轮反光片的安装位置时，与</t>
    </r>
    <r>
      <rPr>
        <rFont val="Times New Roman"/>
        <color theme="1"/>
        <sz val="8.0"/>
      </rPr>
      <t>SOP</t>
    </r>
    <r>
      <rPr>
        <rFont val="宋体"/>
        <color theme="1"/>
        <sz val="8.0"/>
      </rPr>
      <t>描述不符。</t>
    </r>
  </si>
  <si>
    <t>人员培训时要按照SOP操作</t>
  </si>
  <si>
    <t>员工在12/25号前开始做该工位，但12/28号与该员工确认，未有培训记录</t>
  </si>
  <si>
    <t>员工培训完成后要立即进行确认，并记录培训效果</t>
  </si>
  <si>
    <t>该工位员工不清楚确认曲柄螺丝耐落胶</t>
  </si>
  <si>
    <t>SOP规定，要检查曲柄螺丝是否有耐落胶</t>
  </si>
  <si>
    <t xml:space="preserve"> NEW CONTROL PLAN PROBLEM RECORD</t>
  </si>
  <si>
    <t>2020-4</t>
  </si>
  <si>
    <t>ST900 24”</t>
  </si>
  <si>
    <t>贴标</t>
  </si>
  <si>
    <t>导线板实际是短边侧靠右</t>
  </si>
  <si>
    <t>CP 错误</t>
  </si>
  <si>
    <t>更新对应CP</t>
  </si>
  <si>
    <t>刘贝贝</t>
  </si>
  <si>
    <t>2020-6</t>
  </si>
  <si>
    <t>前轮小零件</t>
  </si>
  <si>
    <t>前轮快拆帽需要与快拆头齐平</t>
  </si>
  <si>
    <t>客诉，内部优化</t>
  </si>
  <si>
    <t>HYC JR 500 24"</t>
  </si>
  <si>
    <t>ST100 24"</t>
  </si>
  <si>
    <t>HYC JR 100</t>
  </si>
  <si>
    <t>2020-7</t>
  </si>
  <si>
    <t>所有童车</t>
  </si>
  <si>
    <t>太阳花深度测量方法SPEC与CP不一致</t>
  </si>
  <si>
    <t>SPEC标准错误</t>
  </si>
  <si>
    <t>更新SPEC</t>
  </si>
  <si>
    <t>2020-11</t>
  </si>
  <si>
    <t>增加骑行测试，牙盘卷链</t>
  </si>
  <si>
    <t>QCA，内部优化</t>
  </si>
  <si>
    <t>当班岗位员工查找辐条长度时，没有找到当前所生产的车型</t>
  </si>
  <si>
    <t>2021-5</t>
  </si>
  <si>
    <t>曲柄安装</t>
  </si>
  <si>
    <t>BB右碗与牙盘间隙&gt;0.3mm,CP要求＞0.1mm</t>
  </si>
  <si>
    <t>更新SPEC及CP</t>
  </si>
  <si>
    <t>能迅速的找到当前所生产的车型</t>
  </si>
  <si>
    <t>刘贝贝、盛家利</t>
  </si>
  <si>
    <t>ST540</t>
  </si>
  <si>
    <t>生产线外人员或领班每天针对员工是否理解按照SOP操作进行检查，根据检查结果给予相应奖惩措施</t>
  </si>
  <si>
    <t>2021-7</t>
  </si>
  <si>
    <t>穿辐条</t>
  </si>
  <si>
    <t>辐条测量工具实际更改为直尺，CP规定是数显卡尺</t>
  </si>
  <si>
    <t>内部测量方法变更</t>
  </si>
  <si>
    <t>更新CP</t>
  </si>
  <si>
    <t>余涛</t>
  </si>
  <si>
    <t>2021-8</t>
  </si>
  <si>
    <t>SOP上辐条显示是用游标卡尺测量辐条的长度，实际我们用的是辐条钢尺测量辐条长度的。</t>
  </si>
  <si>
    <t>钢尺测量辐条的长度</t>
  </si>
  <si>
    <t>追溯标数量变更，需要两张，CP要求一张</t>
  </si>
  <si>
    <t>Mobom变更</t>
  </si>
  <si>
    <t>辐条长度公差为±0.5，员工回答不知道公差。员工无法正确判断辐条长度是否合格</t>
  </si>
  <si>
    <t>HYC JR500 20</t>
  </si>
  <si>
    <t>辐条公差为±0.5</t>
  </si>
  <si>
    <t>对于辐条公差要求进行培训并实操考核</t>
  </si>
  <si>
    <t>2021-10</t>
  </si>
  <si>
    <t>前叉切割</t>
  </si>
  <si>
    <t>前叉长度公差为±1，CP要求是-1-0</t>
  </si>
  <si>
    <t>SPEC标准需要更新</t>
  </si>
  <si>
    <t>装胎工位的胎压计已经早就过了校准日期（2019年10月-2020年10月）且后轮胎压计上面没有校准卡片</t>
  </si>
  <si>
    <t>应当在校准日期内</t>
  </si>
  <si>
    <t>ST900</t>
  </si>
  <si>
    <t>定义轮组所有检具量具由晏飞龙负责，大线所有间距量具由宋春来负责，每两周检查一次，有一周内过期或已过期量具或检具交由张炳龙负责</t>
  </si>
  <si>
    <r>
      <rPr>
        <rFont val="Times New Roman"/>
        <color theme="1"/>
        <sz val="8.0"/>
      </rPr>
      <t>RFID</t>
    </r>
    <r>
      <rPr>
        <rFont val="宋体"/>
        <color theme="1"/>
        <sz val="8.0"/>
      </rPr>
      <t>贴标位置的距离，员工使用没有测量工具（</t>
    </r>
    <r>
      <rPr>
        <rFont val="Times New Roman"/>
        <color theme="1"/>
        <sz val="8.0"/>
      </rPr>
      <t>20±5mm</t>
    </r>
    <r>
      <rPr>
        <rFont val="宋体"/>
        <color theme="1"/>
        <sz val="8.0"/>
      </rPr>
      <t>）测量距离</t>
    </r>
  </si>
  <si>
    <t>员工需要使用直尺测量距离进行控制</t>
  </si>
  <si>
    <t>配备合适的量具</t>
  </si>
  <si>
    <t>检查结果</t>
  </si>
  <si>
    <t>JR100 24"</t>
  </si>
  <si>
    <t>线管</t>
  </si>
  <si>
    <t>测量方法和SOP不一致，实际测量结果不合格</t>
  </si>
  <si>
    <r>
      <rPr>
        <rFont val="Times New Roman"/>
        <b/>
        <color rgb="FFFF0000"/>
        <sz val="8.0"/>
      </rPr>
      <t>测量应该跟SOP保持一致，</t>
    </r>
    <r>
      <rPr>
        <rFont val="Times New Roman"/>
        <b/>
        <color rgb="FFFF0000"/>
        <sz val="8.0"/>
      </rPr>
      <t xml:space="preserve">
</t>
    </r>
    <r>
      <rPr>
        <rFont val="Times New Roman"/>
        <b/>
        <color rgb="FFFF0000"/>
        <sz val="8.0"/>
      </rPr>
      <t>测量结果必须是OK</t>
    </r>
  </si>
  <si>
    <t>培训员工正确的测量方法，以及一些相关知识，如：如何看公差，如何解读SOP等</t>
  </si>
  <si>
    <t>ST520 GERY</t>
  </si>
  <si>
    <r>
      <rPr>
        <rFont val="宋体"/>
        <color theme="1"/>
        <sz val="8.0"/>
      </rPr>
      <t>该工位的员工对于辐条长度测量有两种测量方式，第一种老员工教的。第二种自己的想法，与</t>
    </r>
    <r>
      <rPr>
        <rFont val="Times New Roman"/>
        <color theme="1"/>
        <sz val="8.0"/>
      </rPr>
      <t>SOP</t>
    </r>
    <r>
      <rPr>
        <rFont val="宋体"/>
        <color theme="1"/>
        <sz val="8.0"/>
      </rPr>
      <t>要求不一致</t>
    </r>
  </si>
  <si>
    <t>按SOP操作</t>
  </si>
  <si>
    <t>检查后刹车的动作未按照SOP操作，没有使用专用夹具</t>
  </si>
  <si>
    <t>SOP要求：在检查刹车的时候右手转动曲柄，左手握住夹具固定车架防止晃动</t>
  </si>
  <si>
    <t>和盛家利确认相应SOP是否适用于所有车型</t>
  </si>
  <si>
    <t xml:space="preserve">ST 540 BLUE YELLOW </t>
  </si>
  <si>
    <t>护盘的安装方式与SOP不一致，现场使用的是3爪护盘</t>
  </si>
  <si>
    <t>4个爪必须勾住花鼓</t>
  </si>
  <si>
    <t>Nok</t>
  </si>
  <si>
    <t>锁紧飞轮的工具与实际不符</t>
  </si>
  <si>
    <t>手动扳手锁紧飞轮</t>
  </si>
  <si>
    <t>更新SOP，飞轮锁紧使用气动工具</t>
  </si>
  <si>
    <r>
      <rPr>
        <rFont val="Times New Roman"/>
        <color theme="1"/>
        <sz val="8.0"/>
      </rPr>
      <t>RC100 M</t>
    </r>
    <r>
      <rPr>
        <rFont val="宋体"/>
        <color theme="1"/>
        <sz val="8.0"/>
      </rPr>
      <t>号前叉切割实际长度与</t>
    </r>
    <r>
      <rPr>
        <rFont val="Times New Roman"/>
        <color theme="1"/>
        <sz val="8.0"/>
      </rPr>
      <t>SOP</t>
    </r>
    <r>
      <rPr>
        <rFont val="宋体"/>
        <color theme="1"/>
        <sz val="8.0"/>
      </rPr>
      <t>不符，员工没有按照</t>
    </r>
    <r>
      <rPr>
        <rFont val="Times New Roman"/>
        <color theme="1"/>
        <sz val="8.0"/>
      </rPr>
      <t>SOP</t>
    </r>
    <r>
      <rPr>
        <rFont val="宋体"/>
        <color theme="1"/>
        <sz val="8.0"/>
      </rPr>
      <t>要求测量前叉切割长度</t>
    </r>
  </si>
  <si>
    <t>标准要求140±1mm，实际142</t>
  </si>
  <si>
    <t>1.标准错误，重新更改此款车型前叉SOP中标准</t>
  </si>
  <si>
    <t>RC 120 DISC FR</t>
  </si>
  <si>
    <t>切割后的前叉尺寸超过标准公差，实测268mm</t>
  </si>
  <si>
    <t>SOP：270+/-1mm</t>
  </si>
  <si>
    <r>
      <rPr>
        <rFont val="宋体"/>
        <color theme="1"/>
        <sz val="11.0"/>
      </rPr>
      <t>需要与</t>
    </r>
    <r>
      <rPr>
        <rFont val="Calibri"/>
        <color theme="1"/>
        <sz val="11.0"/>
      </rPr>
      <t>PE</t>
    </r>
    <r>
      <rPr>
        <rFont val="宋体"/>
        <color theme="1"/>
        <sz val="11.0"/>
      </rPr>
      <t>确认公差的最终标准</t>
    </r>
  </si>
  <si>
    <t>前变安装高度不符合标准，现场实测4mm,5mm</t>
  </si>
  <si>
    <t>SOP：1~3mm</t>
  </si>
  <si>
    <t>后续安排使用治具进行管控测量，不允许按照目视</t>
  </si>
  <si>
    <t>项目</t>
  </si>
  <si>
    <t>计算方式</t>
  </si>
  <si>
    <t>目标</t>
  </si>
  <si>
    <t>Control Plan KPI （控制计划监控指标情况）</t>
  </si>
  <si>
    <t>CAP关闭率</t>
  </si>
  <si>
    <t>CAP关闭数量/CAP总数量</t>
  </si>
  <si>
    <t>序号</t>
  </si>
  <si>
    <t>内容</t>
  </si>
  <si>
    <t>原因分析</t>
  </si>
  <si>
    <t>改善日期</t>
  </si>
  <si>
    <t>NCR指标未达成分析</t>
  </si>
  <si>
    <t>FQC拒收率YTD实际13116ppm，远超目标12000ppm</t>
  </si>
  <si>
    <t>1.培训体系无法满足目前大轮岗要求</t>
  </si>
  <si>
    <r>
      <rPr>
        <rFont val="宋体"/>
        <color theme="1"/>
        <sz val="11.0"/>
      </rPr>
      <t>发生端：</t>
    </r>
    <r>
      <rPr>
        <rFont val="Arial"/>
        <color theme="1"/>
        <sz val="11.0"/>
      </rPr>
      <t>1.</t>
    </r>
    <r>
      <rPr>
        <rFont val="宋体"/>
        <color theme="1"/>
        <sz val="11.0"/>
      </rPr>
      <t>优化产线的培训体系</t>
    </r>
  </si>
  <si>
    <t>2.SOP要求错误</t>
  </si>
  <si>
    <r>
      <rPr>
        <rFont val="宋体"/>
        <color theme="1"/>
        <sz val="11.0"/>
      </rPr>
      <t>发生端：</t>
    </r>
    <r>
      <rPr>
        <rFont val="Arial"/>
        <color theme="1"/>
        <sz val="11.0"/>
      </rPr>
      <t>1.</t>
    </r>
    <r>
      <rPr>
        <rFont val="宋体"/>
        <color theme="1"/>
        <sz val="11.0"/>
      </rPr>
      <t>成立</t>
    </r>
    <r>
      <rPr>
        <rFont val="Arial"/>
        <color theme="1"/>
        <sz val="11.0"/>
      </rPr>
      <t>SOP Review</t>
    </r>
    <r>
      <rPr>
        <rFont val="宋体"/>
        <color theme="1"/>
        <sz val="11.0"/>
      </rPr>
      <t>小组，</t>
    </r>
    <r>
      <rPr>
        <rFont val="Arial"/>
        <color theme="1"/>
        <sz val="11.0"/>
      </rPr>
      <t xml:space="preserve"> </t>
    </r>
    <r>
      <rPr>
        <rFont val="宋体"/>
        <color theme="1"/>
        <sz val="11.0"/>
      </rPr>
      <t>将所有现行</t>
    </r>
    <r>
      <rPr>
        <rFont val="Arial"/>
        <color theme="1"/>
        <sz val="11.0"/>
      </rPr>
      <t>SOP</t>
    </r>
    <r>
      <rPr>
        <rFont val="宋体"/>
        <color theme="1"/>
        <sz val="11.0"/>
      </rPr>
      <t>全部</t>
    </r>
    <r>
      <rPr>
        <rFont val="Arial"/>
        <color theme="1"/>
        <sz val="11.0"/>
      </rPr>
      <t>Review</t>
    </r>
    <r>
      <rPr>
        <rFont val="宋体"/>
        <color theme="1"/>
        <sz val="11.0"/>
      </rPr>
      <t>，并针对问题点进行纠正</t>
    </r>
  </si>
  <si>
    <t>改善措施分析</t>
  </si>
  <si>
    <t>发现项趋势图</t>
  </si>
  <si>
    <r>
      <rPr>
        <rFont val="宋体"/>
        <color theme="1"/>
        <sz val="11.0"/>
      </rPr>
      <t>发现端：</t>
    </r>
    <r>
      <rPr>
        <rFont val="Arial"/>
        <color theme="1"/>
        <sz val="11.0"/>
      </rPr>
      <t>1.</t>
    </r>
    <r>
      <rPr>
        <rFont val="宋体"/>
        <color theme="1"/>
        <sz val="11.0"/>
      </rPr>
      <t>领班增加每天巡线的职能，稽核每个岗位人员是否按照各自岗位的要求工作，对于不符合项，现场做培训。</t>
    </r>
  </si>
  <si>
    <r>
      <rPr>
        <rFont val="宋体"/>
        <color theme="1"/>
        <sz val="11.0"/>
      </rPr>
      <t>发现端：</t>
    </r>
    <r>
      <rPr>
        <rFont val="Arial"/>
        <color theme="1"/>
        <sz val="11.0"/>
      </rPr>
      <t>1.FQC</t>
    </r>
    <r>
      <rPr>
        <rFont val="宋体"/>
        <color theme="1"/>
        <sz val="11.0"/>
      </rPr>
      <t>工作前置，重心由终检移到巡线</t>
    </r>
  </si>
  <si>
    <r>
      <rPr>
        <rFont val="宋体"/>
        <color theme="1"/>
        <sz val="11.0"/>
      </rPr>
      <t>发现端</t>
    </r>
    <r>
      <rPr>
        <rFont val="Arial"/>
        <color theme="1"/>
        <sz val="11.0"/>
      </rPr>
      <t>1.</t>
    </r>
    <r>
      <rPr>
        <rFont val="宋体"/>
        <color theme="1"/>
        <sz val="11.0"/>
      </rPr>
      <t>增大控制计划审核频率，反复验证培训效果</t>
    </r>
  </si>
  <si>
    <t>城市</t>
  </si>
  <si>
    <r>
      <rPr>
        <rFont val="Times New Roman"/>
        <color theme="1"/>
        <sz val="14.0"/>
      </rPr>
      <t>NCR</t>
    </r>
    <r>
      <rPr>
        <rFont val="宋体"/>
        <color theme="1"/>
        <sz val="14.0"/>
      </rPr>
      <t>指标未达成分析</t>
    </r>
  </si>
  <si>
    <r>
      <rPr>
        <rFont val="Arial"/>
        <color theme="1"/>
        <sz val="11.0"/>
      </rPr>
      <t>FQC</t>
    </r>
    <r>
      <rPr>
        <rFont val="宋体"/>
        <color theme="1"/>
        <sz val="11.0"/>
      </rPr>
      <t>拒收率数据未达标分析</t>
    </r>
  </si>
  <si>
    <r>
      <rPr>
        <rFont val="Times New Roman"/>
        <color theme="1"/>
        <sz val="18.0"/>
      </rPr>
      <t>FQC</t>
    </r>
    <r>
      <rPr>
        <rFont val="宋体"/>
        <color theme="1"/>
        <sz val="18.0"/>
      </rPr>
      <t>拒收率数据未达标分析</t>
    </r>
  </si>
  <si>
    <t>所有车型</t>
  </si>
  <si>
    <t>除童车</t>
  </si>
  <si>
    <t>FQC拒收率（所有车型）</t>
  </si>
  <si>
    <t>年份</t>
  </si>
  <si>
    <r>
      <rPr>
        <rFont val="Arial"/>
        <color theme="1"/>
        <sz val="11.0"/>
      </rPr>
      <t>2020</t>
    </r>
    <r>
      <rPr>
        <rFont val="宋体"/>
        <color theme="1"/>
        <sz val="11.0"/>
      </rPr>
      <t>年</t>
    </r>
  </si>
  <si>
    <t>河边</t>
  </si>
  <si>
    <t>总数量</t>
  </si>
  <si>
    <t>拒收数量</t>
  </si>
  <si>
    <t>生产数量</t>
  </si>
  <si>
    <r>
      <rPr>
        <rFont val="Arial"/>
        <color theme="1"/>
        <sz val="11.0"/>
      </rPr>
      <t>2021</t>
    </r>
    <r>
      <rPr>
        <rFont val="宋体"/>
        <color theme="1"/>
        <sz val="11.0"/>
      </rPr>
      <t>年预计生产数量</t>
    </r>
  </si>
  <si>
    <t>拒收率</t>
  </si>
  <si>
    <t>预测拒收数量</t>
  </si>
  <si>
    <r>
      <rPr>
        <rFont val="Arial"/>
        <color theme="1"/>
        <sz val="11.0"/>
      </rPr>
      <t>FQC</t>
    </r>
    <r>
      <rPr>
        <rFont val="宋体"/>
        <color theme="1"/>
        <sz val="11.0"/>
      </rPr>
      <t>拒收率预测</t>
    </r>
  </si>
  <si>
    <t>FQC拒收率（童车）</t>
  </si>
  <si>
    <t>FQC拒收率（除童车）</t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</si>
  <si>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</si>
  <si>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t>公路车</t>
  </si>
  <si>
    <r>
      <rPr>
        <rFont val="Times New Roman"/>
        <color theme="1"/>
        <sz val="18.0"/>
      </rPr>
      <t>FQC</t>
    </r>
    <r>
      <rPr>
        <rFont val="宋体"/>
        <color theme="1"/>
        <sz val="18.0"/>
      </rPr>
      <t>拒收率（童车）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</si>
  <si>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</si>
  <si>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</si>
  <si>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</si>
  <si>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</si>
  <si>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t>拒收订单数量</t>
  </si>
  <si>
    <t>生产订单数量</t>
  </si>
  <si>
    <r>
      <rPr>
        <rFont val="Times New Roman"/>
        <color theme="1"/>
        <sz val="18.0"/>
      </rPr>
      <t>FQC</t>
    </r>
    <r>
      <rPr>
        <rFont val="宋体"/>
        <color theme="1"/>
        <sz val="18.0"/>
      </rPr>
      <t>拒收率（山地车）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</si>
  <si>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</si>
  <si>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</si>
  <si>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t>PQC拒收率（童车）</t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</si>
  <si>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</si>
  <si>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</si>
  <si>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</si>
  <si>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</si>
  <si>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</si>
  <si>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10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</si>
  <si>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11</t>
    </r>
    <r>
      <rPr>
        <rFont val="宋体"/>
        <color theme="1"/>
        <sz val="11.0"/>
      </rPr>
      <t>月</t>
    </r>
  </si>
  <si>
    <r>
      <rPr>
        <rFont val="Times New Roman"/>
        <color theme="1"/>
        <sz val="18.0"/>
      </rPr>
      <t>FQC</t>
    </r>
    <r>
      <rPr>
        <rFont val="宋体"/>
        <color theme="1"/>
        <sz val="18.0"/>
      </rPr>
      <t>拒收率（公路）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</si>
  <si>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</si>
  <si>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</si>
  <si>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</si>
  <si>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</si>
  <si>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</si>
  <si>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10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</si>
  <si>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</si>
  <si>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</si>
  <si>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</si>
  <si>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8.0"/>
      </rPr>
      <t>FQC</t>
    </r>
    <r>
      <rPr>
        <rFont val="宋体"/>
        <color theme="1"/>
        <sz val="18.0"/>
      </rPr>
      <t>拒收率（河边）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</si>
  <si>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</si>
  <si>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8.0"/>
      </rPr>
      <t>PQC</t>
    </r>
    <r>
      <rPr>
        <rFont val="宋体"/>
        <color theme="1"/>
        <sz val="18.0"/>
      </rPr>
      <t>拒收率（山地车）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</si>
  <si>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</si>
  <si>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</si>
  <si>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</si>
  <si>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</si>
  <si>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</si>
  <si>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10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</si>
  <si>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</si>
  <si>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</si>
  <si>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</si>
  <si>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8.0"/>
      </rPr>
      <t>PQC</t>
    </r>
    <r>
      <rPr>
        <rFont val="宋体"/>
        <color theme="1"/>
        <sz val="18.0"/>
      </rPr>
      <t>拒收率（公路）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</si>
  <si>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</si>
  <si>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</si>
  <si>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</si>
  <si>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</si>
  <si>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10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</si>
  <si>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11</t>
    </r>
    <r>
      <rPr>
        <rFont val="宋体"/>
        <color theme="1"/>
        <sz val="11.0"/>
      </rPr>
      <t>月</t>
    </r>
  </si>
  <si>
    <r>
      <rPr>
        <rFont val="Times New Roman"/>
        <color theme="1"/>
        <sz val="18.0"/>
      </rPr>
      <t>PQC</t>
    </r>
    <r>
      <rPr>
        <rFont val="宋体"/>
        <color theme="1"/>
        <sz val="18.0"/>
      </rPr>
      <t>拒收率（河边）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</si>
  <si>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</si>
  <si>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</si>
  <si>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</si>
  <si>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</si>
  <si>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10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</si>
  <si>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</si>
  <si>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</si>
  <si>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</si>
  <si>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</si>
  <si>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</si>
  <si>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10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</si>
  <si>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11</t>
    </r>
    <r>
      <rPr>
        <rFont val="宋体"/>
        <color theme="1"/>
        <sz val="11.0"/>
      </rPr>
      <t>月</t>
    </r>
  </si>
  <si>
    <t>2021客户投诉率</t>
  </si>
  <si>
    <t>客诉信息分析</t>
  </si>
  <si>
    <t>投诉数量</t>
  </si>
  <si>
    <t>2020投诉率</t>
  </si>
  <si>
    <t>2023 IV DPPM</t>
  </si>
  <si>
    <t>2021投诉率</t>
  </si>
  <si>
    <r>
      <rPr>
        <rFont val="宋体"/>
        <color theme="1"/>
        <sz val="11.0"/>
      </rPr>
      <t>月份</t>
    </r>
  </si>
  <si>
    <r>
      <rPr>
        <rFont val="Times New Roman"/>
        <color theme="1"/>
        <sz val="11.0"/>
      </rPr>
      <t>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</si>
  <si>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2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</si>
  <si>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3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</si>
  <si>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4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</si>
  <si>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5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</si>
  <si>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6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</si>
  <si>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7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</si>
  <si>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8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</si>
  <si>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9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</si>
  <si>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10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</si>
  <si>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11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</si>
  <si>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12</t>
    </r>
    <r>
      <rPr>
        <rFont val="宋体"/>
        <color theme="1"/>
        <sz val="11.0"/>
      </rPr>
      <t>月</t>
    </r>
  </si>
  <si>
    <r>
      <rPr>
        <rFont val="Times New Roman"/>
        <color theme="1"/>
        <sz val="11.0"/>
      </rPr>
      <t>2021</t>
    </r>
    <r>
      <rPr>
        <rFont val="宋体"/>
        <color theme="1"/>
        <sz val="11.0"/>
      </rPr>
      <t>投诉率</t>
    </r>
  </si>
  <si>
    <t>预测</t>
  </si>
  <si>
    <t>预计生产数量</t>
  </si>
  <si>
    <t>山地MTB</t>
  </si>
  <si>
    <t>山地XC</t>
  </si>
  <si>
    <r>
      <rPr>
        <rFont val="宋体"/>
        <color theme="1"/>
        <sz val="11.0"/>
      </rPr>
      <t>山地</t>
    </r>
    <r>
      <rPr>
        <rFont val="Arial"/>
        <color theme="1"/>
        <sz val="11.0"/>
      </rPr>
      <t>AM</t>
    </r>
  </si>
  <si>
    <r>
      <rPr>
        <rFont val="宋体"/>
        <color theme="1"/>
        <sz val="11.0"/>
      </rPr>
      <t>公路</t>
    </r>
    <r>
      <rPr>
        <rFont val="Arial"/>
        <color theme="1"/>
        <sz val="11.0"/>
      </rPr>
      <t>RC</t>
    </r>
  </si>
  <si>
    <r>
      <rPr>
        <rFont val="宋体"/>
        <color theme="1"/>
        <sz val="11.0"/>
      </rPr>
      <t>公路</t>
    </r>
    <r>
      <rPr>
        <rFont val="Arial"/>
        <color theme="1"/>
        <sz val="11.0"/>
      </rPr>
      <t>RCR</t>
    </r>
  </si>
  <si>
    <r>
      <rPr>
        <rFont val="宋体"/>
        <color theme="1"/>
        <sz val="11.0"/>
      </rPr>
      <t>山地</t>
    </r>
    <r>
      <rPr>
        <rFont val="Arial"/>
        <color theme="1"/>
        <sz val="11.0"/>
      </rPr>
      <t>AM</t>
    </r>
  </si>
  <si>
    <r>
      <rPr>
        <rFont val="宋体"/>
        <color theme="1"/>
        <sz val="11.0"/>
      </rPr>
      <t>公路</t>
    </r>
    <r>
      <rPr>
        <rFont val="Arial"/>
        <color theme="1"/>
        <sz val="11.0"/>
      </rPr>
      <t>RC</t>
    </r>
  </si>
  <si>
    <r>
      <rPr>
        <rFont val="宋体"/>
        <color theme="1"/>
        <sz val="11.0"/>
      </rPr>
      <t>公路</t>
    </r>
    <r>
      <rPr>
        <rFont val="Arial"/>
        <color theme="1"/>
        <sz val="11.0"/>
      </rPr>
      <t>RCR</t>
    </r>
  </si>
  <si>
    <t>原材料</t>
  </si>
  <si>
    <t>组装</t>
  </si>
  <si>
    <t>分类</t>
  </si>
  <si>
    <t>数量</t>
  </si>
  <si>
    <r>
      <rPr>
        <rFont val="宋体"/>
        <color theme="1"/>
        <sz val="11.0"/>
      </rPr>
      <t>山地</t>
    </r>
    <r>
      <rPr>
        <rFont val="Arial"/>
        <color theme="1"/>
        <sz val="11.0"/>
      </rPr>
      <t>MTB</t>
    </r>
  </si>
  <si>
    <t>前叉</t>
  </si>
  <si>
    <t>牙盘</t>
  </si>
  <si>
    <t>链条</t>
  </si>
  <si>
    <t>脚踏</t>
  </si>
  <si>
    <t>轮组</t>
  </si>
  <si>
    <t>把立（滑牙）</t>
  </si>
  <si>
    <t>坐垫（螺丝未锁紧）</t>
  </si>
  <si>
    <t>车架（划伤）</t>
  </si>
  <si>
    <t>曲柄牙盘（晃动、蹭车架）</t>
  </si>
  <si>
    <r>
      <rPr>
        <rFont val="宋体"/>
        <color theme="1"/>
        <sz val="11.0"/>
      </rPr>
      <t>公路车</t>
    </r>
    <r>
      <rPr>
        <rFont val="Arial"/>
        <color theme="1"/>
        <sz val="11.0"/>
      </rPr>
      <t>RC</t>
    </r>
  </si>
  <si>
    <t>轮圈</t>
  </si>
  <si>
    <t>后拨</t>
  </si>
  <si>
    <t>外胎</t>
  </si>
  <si>
    <t>手变</t>
  </si>
  <si>
    <t>变速-刹车线（交叉）</t>
  </si>
  <si>
    <t>追溯码（错误）</t>
  </si>
  <si>
    <t>具体职责</t>
  </si>
  <si>
    <t xml:space="preserve">              控制计划建立流程图</t>
  </si>
  <si>
    <r>
      <rPr>
        <rFont val="Arial"/>
        <color theme="1"/>
        <sz val="11.0"/>
      </rPr>
      <t>DCS</t>
    </r>
    <r>
      <rPr>
        <rFont val="宋体"/>
        <color theme="1"/>
        <sz val="11.0"/>
      </rPr>
      <t>及</t>
    </r>
    <r>
      <rPr>
        <rFont val="Arial"/>
        <color theme="1"/>
        <sz val="11.0"/>
      </rPr>
      <t>DPR</t>
    </r>
    <r>
      <rPr>
        <rFont val="宋体"/>
        <color theme="1"/>
        <sz val="11.0"/>
      </rPr>
      <t>整理</t>
    </r>
  </si>
  <si>
    <r>
      <rPr>
        <rFont val="Arial"/>
        <color theme="1"/>
        <sz val="11.0"/>
      </rPr>
      <t>SPEC</t>
    </r>
    <r>
      <rPr>
        <rFont val="宋体"/>
        <color theme="1"/>
        <sz val="11.0"/>
      </rPr>
      <t>整理</t>
    </r>
  </si>
  <si>
    <t>培训体系无法满足大批量新人</t>
  </si>
  <si>
    <t>发生端：优化产线的培训体系</t>
  </si>
  <si>
    <t>发现端：领班增加每天巡线的职能，稽核每个岗位人员是否按照各自岗位的要求工作，对于不符合项，现场做培训。</t>
  </si>
  <si>
    <t>发现端：增大控制计划审核频率，反复验证培训效果</t>
  </si>
  <si>
    <t>发现端：FQC工作前置，重心由终检移到巡线</t>
  </si>
  <si>
    <t>SOP要求错误</t>
  </si>
  <si>
    <t>发生端：成立SOP Review小组， 将所有现行SOP全部Review，并针对问题点进行纠正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</si>
</sst>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yyyy/m/d"/>
    <numFmt numFmtId="165" formatCode="m-d"/>
    <numFmt numFmtId="166" formatCode="yyyy-mm-dd"/>
    <numFmt numFmtId="167" formatCode="yyyy/m"/>
    <numFmt numFmtId="168" formatCode="yyyy-m-d"/>
    <numFmt numFmtId="169" formatCode="0.0"/>
    <numFmt numFmtId="170" formatCode="[$￥-804]#,##0.00"/>
    <numFmt numFmtId="171" formatCode="m&quot;月&quot;d&quot;日&quot;"/>
    <numFmt numFmtId="172" formatCode="0.00_ "/>
    <numFmt numFmtId="173" formatCode="m/d"/>
    <numFmt numFmtId="174" formatCode="0_ "/>
    <numFmt numFmtId="175" formatCode="0.0_ "/>
  </numFmts>
  <fonts count="66">
    <font>
      <sz val="11.0"/>
      <color theme="1"/>
      <name val="Calibri"/>
      <scheme val="minor"/>
    </font>
    <font>
      <b/>
      <u/>
      <sz val="18.0"/>
      <color rgb="FF0563C1"/>
    </font>
    <font>
      <b/>
      <sz val="26.0"/>
      <color theme="1"/>
      <name val="Times New Roman"/>
    </font>
    <font/>
    <font>
      <sz val="14.0"/>
      <color theme="1"/>
      <name val="Calibri"/>
    </font>
    <font>
      <sz val="11.0"/>
      <color theme="1"/>
      <name val="Calibri"/>
    </font>
    <font>
      <b/>
      <sz val="12.0"/>
      <color theme="1"/>
      <name val="Times New Roman"/>
    </font>
    <font>
      <b/>
      <sz val="14.0"/>
      <color theme="1"/>
      <name val="Calibri"/>
      <scheme val="minor"/>
    </font>
    <font>
      <sz val="10.0"/>
      <color theme="1"/>
      <name val="Times New Roman"/>
    </font>
    <font>
      <color theme="1"/>
      <name val="Calibri"/>
      <scheme val="minor"/>
    </font>
    <font>
      <sz val="10.0"/>
      <color theme="1"/>
      <name val="Calibri"/>
    </font>
    <font>
      <b/>
      <color theme="1"/>
      <name val="Calibri"/>
      <scheme val="minor"/>
    </font>
    <font>
      <sz val="10.0"/>
      <color rgb="FF000000"/>
      <name val="Times New Roman"/>
    </font>
    <font>
      <sz val="11.0"/>
      <color theme="1"/>
      <name val="Arial"/>
    </font>
    <font>
      <color rgb="FF000000"/>
      <name val="Calibri"/>
    </font>
    <font>
      <sz val="11.0"/>
      <color rgb="FF000000"/>
      <name val="Calibri"/>
    </font>
    <font>
      <sz val="12.0"/>
      <color rgb="FF000000"/>
      <name val="Times New Roman"/>
    </font>
    <font>
      <color rgb="FF000000"/>
      <name val="&quot;Times New Roman&quot;"/>
    </font>
    <font>
      <sz val="12.0"/>
      <color rgb="FF000000"/>
      <name val="Calibri"/>
      <scheme val="minor"/>
    </font>
    <font>
      <b/>
      <u/>
      <sz val="18.0"/>
      <color rgb="FF0000FF"/>
    </font>
    <font>
      <b/>
      <sz val="22.0"/>
      <color theme="1"/>
      <name val="SimSun"/>
    </font>
    <font>
      <sz val="11.0"/>
      <color theme="1"/>
      <name val="SimSun"/>
    </font>
    <font>
      <sz val="11.0"/>
      <color rgb="FFFF0000"/>
      <name val="Arial"/>
    </font>
    <font>
      <b/>
      <u/>
      <sz val="40.0"/>
      <color rgb="FF0000FF"/>
    </font>
    <font>
      <b/>
      <sz val="32.0"/>
      <color rgb="FF3C78D8"/>
      <name val="Calibri"/>
    </font>
    <font>
      <b/>
      <sz val="40.0"/>
      <color rgb="FF3C78D8"/>
      <name val="Calibri"/>
      <scheme val="minor"/>
    </font>
    <font>
      <sz val="11.0"/>
      <color theme="1"/>
      <name val="Times New Roman"/>
    </font>
    <font>
      <sz val="40.0"/>
      <color theme="1"/>
      <name val="Calibri"/>
      <scheme val="minor"/>
    </font>
    <font>
      <sz val="10.0"/>
      <color theme="1"/>
      <name val="SimSun"/>
    </font>
    <font>
      <b/>
      <u/>
      <sz val="42.0"/>
      <color rgb="FF0563C1"/>
    </font>
    <font>
      <b/>
      <sz val="50.0"/>
      <color rgb="FF3C78D8"/>
      <name val="Calibri"/>
    </font>
    <font>
      <b/>
      <u/>
      <sz val="42.0"/>
      <color rgb="FF0000FF"/>
    </font>
    <font>
      <b/>
      <sz val="59.0"/>
      <color rgb="FF3C78D8"/>
      <name val="Calibri"/>
      <scheme val="minor"/>
    </font>
    <font>
      <b/>
      <sz val="50.0"/>
      <color rgb="FF3C78D8"/>
      <name val="Calibri"/>
      <scheme val="minor"/>
    </font>
    <font>
      <b/>
      <sz val="22.0"/>
      <color theme="1"/>
      <name val="Arial"/>
    </font>
    <font>
      <b/>
      <color rgb="FFFF0000"/>
      <name val="Calibri"/>
      <scheme val="minor"/>
    </font>
    <font>
      <b/>
      <sz val="40.0"/>
      <color theme="1"/>
      <name val="Calibri"/>
      <scheme val="minor"/>
    </font>
    <font>
      <b/>
      <sz val="24.0"/>
      <color theme="1"/>
      <name val="Calibri"/>
      <scheme val="minor"/>
    </font>
    <font>
      <b/>
      <sz val="15.0"/>
      <color theme="1"/>
      <name val="Calibri"/>
      <scheme val="minor"/>
    </font>
    <font>
      <b/>
      <sz val="12.0"/>
      <color theme="1"/>
      <name val="Calibri"/>
    </font>
    <font>
      <b/>
      <sz val="12.0"/>
      <color rgb="FF434343"/>
      <name val="Calibri"/>
    </font>
    <font>
      <sz val="11.0"/>
      <color rgb="FF000000"/>
      <name val="等线"/>
    </font>
    <font>
      <sz val="12.0"/>
      <color theme="1"/>
      <name val="Calibri"/>
    </font>
    <font>
      <color theme="1"/>
      <name val="Arial"/>
    </font>
    <font>
      <sz val="36.0"/>
      <color theme="1"/>
      <name val="Times New Roman"/>
    </font>
    <font>
      <b/>
      <sz val="16.0"/>
      <color rgb="FFFF0000"/>
      <name val="Times New Roman"/>
    </font>
    <font>
      <b/>
      <sz val="12.0"/>
      <color rgb="FF000000"/>
      <name val="Times New Roman"/>
    </font>
    <font>
      <b/>
      <sz val="10.0"/>
      <color rgb="FFFF0000"/>
      <name val="Times New Roman"/>
    </font>
    <font>
      <sz val="8.0"/>
      <color rgb="FF000000"/>
      <name val="Times New Roman"/>
    </font>
    <font>
      <sz val="8.0"/>
      <color theme="1"/>
      <name val="Times New Roman"/>
    </font>
    <font>
      <b/>
      <sz val="8.0"/>
      <color rgb="FFFF0000"/>
      <name val="Times New Roman"/>
    </font>
    <font>
      <sz val="8.0"/>
      <color rgb="FFFF0000"/>
      <name val="Times New Roman"/>
    </font>
    <font>
      <sz val="8.0"/>
      <color theme="1"/>
      <name val="SimSun"/>
    </font>
    <font>
      <sz val="11.0"/>
      <color rgb="FF00B050"/>
      <name val="Calibri"/>
    </font>
    <font>
      <b/>
      <sz val="10.0"/>
      <color rgb="FF00B050"/>
      <name val="Times New Roman"/>
    </font>
    <font>
      <sz val="8.0"/>
      <color rgb="FF00B050"/>
      <name val="Times New Roman"/>
    </font>
    <font>
      <sz val="11.0"/>
      <color rgb="FFFF0000"/>
      <name val="Calibri"/>
    </font>
    <font>
      <sz val="18.0"/>
      <color theme="1"/>
      <name val="SimSun"/>
    </font>
    <font>
      <b/>
      <sz val="8.0"/>
      <color rgb="FFFF0000"/>
      <name val="SimSun"/>
    </font>
    <font>
      <b/>
      <sz val="12.0"/>
      <color rgb="FF000000"/>
      <name val="SimSun"/>
    </font>
    <font>
      <sz val="8.0"/>
      <color rgb="FFFF0000"/>
      <name val="SimSun"/>
    </font>
    <font>
      <b/>
      <sz val="12.0"/>
      <color theme="1"/>
      <name val="SimSun"/>
    </font>
    <font>
      <b/>
      <sz val="20.0"/>
      <color theme="1"/>
      <name val="Times New Roman"/>
    </font>
    <font>
      <sz val="14.0"/>
      <color theme="1"/>
      <name val="Times New Roman"/>
    </font>
    <font>
      <sz val="18.0"/>
      <color theme="1"/>
      <name val="Times New Roman"/>
    </font>
    <font>
      <sz val="16.0"/>
      <color theme="1"/>
      <name val="SimSun"/>
    </font>
  </fonts>
  <fills count="38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FFE598"/>
        <bgColor rgb="FFFFE59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BDD7EE"/>
        <bgColor rgb="FFBDD7EE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A4C2F4"/>
        <bgColor rgb="FFA4C2F4"/>
      </patternFill>
    </fill>
    <fill>
      <patternFill patternType="solid">
        <fgColor rgb="FFFCE5CD"/>
        <bgColor rgb="FFFCE5CD"/>
      </patternFill>
    </fill>
    <fill>
      <patternFill patternType="solid">
        <fgColor rgb="FF00FFFF"/>
        <bgColor rgb="FF00FFFF"/>
      </patternFill>
    </fill>
    <fill>
      <patternFill patternType="solid">
        <fgColor rgb="FFC27BA0"/>
        <bgColor rgb="FFC27BA0"/>
      </patternFill>
    </fill>
    <fill>
      <patternFill patternType="solid">
        <fgColor rgb="FF8E7CC3"/>
        <bgColor rgb="FF8E7CC3"/>
      </patternFill>
    </fill>
    <fill>
      <patternFill patternType="solid">
        <fgColor rgb="FF6AA84F"/>
        <bgColor rgb="FF6AA84F"/>
      </patternFill>
    </fill>
    <fill>
      <patternFill patternType="solid">
        <fgColor rgb="FF6D9EEB"/>
        <bgColor rgb="FF6D9EEB"/>
      </patternFill>
    </fill>
    <fill>
      <patternFill patternType="solid">
        <fgColor rgb="FFF2F2F2"/>
        <bgColor rgb="FFF2F2F2"/>
      </patternFill>
    </fill>
    <fill>
      <patternFill patternType="solid">
        <fgColor rgb="FFE69138"/>
        <bgColor rgb="FFE69138"/>
      </patternFill>
    </fill>
    <fill>
      <patternFill patternType="solid">
        <fgColor rgb="FFCCCCCC"/>
        <bgColor rgb="FFCCCCCC"/>
      </patternFill>
    </fill>
    <fill>
      <patternFill patternType="solid">
        <fgColor rgb="FFF1C232"/>
        <bgColor rgb="FFF1C232"/>
      </patternFill>
    </fill>
    <fill>
      <patternFill patternType="solid">
        <fgColor rgb="FFDEEBF6"/>
        <bgColor rgb="FFDEEBF6"/>
      </patternFill>
    </fill>
    <fill>
      <patternFill patternType="solid">
        <fgColor rgb="FFB7B7B7"/>
        <bgColor rgb="FFB7B7B7"/>
      </patternFill>
    </fill>
    <fill>
      <patternFill patternType="solid">
        <fgColor rgb="FF93C47D"/>
        <bgColor rgb="FF93C47D"/>
      </patternFill>
    </fill>
    <fill>
      <patternFill patternType="solid">
        <fgColor rgb="FFD9E2F3"/>
        <bgColor rgb="FFD9E2F3"/>
      </patternFill>
    </fill>
    <fill>
      <patternFill patternType="solid">
        <fgColor rgb="FFD8D8D8"/>
        <bgColor rgb="FFD8D8D8"/>
      </patternFill>
    </fill>
    <fill>
      <patternFill patternType="solid">
        <fgColor rgb="FFE2EFD9"/>
        <bgColor rgb="FFE2EFD9"/>
      </patternFill>
    </fill>
    <fill>
      <patternFill patternType="solid">
        <fgColor rgb="FFA8D08D"/>
        <bgColor rgb="FFA8D08D"/>
      </patternFill>
    </fill>
    <fill>
      <patternFill patternType="solid">
        <fgColor rgb="FFECECEC"/>
        <bgColor rgb="FFECECEC"/>
      </patternFill>
    </fill>
    <fill>
      <patternFill patternType="solid">
        <fgColor rgb="FFC8C8C8"/>
        <bgColor rgb="FFC8C8C8"/>
      </patternFill>
    </fill>
    <fill>
      <patternFill patternType="solid">
        <fgColor rgb="FFBFBFBF"/>
        <bgColor rgb="FFBFBFBF"/>
      </patternFill>
    </fill>
    <fill>
      <patternFill patternType="solid">
        <fgColor rgb="FFC5E0B3"/>
        <bgColor rgb="FFC5E0B3"/>
      </patternFill>
    </fill>
    <fill>
      <patternFill patternType="solid">
        <fgColor rgb="FFFEF2CB"/>
        <bgColor rgb="FFFEF2CB"/>
      </patternFill>
    </fill>
    <fill>
      <patternFill patternType="solid">
        <fgColor rgb="FFC55A11"/>
        <bgColor rgb="FFC55A11"/>
      </patternFill>
    </fill>
    <fill>
      <patternFill patternType="solid">
        <fgColor theme="4"/>
        <bgColor theme="4"/>
      </patternFill>
    </fill>
    <fill>
      <patternFill patternType="solid">
        <fgColor rgb="FF9CC3E5"/>
        <bgColor rgb="FF9CC3E5"/>
      </patternFill>
    </fill>
    <fill>
      <patternFill patternType="solid">
        <fgColor rgb="FFF7CAAC"/>
        <bgColor rgb="FFF7CAAC"/>
      </patternFill>
    </fill>
  </fills>
  <borders count="175">
    <border/>
    <border>
      <left style="medium">
        <color rgb="FFCCCCCC"/>
      </left>
      <top style="medium">
        <color rgb="FFCCCCCC"/>
      </top>
      <bottom style="thick">
        <color rgb="FF000000"/>
      </bottom>
    </border>
    <border>
      <top style="medium">
        <color rgb="FFCCCCCC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CCCCCC"/>
      </left>
      <right style="thick">
        <color rgb="FF000000"/>
      </right>
      <bottom style="medium">
        <color rgb="FF000000"/>
      </bottom>
    </border>
    <border>
      <left style="medium">
        <color rgb="FFCCCCCC"/>
      </left>
      <bottom style="medium">
        <color rgb="FF000000"/>
      </bottom>
    </border>
    <border>
      <left style="medium">
        <color rgb="FFCCCCCC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</border>
    <border>
      <left style="medium">
        <color rgb="FFCCCCCC"/>
      </left>
      <right style="medium">
        <color rgb="FF000000"/>
      </right>
      <top style="medium">
        <color rgb="FFCCCCCC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CCCCCC"/>
      </top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CCCCCC"/>
      </left>
      <right style="medium">
        <color rgb="FFCCCCCC"/>
      </right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top/>
    </border>
    <border>
      <top/>
    </border>
    <border>
      <right style="medium">
        <color rgb="FF000000"/>
      </right>
      <top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</border>
    <border>
      <right style="thick">
        <color rgb="FF000000"/>
      </right>
      <top style="medium">
        <color rgb="FFCCCCCC"/>
      </top>
      <bottom style="thick">
        <color rgb="FF000000"/>
      </bottom>
    </border>
    <border>
      <left style="thick">
        <color rgb="FF000000"/>
      </left>
      <right style="medium">
        <color rgb="FF000000"/>
      </right>
      <top style="medium">
        <color rgb="FFCCCCCC"/>
      </top>
      <bottom style="thick">
        <color rgb="FF000000"/>
      </bottom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</border>
    <border>
      <left style="thick">
        <color rgb="FF000000"/>
      </left>
      <top style="medium">
        <color rgb="FFCCCCCC"/>
      </top>
      <bottom style="thick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CCCCCC"/>
      </left>
      <right style="medium">
        <color rgb="FF000000"/>
      </right>
    </border>
    <border>
      <left style="medium">
        <color rgb="FF000000"/>
      </left>
      <top style="medium">
        <color rgb="FFCCCCCC"/>
      </top>
      <bottom style="medium">
        <color rgb="FF000000"/>
      </bottom>
    </border>
    <border>
      <top style="medium">
        <color rgb="FFCCCCCC"/>
      </top>
      <bottom style="medium">
        <color rgb="FF000000"/>
      </bottom>
    </border>
    <border>
      <left style="medium">
        <color rgb="FF000000"/>
      </left>
      <top style="medium">
        <color rgb="FFCCCCCC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top style="medium">
        <color rgb="FFCCCCCC"/>
      </top>
    </border>
    <border>
      <right style="medium">
        <color rgb="FF000000"/>
      </right>
      <top style="medium">
        <color rgb="FFCCCCCC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CCCCCC"/>
      </top>
      <bottom style="thick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bottom style="thick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bottom style="thick">
        <color rgb="FF000000"/>
      </bottom>
    </border>
    <border>
      <left style="thick">
        <color rgb="FFCCCCCC"/>
      </left>
      <top style="medium">
        <color rgb="FFCCCCCC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</border>
    <border>
      <right style="medium">
        <color rgb="FF000000"/>
      </right>
      <top style="medium">
        <color rgb="FFCCCCCC"/>
      </top>
    </border>
    <border>
      <left style="thick">
        <color rgb="FF000000"/>
      </left>
      <right style="thick">
        <color rgb="FF000000"/>
      </right>
      <top style="medium">
        <color rgb="FFCCCCCC"/>
      </top>
      <bottom/>
    </border>
    <border>
      <left style="medium">
        <color rgb="FFCCCCCC"/>
      </left>
      <right style="thick">
        <color rgb="FF000000"/>
      </right>
      <top style="medium">
        <color rgb="FFCCCCCC"/>
      </top>
      <bottom/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ck">
        <color rgb="FFCCCCCC"/>
      </left>
      <top/>
      <bottom style="thick">
        <color rgb="FF000000"/>
      </bottom>
    </border>
    <border>
      <top/>
      <bottom style="thick">
        <color rgb="FF000000"/>
      </bottom>
    </border>
    <border>
      <right style="thick">
        <color rgb="FF000000"/>
      </right>
      <top/>
      <bottom style="thick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/>
    </border>
    <border>
      <left/>
      <right/>
      <top/>
      <bottom/>
    </border>
    <border>
      <left style="medium">
        <color rgb="FFCCCCCC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medium">
        <color rgb="FFCCCCCC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CCCCCC"/>
      </left>
      <right style="thick">
        <color rgb="FFCCCCCC"/>
      </right>
      <top style="medium">
        <color rgb="FFCCCCCC"/>
      </top>
      <bottom style="medium">
        <color rgb="FF000000"/>
      </bottom>
    </border>
    <border>
      <right style="medium">
        <color rgb="FF000000"/>
      </right>
      <bottom style="thick">
        <color rgb="FF000000"/>
      </bottom>
    </border>
    <border>
      <left style="medium">
        <color rgb="FFCCCCCC"/>
      </left>
      <right style="medium">
        <color rgb="FF000000"/>
      </right>
      <bottom style="thick">
        <color rgb="FF000000"/>
      </bottom>
    </border>
    <border>
      <left style="medium">
        <color rgb="FFCCCCCC"/>
      </left>
      <right style="medium">
        <color rgb="FFCCCCCC"/>
      </right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CCCCCC"/>
      </left>
      <right style="thick">
        <color rgb="FFCCCCCC"/>
      </right>
      <top style="thick">
        <color rgb="FF000000"/>
      </top>
      <bottom style="thick">
        <color rgb="FF000000"/>
      </bottom>
    </border>
    <border>
      <left style="medium">
        <color rgb="FFCCCCCC"/>
      </left>
      <right style="thick">
        <color rgb="FFCCCCCC"/>
      </right>
      <top style="medium">
        <color rgb="FFCCCCCC"/>
      </top>
      <bottom style="thick">
        <color rgb="FF000000"/>
      </bottom>
    </border>
    <border>
      <left style="medium">
        <color rgb="FFCCCCCC"/>
      </left>
      <right style="medium">
        <color rgb="FF000000"/>
      </right>
      <top style="thick">
        <color rgb="FF000000"/>
      </top>
      <bottom style="thick">
        <color rgb="FF000000"/>
      </bottom>
    </border>
    <border>
      <left style="medium">
        <color rgb="FFCCCCCC"/>
      </left>
      <right style="medium">
        <color rgb="FFCCCCCC"/>
      </right>
      <top style="thick">
        <color rgb="FF000000"/>
      </top>
      <bottom style="thick">
        <color rgb="FF000000"/>
      </bottom>
    </border>
    <border>
      <left style="medium">
        <color rgb="FFCCCCCC"/>
      </left>
      <top/>
      <bottom style="medium">
        <color rgb="FF000000"/>
      </bottom>
    </border>
    <border>
      <left style="medium">
        <color rgb="FFCCCCCC"/>
      </left>
      <top style="medium">
        <color rgb="FFCCCCCC"/>
      </top>
    </border>
    <border>
      <right style="thick">
        <color rgb="FF000000"/>
      </right>
      <top style="medium">
        <color rgb="FFCCCCCC"/>
      </top>
      <bottom style="thick">
        <color rgb="FFCCCCCC"/>
      </bottom>
    </border>
    <border>
      <left style="medium">
        <color rgb="FFCCCCCC"/>
      </left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CCCCCC"/>
      </bottom>
    </border>
    <border>
      <right/>
      <top style="medium">
        <color rgb="FF000000"/>
      </top>
      <bottom/>
    </border>
    <border>
      <left style="medium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</border>
    <border>
      <left/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</border>
    <border>
      <left/>
      <right/>
      <top style="medium">
        <color rgb="FF000000"/>
      </top>
    </border>
    <border>
      <left/>
      <right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/>
      <right/>
      <bottom/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</border>
    <border>
      <left/>
      <right style="medium">
        <color rgb="FF000000"/>
      </right>
    </border>
    <border>
      <left/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9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2" fontId="2" numFmtId="0" xfId="0" applyAlignment="1" applyBorder="1" applyFill="1" applyFont="1">
      <alignment horizontal="center" readingOrder="0" shrinkToFit="0" vertical="center" wrapText="1"/>
    </xf>
    <xf borderId="2" fillId="0" fontId="3" numFmtId="0" xfId="0" applyBorder="1" applyFont="1"/>
    <xf borderId="0" fillId="2" fontId="4" numFmtId="0" xfId="0" applyAlignment="1" applyFill="1" applyFont="1">
      <alignment readingOrder="0" shrinkToFit="0" vertical="center" wrapText="1"/>
    </xf>
    <xf borderId="3" fillId="2" fontId="4" numFmtId="0" xfId="0" applyAlignment="1" applyBorder="1" applyFill="1" applyFont="1">
      <alignment readingOrder="0" shrinkToFit="0" vertical="center" wrapText="1"/>
    </xf>
    <xf borderId="4" fillId="0" fontId="3" numFmtId="0" xfId="0" applyBorder="1" applyFont="1"/>
    <xf borderId="5" fillId="0" fontId="3" numFmtId="0" xfId="0" applyBorder="1" applyFont="1"/>
    <xf borderId="0" fillId="0" fontId="5" numFmtId="0" xfId="0" applyAlignment="1" applyFont="1">
      <alignment horizontal="center" shrinkToFit="0" vertical="center" wrapText="1"/>
    </xf>
    <xf borderId="6" fillId="3" fontId="6" numFmtId="0" xfId="0" applyAlignment="1" applyBorder="1" applyFill="1" applyFont="1">
      <alignment horizontal="center" shrinkToFit="0" vertical="center" wrapText="1"/>
    </xf>
    <xf borderId="7" fillId="3" fontId="6" numFmtId="0" xfId="0" applyAlignment="1" applyBorder="1" applyFill="1" applyFont="1">
      <alignment horizontal="center" shrinkToFit="0" vertical="center" wrapText="1"/>
    </xf>
    <xf borderId="8" fillId="3" fontId="6" numFmtId="0" xfId="0" applyAlignment="1" applyBorder="1" applyFill="1" applyFont="1">
      <alignment horizontal="center" readingOrder="0" shrinkToFit="0" vertical="center" wrapText="1"/>
    </xf>
    <xf borderId="9" fillId="3" fontId="6" numFmtId="0" xfId="0" applyAlignment="1" applyBorder="1" applyFill="1" applyFont="1">
      <alignment horizontal="center" shrinkToFit="0" vertical="center" wrapText="1"/>
    </xf>
    <xf borderId="9" fillId="3" fontId="6" numFmtId="0" xfId="0" applyAlignment="1" applyBorder="1" applyFill="1" applyFont="1">
      <alignment horizontal="center" readingOrder="0" shrinkToFit="0" vertical="center" wrapText="1"/>
    </xf>
    <xf borderId="0" fillId="0" fontId="7" numFmtId="0" xfId="0" applyAlignment="1" applyFont="1">
      <alignment readingOrder="0"/>
    </xf>
    <xf borderId="9" fillId="3" fontId="6" numFmtId="0" xfId="0" applyAlignment="1" applyBorder="1" applyFill="1" applyFont="1">
      <alignment horizontal="left" shrinkToFit="0" vertical="center" wrapText="1"/>
    </xf>
    <xf borderId="7" fillId="3" fontId="6" numFmtId="0" xfId="0" applyAlignment="1" applyBorder="1" applyFill="1" applyFont="1">
      <alignment horizontal="center" readingOrder="0" shrinkToFit="0" vertical="center" wrapText="1"/>
    </xf>
    <xf borderId="10" fillId="0" fontId="8" numFmtId="14" xfId="0" applyAlignment="1" applyBorder="1" applyFont="1" applyNumberFormat="1">
      <alignment horizontal="center" readingOrder="0" shrinkToFit="0" vertical="center" wrapText="1"/>
    </xf>
    <xf borderId="11" fillId="0" fontId="8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readingOrder="0"/>
    </xf>
    <xf borderId="11" fillId="0" fontId="8" numFmtId="0" xfId="0" applyAlignment="1" applyBorder="1" applyFont="1">
      <alignment horizontal="left" readingOrder="0" shrinkToFit="0" vertical="center" wrapText="1"/>
    </xf>
    <xf borderId="0" fillId="0" fontId="9" numFmtId="0" xfId="0" applyAlignment="1" applyFont="1">
      <alignment horizontal="right" readingOrder="0"/>
    </xf>
    <xf borderId="11" fillId="0" fontId="10" numFmtId="0" xfId="0" applyAlignment="1" applyBorder="1" applyFont="1">
      <alignment horizontal="center" readingOrder="0" shrinkToFit="0" vertical="center" wrapText="1"/>
    </xf>
    <xf borderId="11" fillId="0" fontId="10" numFmtId="164" xfId="0" applyAlignment="1" applyBorder="1" applyFont="1" applyNumberFormat="1">
      <alignment horizontal="center" readingOrder="0" shrinkToFit="0" vertical="center" wrapText="1"/>
    </xf>
    <xf borderId="0" fillId="0" fontId="9" numFmtId="165" xfId="0" applyAlignment="1" applyFont="1" applyNumberFormat="1">
      <alignment readingOrder="0"/>
    </xf>
    <xf borderId="11" fillId="0" fontId="8" numFmtId="164" xfId="0" applyAlignment="1" applyBorder="1" applyFont="1" applyNumberFormat="1">
      <alignment horizontal="center" readingOrder="0" shrinkToFit="0" vertical="center" wrapText="1"/>
    </xf>
    <xf borderId="0" fillId="0" fontId="9" numFmtId="0" xfId="0" applyAlignment="1" applyFont="1">
      <alignment readingOrder="0" shrinkToFit="0" wrapText="1"/>
    </xf>
    <xf borderId="0" fillId="0" fontId="11" numFmtId="0" xfId="0" applyAlignment="1" applyFont="1">
      <alignment readingOrder="0"/>
    </xf>
    <xf borderId="0" fillId="0" fontId="5" numFmtId="0" xfId="0" applyAlignment="1" applyFont="1">
      <alignment vertical="center"/>
    </xf>
    <xf borderId="0" fillId="0" fontId="9" numFmtId="0" xfId="0" applyAlignment="1" applyFont="1">
      <alignment horizontal="center" readingOrder="0"/>
    </xf>
    <xf borderId="10" fillId="0" fontId="8" numFmtId="166" xfId="0" applyAlignment="1" applyBorder="1" applyFont="1" applyNumberFormat="1">
      <alignment horizontal="center" readingOrder="0" shrinkToFit="0" vertical="center" wrapText="1"/>
    </xf>
    <xf borderId="0" fillId="0" fontId="9" numFmtId="165" xfId="0" applyAlignment="1" applyFont="1" applyNumberFormat="1">
      <alignment horizontal="center" readingOrder="0" vertical="center"/>
    </xf>
    <xf borderId="11" fillId="0" fontId="12" numFmtId="0" xfId="0" applyAlignment="1" applyBorder="1" applyFont="1">
      <alignment horizontal="left" readingOrder="0" shrinkToFit="0" vertical="center" wrapText="1"/>
    </xf>
    <xf borderId="11" fillId="0" fontId="8" numFmtId="167" xfId="0" applyAlignment="1" applyBorder="1" applyFont="1" applyNumberFormat="1">
      <alignment horizontal="center" readingOrder="0" shrinkToFit="0" vertical="center" wrapText="1"/>
    </xf>
    <xf borderId="10" fillId="0" fontId="8" numFmtId="164" xfId="0" applyAlignment="1" applyBorder="1" applyFont="1" applyNumberFormat="1">
      <alignment horizontal="center" readingOrder="0" shrinkToFit="0" vertical="center" wrapText="1"/>
    </xf>
    <xf borderId="11" fillId="0" fontId="8" numFmtId="0" xfId="0" applyAlignment="1" applyBorder="1" applyFont="1">
      <alignment horizontal="center" shrinkToFit="0" vertical="center" wrapText="1"/>
    </xf>
    <xf borderId="11" fillId="0" fontId="8" numFmtId="168" xfId="0" applyAlignment="1" applyBorder="1" applyFont="1" applyNumberFormat="1">
      <alignment horizontal="center" readingOrder="0" shrinkToFit="0" vertical="center" wrapText="1"/>
    </xf>
    <xf borderId="0" fillId="0" fontId="13" numFmtId="0" xfId="0" applyAlignment="1" applyFont="1">
      <alignment horizontal="center" vertical="center"/>
    </xf>
    <xf borderId="12" fillId="0" fontId="8" numFmtId="164" xfId="0" applyAlignment="1" applyBorder="1" applyFont="1" applyNumberFormat="1">
      <alignment horizontal="center" readingOrder="0" shrinkToFit="0" vertical="center" wrapText="1"/>
    </xf>
    <xf borderId="13" fillId="0" fontId="8" numFmtId="0" xfId="0" applyAlignment="1" applyBorder="1" applyFont="1">
      <alignment horizontal="center" readingOrder="0" shrinkToFit="0" vertical="center" wrapText="1"/>
    </xf>
    <xf borderId="14" fillId="0" fontId="8" numFmtId="164" xfId="0" applyAlignment="1" applyBorder="1" applyFont="1" applyNumberFormat="1">
      <alignment horizontal="center" readingOrder="0" shrinkToFit="0" vertical="center" wrapText="1"/>
    </xf>
    <xf borderId="14" fillId="4" fontId="14" numFmtId="0" xfId="0" applyAlignment="1" applyBorder="1" applyFill="1" applyFont="1">
      <alignment horizontal="center" readingOrder="0" shrinkToFit="0" vertical="center" wrapText="1"/>
    </xf>
    <xf borderId="14" fillId="0" fontId="8" numFmtId="0" xfId="0" applyAlignment="1" applyBorder="1" applyFont="1">
      <alignment horizontal="center" readingOrder="0" shrinkToFit="0" vertical="center" wrapText="1"/>
    </xf>
    <xf borderId="15" fillId="0" fontId="8" numFmtId="0" xfId="0" applyAlignment="1" applyBorder="1" applyFont="1">
      <alignment horizontal="center" readingOrder="0" shrinkToFit="0" vertical="center" wrapText="1"/>
    </xf>
    <xf borderId="16" fillId="0" fontId="8" numFmtId="0" xfId="0" applyAlignment="1" applyBorder="1" applyFont="1">
      <alignment horizontal="center" readingOrder="0" shrinkToFit="0" vertical="center" wrapText="1"/>
    </xf>
    <xf borderId="10" fillId="0" fontId="5" numFmtId="165" xfId="0" applyAlignment="1" applyBorder="1" applyFont="1" applyNumberFormat="1">
      <alignment horizontal="center" readingOrder="0" shrinkToFit="0" vertical="center" wrapText="1"/>
    </xf>
    <xf borderId="11" fillId="0" fontId="5" numFmtId="0" xfId="0" applyAlignment="1" applyBorder="1" applyFont="1">
      <alignment horizontal="center" readingOrder="0" shrinkToFit="0" vertical="center" wrapText="1"/>
    </xf>
    <xf borderId="11" fillId="0" fontId="15" numFmtId="0" xfId="0" applyAlignment="1" applyBorder="1" applyFont="1">
      <alignment horizontal="left" readingOrder="0" shrinkToFit="0" vertical="center" wrapText="1"/>
    </xf>
    <xf borderId="11" fillId="0" fontId="5" numFmtId="166" xfId="0" applyAlignment="1" applyBorder="1" applyFont="1" applyNumberFormat="1">
      <alignment horizontal="center" readingOrder="0" shrinkToFit="0" vertical="center" wrapText="1"/>
    </xf>
    <xf borderId="11" fillId="0" fontId="5" numFmtId="0" xfId="0" applyAlignment="1" applyBorder="1" applyFont="1">
      <alignment horizontal="center" shrinkToFit="0" vertical="center" wrapText="1"/>
    </xf>
    <xf borderId="11" fillId="0" fontId="5" numFmtId="0" xfId="0" applyAlignment="1" applyBorder="1" applyFont="1">
      <alignment horizontal="left" readingOrder="0" shrinkToFit="0" vertical="center" wrapText="1"/>
    </xf>
    <xf borderId="12" fillId="0" fontId="5" numFmtId="165" xfId="0" applyAlignment="1" applyBorder="1" applyFont="1" applyNumberFormat="1">
      <alignment horizontal="center" readingOrder="0" shrinkToFit="0" vertical="center" wrapText="1"/>
    </xf>
    <xf borderId="13" fillId="0" fontId="5" numFmtId="0" xfId="0" applyAlignment="1" applyBorder="1" applyFont="1">
      <alignment horizontal="center" readingOrder="0" shrinkToFit="0" vertical="center" wrapText="1"/>
    </xf>
    <xf borderId="17" fillId="0" fontId="8" numFmtId="0" xfId="0" applyAlignment="1" applyBorder="1" applyFont="1">
      <alignment horizontal="center" readingOrder="0" shrinkToFit="0" vertical="center" wrapText="1"/>
    </xf>
    <xf borderId="18" fillId="0" fontId="8" numFmtId="0" xfId="0" applyAlignment="1" applyBorder="1" applyFont="1">
      <alignment horizontal="center" readingOrder="0" shrinkToFit="0" vertical="center" wrapText="1"/>
    </xf>
    <xf borderId="13" fillId="0" fontId="5" numFmtId="0" xfId="0" applyAlignment="1" applyBorder="1" applyFont="1">
      <alignment horizontal="center" shrinkToFit="0" vertical="center" wrapText="1"/>
    </xf>
    <xf borderId="13" fillId="0" fontId="5" numFmtId="0" xfId="0" applyAlignment="1" applyBorder="1" applyFont="1">
      <alignment horizontal="left" readingOrder="0" shrinkToFit="0" vertical="center" wrapText="1"/>
    </xf>
    <xf borderId="13" fillId="0" fontId="10" numFmtId="0" xfId="0" applyAlignment="1" applyBorder="1" applyFont="1">
      <alignment horizontal="center" readingOrder="0" shrinkToFit="0" vertical="center" wrapText="1"/>
    </xf>
    <xf borderId="14" fillId="0" fontId="5" numFmtId="165" xfId="0" applyAlignment="1" applyBorder="1" applyFont="1" applyNumberFormat="1">
      <alignment horizontal="center" readingOrder="0" shrinkToFit="0" vertical="center" wrapText="1"/>
    </xf>
    <xf borderId="14" fillId="0" fontId="5" numFmtId="0" xfId="0" applyAlignment="1" applyBorder="1" applyFont="1">
      <alignment horizontal="center" readingOrder="0" shrinkToFit="0" vertical="center" wrapText="1"/>
    </xf>
    <xf borderId="14" fillId="0" fontId="5" numFmtId="0" xfId="0" applyAlignment="1" applyBorder="1" applyFont="1">
      <alignment horizontal="center" shrinkToFit="0" vertical="center" wrapText="1"/>
    </xf>
    <xf borderId="14" fillId="0" fontId="5" numFmtId="0" xfId="0" applyAlignment="1" applyBorder="1" applyFont="1">
      <alignment horizontal="left" readingOrder="0" shrinkToFit="0" vertical="center" wrapText="1"/>
    </xf>
    <xf borderId="14" fillId="0" fontId="10" numFmtId="0" xfId="0" applyAlignment="1" applyBorder="1" applyFont="1">
      <alignment horizontal="center" readingOrder="0" shrinkToFit="0" vertical="center" wrapText="1"/>
    </xf>
    <xf borderId="14" fillId="0" fontId="5" numFmtId="166" xfId="0" applyAlignment="1" applyBorder="1" applyFont="1" applyNumberFormat="1">
      <alignment horizontal="center" readingOrder="0" shrinkToFit="0" vertical="center" wrapText="1"/>
    </xf>
    <xf borderId="19" fillId="0" fontId="5" numFmtId="0" xfId="0" applyAlignment="1" applyBorder="1" applyFont="1">
      <alignment vertical="center"/>
    </xf>
    <xf borderId="14" fillId="0" fontId="5" numFmtId="0" xfId="0" applyAlignment="1" applyBorder="1" applyFont="1">
      <alignment horizontal="center" readingOrder="0" shrinkToFit="0" wrapText="1"/>
    </xf>
    <xf borderId="14" fillId="0" fontId="5" numFmtId="0" xfId="0" applyAlignment="1" applyBorder="1" applyFont="1">
      <alignment horizontal="center" shrinkToFit="0" wrapText="1"/>
    </xf>
    <xf borderId="14" fillId="0" fontId="5" numFmtId="0" xfId="0" applyAlignment="1" applyBorder="1" applyFont="1">
      <alignment horizontal="left" shrinkToFit="0" vertical="center" wrapText="1"/>
    </xf>
    <xf borderId="18" fillId="0" fontId="5" numFmtId="0" xfId="0" applyAlignment="1" applyBorder="1" applyFont="1">
      <alignment horizontal="center" shrinkToFit="0" vertical="center" wrapText="1"/>
    </xf>
    <xf borderId="18" fillId="0" fontId="5" numFmtId="0" xfId="0" applyAlignment="1" applyBorder="1" applyFont="1">
      <alignment horizontal="center" shrinkToFit="0" wrapText="1"/>
    </xf>
    <xf borderId="18" fillId="0" fontId="5" numFmtId="0" xfId="0" applyAlignment="1" applyBorder="1" applyFont="1">
      <alignment horizontal="center" readingOrder="0" shrinkToFit="0" vertical="center" wrapText="1"/>
    </xf>
    <xf borderId="14" fillId="0" fontId="5" numFmtId="0" xfId="0" applyAlignment="1" applyBorder="1" applyFont="1">
      <alignment readingOrder="0" shrinkToFit="0" vertical="center" wrapText="1"/>
    </xf>
    <xf borderId="14" fillId="0" fontId="5" numFmtId="0" xfId="0" applyAlignment="1" applyBorder="1" applyFont="1">
      <alignment shrinkToFit="0" vertical="center" wrapText="1"/>
    </xf>
    <xf borderId="0" fillId="0" fontId="9" numFmtId="0" xfId="0" applyAlignment="1" applyFont="1">
      <alignment vertical="center"/>
    </xf>
    <xf borderId="18" fillId="0" fontId="5" numFmtId="165" xfId="0" applyAlignment="1" applyBorder="1" applyFont="1" applyNumberFormat="1">
      <alignment horizontal="center" readingOrder="0" shrinkToFit="0" vertical="center" wrapText="1"/>
    </xf>
    <xf borderId="18" fillId="0" fontId="5" numFmtId="0" xfId="0" applyAlignment="1" applyBorder="1" applyFont="1">
      <alignment readingOrder="0" shrinkToFit="0" vertical="center" wrapText="1"/>
    </xf>
    <xf borderId="18" fillId="0" fontId="5" numFmtId="0" xfId="0" applyAlignment="1" applyBorder="1" applyFont="1">
      <alignment shrinkToFit="0" vertical="center" wrapText="1"/>
    </xf>
    <xf borderId="18" fillId="0" fontId="5" numFmtId="0" xfId="0" applyAlignment="1" applyBorder="1" applyFont="1">
      <alignment horizontal="left" readingOrder="0" shrinkToFit="0" vertical="center" wrapText="1"/>
    </xf>
    <xf borderId="19" fillId="0" fontId="5" numFmtId="14" xfId="0" applyAlignment="1" applyBorder="1" applyFont="1" applyNumberFormat="1">
      <alignment horizontal="center" readingOrder="0" shrinkToFit="0" vertical="center" wrapText="1"/>
    </xf>
    <xf borderId="19" fillId="0" fontId="5" numFmtId="0" xfId="0" applyAlignment="1" applyBorder="1" applyFont="1">
      <alignment horizontal="center" readingOrder="0" shrinkToFit="0" vertical="center" wrapText="1"/>
    </xf>
    <xf borderId="20" fillId="5" fontId="16" numFmtId="0" xfId="0" applyAlignment="1" applyBorder="1" applyFill="1" applyFont="1">
      <alignment horizontal="center" readingOrder="0" shrinkToFit="0" vertical="center" wrapText="1"/>
    </xf>
    <xf borderId="19" fillId="0" fontId="5" numFmtId="0" xfId="0" applyAlignment="1" applyBorder="1" applyFont="1">
      <alignment readingOrder="0" shrinkToFit="0" vertical="center" wrapText="1"/>
    </xf>
    <xf borderId="19" fillId="0" fontId="5" numFmtId="0" xfId="0" applyAlignment="1" applyBorder="1" applyFont="1">
      <alignment horizontal="left" readingOrder="0" shrinkToFit="0" vertical="center" wrapText="1"/>
    </xf>
    <xf borderId="19" fillId="0" fontId="5" numFmtId="0" xfId="0" applyAlignment="1" applyBorder="1" applyFont="1">
      <alignment horizontal="center" shrinkToFit="0" vertical="center" wrapText="1"/>
    </xf>
    <xf borderId="19" fillId="0" fontId="5" numFmtId="0" xfId="0" applyAlignment="1" applyBorder="1" applyFont="1">
      <alignment shrinkToFit="0" vertical="center" wrapText="1"/>
    </xf>
    <xf borderId="19" fillId="0" fontId="5" numFmtId="0" xfId="0" applyAlignment="1" applyBorder="1" applyFont="1">
      <alignment horizontal="left" shrinkToFit="0" vertical="center" wrapText="1"/>
    </xf>
    <xf borderId="19" fillId="4" fontId="17" numFmtId="0" xfId="0" applyAlignment="1" applyBorder="1" applyFill="1" applyFont="1">
      <alignment horizontal="center" readingOrder="0" vertical="center"/>
    </xf>
    <xf borderId="19" fillId="0" fontId="5" numFmtId="168" xfId="0" applyAlignment="1" applyBorder="1" applyFont="1" applyNumberFormat="1">
      <alignment horizontal="center" readingOrder="0" shrinkToFit="0" vertical="center" wrapText="1"/>
    </xf>
    <xf borderId="19" fillId="0" fontId="5" numFmtId="164" xfId="0" applyAlignment="1" applyBorder="1" applyFont="1" applyNumberFormat="1">
      <alignment horizontal="center" readingOrder="0" shrinkToFit="0" vertical="center" wrapText="1"/>
    </xf>
    <xf borderId="19" fillId="0" fontId="5" numFmtId="0" xfId="0" applyAlignment="1" applyBorder="1" applyFont="1">
      <alignment horizontal="center" shrinkToFit="0" wrapText="1"/>
    </xf>
    <xf borderId="21" fillId="0" fontId="5" numFmtId="0" xfId="0" applyAlignment="1" applyBorder="1" applyFont="1">
      <alignment shrinkToFit="0" wrapText="1"/>
    </xf>
    <xf borderId="19" fillId="0" fontId="5" numFmtId="14" xfId="0" applyAlignment="1" applyBorder="1" applyFont="1" applyNumberFormat="1">
      <alignment horizontal="center" readingOrder="0" shrinkToFit="0" wrapText="1"/>
    </xf>
    <xf borderId="19" fillId="0" fontId="5" numFmtId="0" xfId="0" applyAlignment="1" applyBorder="1" applyFont="1">
      <alignment horizontal="center" readingOrder="0" shrinkToFit="0" wrapText="1"/>
    </xf>
    <xf borderId="19" fillId="0" fontId="5" numFmtId="0" xfId="0" applyAlignment="1" applyBorder="1" applyFont="1">
      <alignment horizontal="left" readingOrder="0" shrinkToFit="0" vertical="center" wrapText="1"/>
    </xf>
    <xf borderId="22" fillId="5" fontId="18" numFmtId="0" xfId="0" applyAlignment="1" applyBorder="1" applyFill="1" applyFont="1">
      <alignment horizontal="center" readingOrder="0" shrinkToFit="0" vertical="center" wrapText="1"/>
    </xf>
    <xf borderId="0" fillId="0" fontId="0" numFmtId="0" xfId="0" applyAlignment="1" applyFont="1">
      <alignment horizontal="center" readingOrder="0" vertical="center"/>
    </xf>
    <xf borderId="19" fillId="0" fontId="5" numFmtId="0" xfId="0" applyAlignment="1" applyBorder="1" applyFont="1">
      <alignment shrinkToFit="0" wrapText="1"/>
    </xf>
    <xf borderId="23" fillId="0" fontId="5" numFmtId="0" xfId="0" applyAlignment="1" applyBorder="1" applyFont="1">
      <alignment horizontal="center" shrinkToFit="0" vertical="center" wrapText="1"/>
    </xf>
    <xf borderId="23" fillId="0" fontId="5" numFmtId="0" xfId="0" applyAlignment="1" applyBorder="1" applyFont="1">
      <alignment horizontal="center" shrinkToFit="0" wrapText="1"/>
    </xf>
    <xf borderId="23" fillId="0" fontId="5" numFmtId="0" xfId="0" applyAlignment="1" applyBorder="1" applyFont="1">
      <alignment shrinkToFit="0" vertical="center" wrapText="1"/>
    </xf>
    <xf borderId="23" fillId="0" fontId="5" numFmtId="0" xfId="0" applyAlignment="1" applyBorder="1" applyFont="1">
      <alignment horizontal="left" shrinkToFit="0" vertical="center" wrapText="1"/>
    </xf>
    <xf borderId="23" fillId="0" fontId="5" numFmtId="0" xfId="0" applyAlignment="1" applyBorder="1" applyFont="1">
      <alignment shrinkToFit="0" wrapText="1"/>
    </xf>
    <xf borderId="24" fillId="0" fontId="5" numFmtId="0" xfId="0" applyAlignment="1" applyBorder="1" applyFont="1">
      <alignment horizontal="center" shrinkToFit="0" vertical="center" wrapText="1"/>
    </xf>
    <xf borderId="24" fillId="0" fontId="5" numFmtId="0" xfId="0" applyAlignment="1" applyBorder="1" applyFont="1">
      <alignment horizontal="center" shrinkToFit="0" wrapText="1"/>
    </xf>
    <xf borderId="24" fillId="0" fontId="5" numFmtId="0" xfId="0" applyAlignment="1" applyBorder="1" applyFont="1">
      <alignment shrinkToFit="0" vertical="center" wrapText="1"/>
    </xf>
    <xf borderId="24" fillId="0" fontId="5" numFmtId="0" xfId="0" applyAlignment="1" applyBorder="1" applyFont="1">
      <alignment horizontal="left" shrinkToFit="0" vertical="center" wrapText="1"/>
    </xf>
    <xf borderId="24" fillId="0" fontId="5" numFmtId="0" xfId="0" applyAlignment="1" applyBorder="1" applyFont="1">
      <alignment shrinkToFit="0" wrapText="1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horizontal="center"/>
    </xf>
    <xf borderId="0" fillId="0" fontId="9" numFmtId="0" xfId="0" applyAlignment="1" applyFont="1">
      <alignment horizontal="left" vertical="center"/>
    </xf>
    <xf borderId="0" fillId="0" fontId="19" numFmtId="0" xfId="0" applyAlignment="1" applyFont="1">
      <alignment horizontal="center" readingOrder="0" vertical="center"/>
    </xf>
    <xf borderId="25" fillId="6" fontId="20" numFmtId="0" xfId="0" applyAlignment="1" applyBorder="1" applyFill="1" applyFont="1">
      <alignment horizontal="center" vertical="center"/>
    </xf>
    <xf borderId="26" fillId="0" fontId="3" numFmtId="0" xfId="0" applyBorder="1" applyFont="1"/>
    <xf borderId="27" fillId="0" fontId="3" numFmtId="0" xfId="0" applyBorder="1" applyFont="1"/>
    <xf borderId="0" fillId="6" fontId="20" numFmtId="0" xfId="0" applyAlignment="1" applyFill="1" applyFont="1">
      <alignment horizontal="center" vertical="center"/>
    </xf>
    <xf borderId="28" fillId="0" fontId="21" numFmtId="0" xfId="0" applyAlignment="1" applyBorder="1" applyFont="1">
      <alignment horizontal="center" vertical="center"/>
    </xf>
    <xf borderId="29" fillId="0" fontId="13" numFmtId="0" xfId="0" applyAlignment="1" applyBorder="1" applyFont="1">
      <alignment horizontal="center" readingOrder="0" vertical="center"/>
    </xf>
    <xf borderId="29" fillId="0" fontId="13" numFmtId="0" xfId="0" applyAlignment="1" applyBorder="1" applyFont="1">
      <alignment horizontal="center" vertical="center"/>
    </xf>
    <xf borderId="29" fillId="0" fontId="9" numFmtId="0" xfId="0" applyAlignment="1" applyBorder="1" applyFont="1">
      <alignment horizontal="center" vertical="center"/>
    </xf>
    <xf borderId="30" fillId="0" fontId="21" numFmtId="0" xfId="0" applyAlignment="1" applyBorder="1" applyFont="1">
      <alignment horizontal="center" vertical="center"/>
    </xf>
    <xf borderId="28" fillId="0" fontId="21" numFmtId="0" xfId="0" applyAlignment="1" applyBorder="1" applyFont="1">
      <alignment horizontal="center"/>
    </xf>
    <xf borderId="31" fillId="0" fontId="21" numFmtId="0" xfId="0" applyAlignment="1" applyBorder="1" applyFont="1">
      <alignment horizontal="center"/>
    </xf>
    <xf borderId="0" fillId="0" fontId="21" numFmtId="0" xfId="0" applyAlignment="1" applyFont="1">
      <alignment horizontal="center"/>
    </xf>
    <xf borderId="19" fillId="0" fontId="21" numFmtId="0" xfId="0" applyAlignment="1" applyBorder="1" applyFont="1">
      <alignment horizontal="center" vertical="center"/>
    </xf>
    <xf borderId="19" fillId="0" fontId="13" numFmtId="0" xfId="0" applyAlignment="1" applyBorder="1" applyFont="1">
      <alignment horizontal="center" readingOrder="0" vertical="center"/>
    </xf>
    <xf borderId="32" fillId="0" fontId="13" numFmtId="0" xfId="0" applyAlignment="1" applyBorder="1" applyFont="1">
      <alignment horizontal="center" vertical="center"/>
    </xf>
    <xf borderId="19" fillId="4" fontId="13" numFmtId="0" xfId="0" applyAlignment="1" applyBorder="1" applyFill="1" applyFont="1">
      <alignment horizontal="center" vertical="center"/>
    </xf>
    <xf borderId="19" fillId="0" fontId="13" numFmtId="0" xfId="0" applyAlignment="1" applyBorder="1" applyFont="1">
      <alignment horizontal="center" vertical="center"/>
    </xf>
    <xf borderId="19" fillId="7" fontId="22" numFmtId="0" xfId="0" applyAlignment="1" applyBorder="1" applyFill="1" applyFont="1">
      <alignment horizontal="center" vertical="center"/>
    </xf>
    <xf borderId="19" fillId="4" fontId="13" numFmtId="0" xfId="0" applyAlignment="1" applyBorder="1" applyFill="1" applyFont="1">
      <alignment horizontal="center" readingOrder="0" vertical="center"/>
    </xf>
    <xf borderId="3" fillId="0" fontId="13" numFmtId="0" xfId="0" applyAlignment="1" applyBorder="1" applyFont="1">
      <alignment horizontal="center" readingOrder="0" vertical="center"/>
    </xf>
    <xf borderId="32" fillId="0" fontId="9" numFmtId="0" xfId="0" applyAlignment="1" applyBorder="1" applyFont="1">
      <alignment horizontal="center"/>
    </xf>
    <xf borderId="19" fillId="0" fontId="22" numFmtId="0" xfId="0" applyAlignment="1" applyBorder="1" applyFont="1">
      <alignment horizontal="center" vertical="center"/>
    </xf>
    <xf borderId="33" fillId="0" fontId="13" numFmtId="9" xfId="0" applyAlignment="1" applyBorder="1" applyFont="1" applyNumberFormat="1">
      <alignment horizontal="center"/>
    </xf>
    <xf borderId="0" fillId="0" fontId="13" numFmtId="9" xfId="0" applyAlignment="1" applyFont="1" applyNumberFormat="1">
      <alignment horizontal="center"/>
    </xf>
    <xf borderId="19" fillId="0" fontId="23" numFmtId="0" xfId="0" applyAlignment="1" applyBorder="1" applyFont="1">
      <alignment horizontal="center" readingOrder="0" shrinkToFit="0" vertical="center" wrapText="1"/>
    </xf>
    <xf borderId="3" fillId="0" fontId="24" numFmtId="0" xfId="0" applyAlignment="1" applyBorder="1" applyFont="1">
      <alignment horizontal="center" readingOrder="0" vertical="center"/>
    </xf>
    <xf borderId="5" fillId="0" fontId="24" numFmtId="0" xfId="0" applyAlignment="1" applyBorder="1" applyFont="1">
      <alignment horizontal="center" readingOrder="0" vertical="center"/>
    </xf>
    <xf borderId="19" fillId="0" fontId="13" numFmtId="10" xfId="0" applyAlignment="1" applyBorder="1" applyFont="1" applyNumberFormat="1">
      <alignment horizontal="center" vertical="center"/>
    </xf>
    <xf borderId="0" fillId="0" fontId="9" numFmtId="0" xfId="0" applyFont="1"/>
    <xf borderId="19" fillId="0" fontId="5" numFmtId="0" xfId="0" applyBorder="1" applyFont="1"/>
    <xf borderId="19" fillId="0" fontId="9" numFmtId="0" xfId="0" applyBorder="1" applyFont="1"/>
    <xf borderId="19" fillId="0" fontId="13" numFmtId="9" xfId="0" applyAlignment="1" applyBorder="1" applyFont="1" applyNumberFormat="1">
      <alignment horizontal="center" vertical="center"/>
    </xf>
    <xf borderId="19" fillId="4" fontId="22" numFmtId="0" xfId="0" applyAlignment="1" applyBorder="1" applyFill="1" applyFont="1">
      <alignment horizontal="center" vertical="center"/>
    </xf>
    <xf borderId="19" fillId="0" fontId="9" numFmtId="0" xfId="0" applyAlignment="1" applyBorder="1" applyFont="1">
      <alignment horizontal="center"/>
    </xf>
    <xf borderId="19" fillId="0" fontId="25" numFmtId="0" xfId="0" applyAlignment="1" applyBorder="1" applyFont="1">
      <alignment horizontal="center" readingOrder="0" shrinkToFit="0" vertical="center" wrapText="1"/>
    </xf>
    <xf borderId="19" fillId="5" fontId="13" numFmtId="0" xfId="0" applyAlignment="1" applyBorder="1" applyFill="1" applyFont="1">
      <alignment horizontal="center" readingOrder="0" vertical="center"/>
    </xf>
    <xf borderId="0" fillId="0" fontId="21" numFmtId="0" xfId="0" applyAlignment="1" applyFont="1">
      <alignment horizontal="center" readingOrder="0" vertical="center"/>
    </xf>
    <xf borderId="0" fillId="0" fontId="26" numFmtId="0" xfId="0" applyAlignment="1" applyFont="1">
      <alignment horizontal="center" vertical="center"/>
    </xf>
    <xf borderId="3" fillId="0" fontId="9" numFmtId="0" xfId="0" applyBorder="1" applyFont="1"/>
    <xf borderId="0" fillId="0" fontId="27" numFmtId="0" xfId="0" applyAlignment="1" applyFont="1">
      <alignment horizontal="center" readingOrder="0" shrinkToFit="0" vertical="center" wrapText="1"/>
    </xf>
    <xf borderId="34" fillId="0" fontId="13" numFmtId="0" xfId="0" applyAlignment="1" applyBorder="1" applyFont="1">
      <alignment horizontal="center" vertical="center"/>
    </xf>
    <xf borderId="35" fillId="4" fontId="13" numFmtId="0" xfId="0" applyAlignment="1" applyBorder="1" applyFill="1" applyFont="1">
      <alignment horizontal="center" readingOrder="0" vertical="center"/>
    </xf>
    <xf borderId="35" fillId="4" fontId="13" numFmtId="0" xfId="0" applyAlignment="1" applyBorder="1" applyFill="1" applyFont="1">
      <alignment horizontal="center" vertical="center"/>
    </xf>
    <xf borderId="35" fillId="4" fontId="22" numFmtId="0" xfId="0" applyAlignment="1" applyBorder="1" applyFill="1" applyFont="1">
      <alignment horizontal="center" vertical="center"/>
    </xf>
    <xf borderId="0" fillId="0" fontId="27" numFmtId="0" xfId="0" applyAlignment="1" applyFont="1">
      <alignment shrinkToFit="0" wrapText="1"/>
    </xf>
    <xf borderId="35" fillId="5" fontId="13" numFmtId="0" xfId="0" applyAlignment="1" applyBorder="1" applyFill="1" applyFont="1">
      <alignment horizontal="center" readingOrder="0" vertical="center"/>
    </xf>
    <xf borderId="36" fillId="0" fontId="13" numFmtId="0" xfId="0" applyAlignment="1" applyBorder="1" applyFont="1">
      <alignment horizontal="center" readingOrder="0" vertical="center"/>
    </xf>
    <xf borderId="37" fillId="0" fontId="13" numFmtId="9" xfId="0" applyAlignment="1" applyBorder="1" applyFont="1" applyNumberFormat="1">
      <alignment horizontal="center" vertical="center"/>
    </xf>
    <xf borderId="0" fillId="0" fontId="13" numFmtId="9" xfId="0" applyAlignment="1" applyFont="1" applyNumberFormat="1">
      <alignment horizontal="center" vertical="center"/>
    </xf>
    <xf borderId="0" fillId="0" fontId="9" numFmtId="0" xfId="0" applyAlignment="1" applyFont="1">
      <alignment shrinkToFit="0" wrapText="1"/>
    </xf>
    <xf borderId="38" fillId="0" fontId="9" numFmtId="0" xfId="0" applyAlignment="1" applyBorder="1" applyFont="1">
      <alignment horizontal="center" readingOrder="0" vertical="center"/>
    </xf>
    <xf borderId="39" fillId="5" fontId="9" numFmtId="0" xfId="0" applyAlignment="1" applyBorder="1" applyFill="1" applyFont="1">
      <alignment horizontal="center" vertical="center"/>
    </xf>
    <xf borderId="39" fillId="5" fontId="0" numFmtId="0" xfId="0" applyAlignment="1" applyBorder="1" applyFill="1" applyFont="1">
      <alignment horizontal="center" readingOrder="0" vertical="center"/>
    </xf>
    <xf borderId="39" fillId="0" fontId="0" numFmtId="0" xfId="0" applyAlignment="1" applyBorder="1" applyFont="1">
      <alignment horizontal="center" readingOrder="0"/>
    </xf>
    <xf borderId="40" fillId="0" fontId="0" numFmtId="0" xfId="0" applyAlignment="1" applyBorder="1" applyFont="1">
      <alignment horizontal="center" readingOrder="0"/>
    </xf>
    <xf borderId="41" fillId="0" fontId="13" numFmtId="0" xfId="0" applyAlignment="1" applyBorder="1" applyFont="1">
      <alignment horizontal="center" vertical="center"/>
    </xf>
    <xf borderId="35" fillId="0" fontId="13" numFmtId="0" xfId="0" applyAlignment="1" applyBorder="1" applyFont="1">
      <alignment horizontal="center" readingOrder="0" vertical="center"/>
    </xf>
    <xf borderId="40" fillId="0" fontId="13" numFmtId="10" xfId="0" applyAlignment="1" applyBorder="1" applyFont="1" applyNumberFormat="1">
      <alignment horizontal="center"/>
    </xf>
    <xf borderId="0" fillId="0" fontId="13" numFmtId="10" xfId="0" applyAlignment="1" applyFont="1" applyNumberFormat="1">
      <alignment horizontal="center"/>
    </xf>
    <xf borderId="35" fillId="0" fontId="13" numFmtId="0" xfId="0" applyAlignment="1" applyBorder="1" applyFont="1">
      <alignment horizontal="center" vertical="center"/>
    </xf>
    <xf borderId="35" fillId="0" fontId="22" numFmtId="0" xfId="0" applyAlignment="1" applyBorder="1" applyFont="1">
      <alignment horizontal="center" vertical="center"/>
    </xf>
    <xf borderId="42" fillId="0" fontId="28" numFmtId="0" xfId="0" applyAlignment="1" applyBorder="1" applyFont="1">
      <alignment horizontal="center" readingOrder="0" vertical="center"/>
    </xf>
    <xf borderId="43" fillId="0" fontId="3" numFmtId="0" xfId="0" applyBorder="1" applyFont="1"/>
    <xf borderId="44" fillId="0" fontId="3" numFmtId="0" xfId="0" applyBorder="1" applyFont="1"/>
    <xf borderId="0" fillId="0" fontId="9" numFmtId="10" xfId="0" applyAlignment="1" applyFont="1" applyNumberFormat="1">
      <alignment readingOrder="0"/>
    </xf>
    <xf borderId="0" fillId="0" fontId="26" numFmtId="0" xfId="0" applyAlignment="1" applyFont="1">
      <alignment horizontal="center" readingOrder="0" vertical="center"/>
    </xf>
    <xf borderId="28" fillId="0" fontId="8" numFmtId="0" xfId="0" applyAlignment="1" applyBorder="1" applyFont="1">
      <alignment horizontal="center" vertical="center"/>
    </xf>
    <xf borderId="29" fillId="0" fontId="28" numFmtId="0" xfId="0" applyAlignment="1" applyBorder="1" applyFont="1">
      <alignment horizontal="center" vertical="center"/>
    </xf>
    <xf borderId="31" fillId="0" fontId="28" numFmtId="0" xfId="0" applyAlignment="1" applyBorder="1" applyFont="1">
      <alignment horizontal="center" vertical="center"/>
    </xf>
    <xf borderId="32" fillId="0" fontId="8" numFmtId="0" xfId="0" applyAlignment="1" applyBorder="1" applyFont="1">
      <alignment horizontal="center" vertical="center"/>
    </xf>
    <xf borderId="45" fillId="0" fontId="8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vertical="center"/>
    </xf>
    <xf borderId="19" fillId="0" fontId="8" numFmtId="0" xfId="0" applyAlignment="1" applyBorder="1" applyFont="1">
      <alignment horizontal="center" vertical="center"/>
    </xf>
    <xf borderId="33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readingOrder="0" vertical="center"/>
    </xf>
    <xf borderId="0" fillId="0" fontId="21" numFmtId="0" xfId="0" applyAlignment="1" applyFont="1">
      <alignment horizontal="center" vertical="center"/>
    </xf>
    <xf borderId="46" fillId="0" fontId="8" numFmtId="0" xfId="0" applyAlignment="1" applyBorder="1" applyFont="1">
      <alignment horizontal="center" vertical="center"/>
    </xf>
    <xf borderId="35" fillId="0" fontId="8" numFmtId="2" xfId="0" applyAlignment="1" applyBorder="1" applyFont="1" applyNumberFormat="1">
      <alignment horizontal="center" vertical="center"/>
    </xf>
    <xf borderId="37" fillId="0" fontId="8" numFmtId="2" xfId="0" applyAlignment="1" applyBorder="1" applyFont="1" applyNumberFormat="1">
      <alignment horizontal="center" vertical="center"/>
    </xf>
    <xf borderId="19" fillId="0" fontId="29" numFmtId="0" xfId="0" applyAlignment="1" applyBorder="1" applyFont="1">
      <alignment horizontal="center" readingOrder="0" shrinkToFit="0" vertical="center" wrapText="1"/>
    </xf>
    <xf borderId="3" fillId="0" fontId="30" numFmtId="0" xfId="0" applyAlignment="1" applyBorder="1" applyFont="1">
      <alignment horizontal="center" readingOrder="0" vertical="center"/>
    </xf>
    <xf borderId="19" fillId="0" fontId="31" numFmtId="0" xfId="0" applyAlignment="1" applyBorder="1" applyFont="1">
      <alignment horizontal="center" readingOrder="0" shrinkToFit="0" vertical="center" wrapText="1"/>
    </xf>
    <xf borderId="19" fillId="0" fontId="9" numFmtId="0" xfId="0" applyBorder="1" applyFont="1"/>
    <xf borderId="19" fillId="0" fontId="32" numFmtId="0" xfId="0" applyAlignment="1" applyBorder="1" applyFont="1">
      <alignment horizontal="center" readingOrder="0" shrinkToFit="0" vertical="center" wrapText="1"/>
    </xf>
    <xf borderId="19" fillId="0" fontId="33" numFmtId="0" xfId="0" applyAlignment="1" applyBorder="1" applyFont="1">
      <alignment horizontal="center" readingOrder="0" shrinkToFit="0" vertical="center" wrapText="1"/>
    </xf>
    <xf borderId="25" fillId="6" fontId="34" numFmtId="0" xfId="0" applyAlignment="1" applyBorder="1" applyFill="1" applyFont="1">
      <alignment horizontal="center" readingOrder="0" vertical="center"/>
    </xf>
    <xf borderId="28" fillId="0" fontId="8" numFmtId="0" xfId="0" applyAlignment="1" applyBorder="1" applyFont="1">
      <alignment horizontal="center" shrinkToFit="0" vertical="center" wrapText="1"/>
    </xf>
    <xf borderId="32" fillId="0" fontId="8" numFmtId="0" xfId="0" applyAlignment="1" applyBorder="1" applyFont="1">
      <alignment horizontal="center" shrinkToFit="0" vertical="center" wrapText="1"/>
    </xf>
    <xf borderId="45" fillId="0" fontId="8" numFmtId="0" xfId="0" applyAlignment="1" applyBorder="1" applyFont="1">
      <alignment horizontal="center" readingOrder="0" vertical="center"/>
    </xf>
    <xf borderId="46" fillId="0" fontId="8" numFmtId="0" xfId="0" applyAlignment="1" applyBorder="1" applyFont="1">
      <alignment horizontal="center" shrinkToFit="0" vertical="center" wrapText="1"/>
    </xf>
    <xf borderId="19" fillId="7" fontId="22" numFmtId="0" xfId="0" applyAlignment="1" applyBorder="1" applyFill="1" applyFont="1">
      <alignment horizontal="center" readingOrder="0" vertical="center"/>
    </xf>
    <xf borderId="33" fillId="0" fontId="13" numFmtId="0" xfId="0" applyAlignment="1" applyBorder="1" applyFont="1">
      <alignment horizontal="center" readingOrder="0"/>
    </xf>
    <xf borderId="5" fillId="0" fontId="8" numFmtId="0" xfId="0" applyAlignment="1" applyBorder="1" applyFont="1">
      <alignment horizontal="center" readingOrder="0" vertical="center"/>
    </xf>
    <xf borderId="19" fillId="0" fontId="8" numFmtId="0" xfId="0" applyAlignment="1" applyBorder="1" applyFont="1">
      <alignment horizontal="center" readingOrder="0" vertical="center"/>
    </xf>
    <xf borderId="0" fillId="0" fontId="9" numFmtId="0" xfId="0" applyFont="1"/>
    <xf borderId="0" fillId="0" fontId="35" numFmtId="0" xfId="0" applyAlignment="1" applyFont="1">
      <alignment horizontal="center" readingOrder="0" vertical="center"/>
    </xf>
    <xf borderId="0" fillId="0" fontId="9" numFmtId="10" xfId="0" applyAlignment="1" applyFont="1" applyNumberFormat="1">
      <alignment horizontal="center" vertical="center"/>
    </xf>
    <xf borderId="19" fillId="0" fontId="36" numFmtId="0" xfId="0" applyAlignment="1" applyBorder="1" applyFont="1">
      <alignment horizontal="center" readingOrder="0" shrinkToFit="0" vertical="center" wrapText="1"/>
    </xf>
    <xf borderId="0" fillId="8" fontId="37" numFmtId="0" xfId="0" applyAlignment="1" applyFill="1" applyFont="1">
      <alignment horizontal="center" readingOrder="0"/>
    </xf>
    <xf borderId="19" fillId="0" fontId="38" numFmtId="0" xfId="0" applyAlignment="1" applyBorder="1" applyFont="1">
      <alignment horizontal="center" readingOrder="0"/>
    </xf>
    <xf borderId="0" fillId="0" fontId="38" numFmtId="0" xfId="0" applyAlignment="1" applyFont="1">
      <alignment horizontal="center" readingOrder="0"/>
    </xf>
    <xf borderId="45" fillId="9" fontId="39" numFmtId="0" xfId="0" applyAlignment="1" applyBorder="1" applyFill="1" applyFont="1">
      <alignment horizontal="center" readingOrder="0" shrinkToFit="0" vertical="center" wrapText="1"/>
    </xf>
    <xf borderId="19" fillId="7" fontId="40" numFmtId="0" xfId="0" applyAlignment="1" applyBorder="1" applyFill="1" applyFont="1">
      <alignment horizontal="center" vertical="bottom"/>
    </xf>
    <xf borderId="0" fillId="10" fontId="9" numFmtId="0" xfId="0" applyAlignment="1" applyFill="1" applyFont="1">
      <alignment horizontal="center" readingOrder="0"/>
    </xf>
    <xf borderId="0" fillId="10" fontId="41" numFmtId="0" xfId="0" applyAlignment="1" applyFill="1" applyFont="1">
      <alignment horizontal="center" readingOrder="0" shrinkToFit="0" vertical="bottom" wrapText="0"/>
    </xf>
    <xf borderId="47" fillId="10" fontId="9" numFmtId="0" xfId="0" applyAlignment="1" applyBorder="1" applyFill="1" applyFont="1">
      <alignment horizontal="center" readingOrder="0"/>
    </xf>
    <xf borderId="47" fillId="10" fontId="9" numFmtId="0" xfId="0" applyAlignment="1" applyBorder="1" applyFill="1" applyFont="1">
      <alignment horizontal="center"/>
    </xf>
    <xf borderId="48" fillId="0" fontId="9" numFmtId="0" xfId="0" applyAlignment="1" applyBorder="1" applyFont="1">
      <alignment horizontal="center"/>
    </xf>
    <xf borderId="49" fillId="0" fontId="3" numFmtId="0" xfId="0" applyBorder="1" applyFont="1"/>
    <xf borderId="50" fillId="11" fontId="39" numFmtId="0" xfId="0" applyAlignment="1" applyBorder="1" applyFill="1" applyFont="1">
      <alignment horizontal="center" vertical="bottom"/>
    </xf>
    <xf borderId="51" fillId="0" fontId="9" numFmtId="0" xfId="0" applyAlignment="1" applyBorder="1" applyFont="1">
      <alignment horizontal="center"/>
    </xf>
    <xf borderId="50" fillId="12" fontId="39" numFmtId="0" xfId="0" applyAlignment="1" applyBorder="1" applyFill="1" applyFont="1">
      <alignment horizontal="center" readingOrder="0" vertical="bottom"/>
    </xf>
    <xf borderId="0" fillId="10" fontId="9" numFmtId="0" xfId="0" applyAlignment="1" applyFill="1" applyFont="1">
      <alignment horizontal="center"/>
    </xf>
    <xf borderId="50" fillId="13" fontId="39" numFmtId="0" xfId="0" applyAlignment="1" applyBorder="1" applyFill="1" applyFont="1">
      <alignment horizontal="center" vertical="bottom"/>
    </xf>
    <xf borderId="50" fillId="13" fontId="39" numFmtId="0" xfId="0" applyAlignment="1" applyBorder="1" applyFill="1" applyFont="1">
      <alignment horizontal="center" readingOrder="0" vertical="bottom"/>
    </xf>
    <xf borderId="50" fillId="0" fontId="3" numFmtId="0" xfId="0" applyBorder="1" applyFont="1"/>
    <xf borderId="50" fillId="9" fontId="39" numFmtId="0" xfId="0" applyAlignment="1" applyBorder="1" applyFill="1" applyFont="1">
      <alignment horizontal="center" vertical="bottom"/>
    </xf>
    <xf borderId="4" fillId="0" fontId="9" numFmtId="0" xfId="0" applyAlignment="1" applyBorder="1" applyFont="1">
      <alignment horizontal="center" readingOrder="0"/>
    </xf>
    <xf borderId="5" fillId="0" fontId="9" numFmtId="0" xfId="0" applyAlignment="1" applyBorder="1" applyFont="1">
      <alignment horizontal="center" readingOrder="0"/>
    </xf>
    <xf borderId="50" fillId="12" fontId="39" numFmtId="0" xfId="0" applyAlignment="1" applyBorder="1" applyFill="1" applyFont="1">
      <alignment horizontal="center" vertical="bottom"/>
    </xf>
    <xf borderId="50" fillId="11" fontId="39" numFmtId="0" xfId="0" applyAlignment="1" applyBorder="1" applyFill="1" applyFont="1">
      <alignment horizontal="center" readingOrder="0" vertical="bottom"/>
    </xf>
    <xf borderId="52" fillId="9" fontId="39" numFmtId="0" xfId="0" applyAlignment="1" applyBorder="1" applyFill="1" applyFont="1">
      <alignment horizontal="center" vertical="bottom"/>
    </xf>
    <xf borderId="53" fillId="0" fontId="9" numFmtId="0" xfId="0" applyAlignment="1" applyBorder="1" applyFont="1">
      <alignment horizontal="center" readingOrder="0"/>
    </xf>
    <xf borderId="47" fillId="0" fontId="9" numFmtId="0" xfId="0" applyAlignment="1" applyBorder="1" applyFont="1">
      <alignment horizontal="center" readingOrder="0"/>
    </xf>
    <xf borderId="48" fillId="0" fontId="9" numFmtId="0" xfId="0" applyAlignment="1" applyBorder="1" applyFont="1">
      <alignment horizontal="center" readingOrder="0"/>
    </xf>
    <xf borderId="19" fillId="14" fontId="39" numFmtId="0" xfId="0" applyAlignment="1" applyBorder="1" applyFill="1" applyFont="1">
      <alignment horizontal="center" readingOrder="0" shrinkToFit="0" vertical="center" wrapText="1"/>
    </xf>
    <xf borderId="52" fillId="14" fontId="39" numFmtId="0" xfId="0" applyAlignment="1" applyBorder="1" applyFill="1" applyFont="1">
      <alignment horizontal="center" readingOrder="0" vertical="bottom"/>
    </xf>
    <xf borderId="3" fillId="14" fontId="9" numFmtId="0" xfId="0" applyAlignment="1" applyBorder="1" applyFill="1" applyFont="1">
      <alignment horizontal="center" readingOrder="0"/>
    </xf>
    <xf borderId="4" fillId="14" fontId="9" numFmtId="0" xfId="0" applyAlignment="1" applyBorder="1" applyFill="1" applyFont="1">
      <alignment horizontal="center" readingOrder="0"/>
    </xf>
    <xf borderId="5" fillId="14" fontId="9" numFmtId="0" xfId="0" applyAlignment="1" applyBorder="1" applyFill="1" applyFont="1">
      <alignment horizontal="center" readingOrder="0"/>
    </xf>
    <xf borderId="0" fillId="14" fontId="9" numFmtId="0" xfId="0" applyAlignment="1" applyFill="1" applyFont="1">
      <alignment horizontal="center" readingOrder="0"/>
    </xf>
    <xf borderId="49" fillId="9" fontId="39" numFmtId="0" xfId="0" applyAlignment="1" applyBorder="1" applyFill="1" applyFont="1">
      <alignment horizontal="center" shrinkToFit="0" vertical="center" wrapText="1"/>
    </xf>
    <xf borderId="3" fillId="0" fontId="9" numFmtId="0" xfId="0" applyAlignment="1" applyBorder="1" applyFont="1">
      <alignment horizontal="center" readingOrder="0"/>
    </xf>
    <xf borderId="5" fillId="0" fontId="9" numFmtId="0" xfId="0" applyAlignment="1" applyBorder="1" applyFont="1">
      <alignment horizontal="center"/>
    </xf>
    <xf borderId="53" fillId="0" fontId="9" numFmtId="0" xfId="0" applyAlignment="1" applyBorder="1" applyFont="1">
      <alignment horizontal="center"/>
    </xf>
    <xf borderId="47" fillId="0" fontId="9" numFmtId="0" xfId="0" applyAlignment="1" applyBorder="1" applyFont="1">
      <alignment horizontal="center"/>
    </xf>
    <xf borderId="3" fillId="14" fontId="9" numFmtId="0" xfId="0" applyAlignment="1" applyBorder="1" applyFill="1" applyFont="1">
      <alignment horizontal="center"/>
    </xf>
    <xf borderId="4" fillId="14" fontId="9" numFmtId="0" xfId="0" applyAlignment="1" applyBorder="1" applyFill="1" applyFont="1">
      <alignment horizontal="center"/>
    </xf>
    <xf borderId="5" fillId="14" fontId="9" numFmtId="0" xfId="0" applyAlignment="1" applyBorder="1" applyFill="1" applyFont="1">
      <alignment horizontal="center"/>
    </xf>
    <xf borderId="0" fillId="14" fontId="9" numFmtId="0" xfId="0" applyAlignment="1" applyFill="1" applyFont="1">
      <alignment horizontal="center"/>
    </xf>
    <xf borderId="49" fillId="15" fontId="39" numFmtId="0" xfId="0" applyAlignment="1" applyBorder="1" applyFill="1" applyFont="1">
      <alignment horizontal="center" readingOrder="0" shrinkToFit="0" vertical="center" wrapText="1"/>
    </xf>
    <xf borderId="0" fillId="0" fontId="9" numFmtId="1" xfId="0" applyAlignment="1" applyFont="1" applyNumberFormat="1">
      <alignment horizontal="center"/>
    </xf>
    <xf borderId="51" fillId="0" fontId="9" numFmtId="1" xfId="0" applyAlignment="1" applyBorder="1" applyFont="1" applyNumberFormat="1">
      <alignment horizontal="center"/>
    </xf>
    <xf borderId="50" fillId="15" fontId="39" numFmtId="0" xfId="0" applyAlignment="1" applyBorder="1" applyFill="1" applyFont="1">
      <alignment horizontal="center" readingOrder="0" vertical="bottom"/>
    </xf>
    <xf borderId="3" fillId="15" fontId="9" numFmtId="1" xfId="0" applyAlignment="1" applyBorder="1" applyFill="1" applyFont="1" applyNumberFormat="1">
      <alignment horizontal="center"/>
    </xf>
    <xf borderId="4" fillId="15" fontId="9" numFmtId="1" xfId="0" applyAlignment="1" applyBorder="1" applyFill="1" applyFont="1" applyNumberFormat="1">
      <alignment horizontal="center"/>
    </xf>
    <xf borderId="5" fillId="15" fontId="9" numFmtId="1" xfId="0" applyAlignment="1" applyBorder="1" applyFill="1" applyFont="1" applyNumberFormat="1">
      <alignment horizontal="center"/>
    </xf>
    <xf borderId="48" fillId="15" fontId="9" numFmtId="1" xfId="0" applyAlignment="1" applyBorder="1" applyFill="1" applyFont="1" applyNumberFormat="1">
      <alignment horizontal="center"/>
    </xf>
    <xf borderId="0" fillId="15" fontId="9" numFmtId="1" xfId="0" applyAlignment="1" applyFill="1" applyFont="1" applyNumberFormat="1">
      <alignment horizontal="center"/>
    </xf>
    <xf borderId="48" fillId="0" fontId="9" numFmtId="1" xfId="0" applyAlignment="1" applyBorder="1" applyFont="1" applyNumberFormat="1">
      <alignment horizontal="center"/>
    </xf>
    <xf borderId="50" fillId="15" fontId="39" numFmtId="0" xfId="0" applyAlignment="1" applyBorder="1" applyFill="1" applyFont="1">
      <alignment horizontal="center" readingOrder="0" shrinkToFit="0" vertical="center" wrapText="1"/>
    </xf>
    <xf borderId="50" fillId="16" fontId="39" numFmtId="0" xfId="0" applyAlignment="1" applyBorder="1" applyFill="1" applyFont="1">
      <alignment horizontal="center" readingOrder="0" vertical="bottom"/>
    </xf>
    <xf borderId="53" fillId="16" fontId="9" numFmtId="1" xfId="0" applyAlignment="1" applyBorder="1" applyFill="1" applyFont="1" applyNumberFormat="1">
      <alignment horizontal="center"/>
    </xf>
    <xf borderId="3" fillId="16" fontId="9" numFmtId="1" xfId="0" applyAlignment="1" applyBorder="1" applyFill="1" applyFont="1" applyNumberFormat="1">
      <alignment horizontal="center"/>
    </xf>
    <xf borderId="50" fillId="16" fontId="39" numFmtId="0" xfId="0" applyAlignment="1" applyBorder="1" applyFill="1" applyFont="1">
      <alignment horizontal="center" readingOrder="0" shrinkToFit="0" vertical="center" wrapText="1"/>
    </xf>
    <xf borderId="52" fillId="16" fontId="9" numFmtId="1" xfId="0" applyAlignment="1" applyBorder="1" applyFill="1" applyFont="1" applyNumberFormat="1">
      <alignment horizontal="center"/>
    </xf>
    <xf borderId="0" fillId="16" fontId="9" numFmtId="1" xfId="0" applyAlignment="1" applyFill="1" applyFont="1" applyNumberFormat="1">
      <alignment horizontal="center"/>
    </xf>
    <xf borderId="49" fillId="17" fontId="39" numFmtId="0" xfId="0" applyAlignment="1" applyBorder="1" applyFill="1" applyFont="1">
      <alignment horizontal="center" readingOrder="0" shrinkToFit="0" vertical="center" wrapText="1"/>
    </xf>
    <xf borderId="50" fillId="17" fontId="39" numFmtId="0" xfId="0" applyAlignment="1" applyBorder="1" applyFill="1" applyFont="1">
      <alignment horizontal="center" readingOrder="0" shrinkToFit="0" vertical="center" wrapText="1"/>
    </xf>
    <xf borderId="52" fillId="0" fontId="42" numFmtId="0" xfId="0" applyAlignment="1" applyBorder="1" applyFont="1">
      <alignment horizontal="center" readingOrder="0" vertical="center"/>
    </xf>
    <xf borderId="53" fillId="18" fontId="43" numFmtId="10" xfId="0" applyAlignment="1" applyBorder="1" applyFill="1" applyFont="1" applyNumberFormat="1">
      <alignment horizontal="center" readingOrder="0" shrinkToFit="0" vertical="bottom" wrapText="0"/>
    </xf>
    <xf borderId="47" fillId="18" fontId="43" numFmtId="10" xfId="0" applyAlignment="1" applyBorder="1" applyFill="1" applyFont="1" applyNumberFormat="1">
      <alignment horizontal="center" readingOrder="0" shrinkToFit="0" vertical="bottom" wrapText="0"/>
    </xf>
    <xf borderId="48" fillId="18" fontId="43" numFmtId="10" xfId="0" applyAlignment="1" applyBorder="1" applyFill="1" applyFont="1" applyNumberFormat="1">
      <alignment horizontal="center" readingOrder="0" shrinkToFit="0" vertical="bottom" wrapText="0"/>
    </xf>
    <xf borderId="19" fillId="0" fontId="43" numFmtId="10" xfId="0" applyAlignment="1" applyBorder="1" applyFont="1" applyNumberFormat="1">
      <alignment horizontal="center" readingOrder="0" shrinkToFit="0" vertical="bottom" wrapText="0"/>
    </xf>
    <xf borderId="0" fillId="18" fontId="43" numFmtId="10" xfId="0" applyAlignment="1" applyFill="1" applyFont="1" applyNumberFormat="1">
      <alignment horizontal="center" readingOrder="0" shrinkToFit="0" vertical="bottom" wrapText="0"/>
    </xf>
    <xf borderId="54" fillId="18" fontId="43" numFmtId="10" xfId="0" applyAlignment="1" applyBorder="1" applyFill="1" applyFont="1" applyNumberFormat="1">
      <alignment horizontal="center" readingOrder="0" shrinkToFit="0" vertical="bottom" wrapText="0"/>
    </xf>
    <xf borderId="51" fillId="18" fontId="43" numFmtId="10" xfId="0" applyAlignment="1" applyBorder="1" applyFill="1" applyFont="1" applyNumberFormat="1">
      <alignment horizontal="center" readingOrder="0" shrinkToFit="0" vertical="bottom" wrapText="0"/>
    </xf>
    <xf borderId="52" fillId="18" fontId="43" numFmtId="10" xfId="0" applyAlignment="1" applyBorder="1" applyFill="1" applyFont="1" applyNumberFormat="1">
      <alignment horizontal="center" readingOrder="0" shrinkToFit="0" vertical="bottom" wrapText="0"/>
    </xf>
    <xf borderId="55" fillId="18" fontId="43" numFmtId="10" xfId="0" applyAlignment="1" applyBorder="1" applyFill="1" applyFont="1" applyNumberFormat="1">
      <alignment horizontal="center" readingOrder="0" shrinkToFit="0" vertical="bottom" wrapText="0"/>
    </xf>
    <xf borderId="56" fillId="18" fontId="43" numFmtId="10" xfId="0" applyAlignment="1" applyBorder="1" applyFill="1" applyFont="1" applyNumberFormat="1">
      <alignment horizontal="center" readingOrder="0" shrinkToFit="0" vertical="bottom" wrapText="0"/>
    </xf>
    <xf borderId="19" fillId="16" fontId="43" numFmtId="10" xfId="0" applyAlignment="1" applyBorder="1" applyFill="1" applyFont="1" applyNumberFormat="1">
      <alignment horizontal="center" readingOrder="0" shrinkToFit="0" vertical="bottom" wrapText="0"/>
    </xf>
    <xf borderId="47" fillId="16" fontId="43" numFmtId="10" xfId="0" applyAlignment="1" applyBorder="1" applyFill="1" applyFont="1" applyNumberFormat="1">
      <alignment horizontal="center" readingOrder="0" shrinkToFit="0" vertical="bottom" wrapText="0"/>
    </xf>
    <xf borderId="0" fillId="16" fontId="43" numFmtId="10" xfId="0" applyAlignment="1" applyFill="1" applyFont="1" applyNumberFormat="1">
      <alignment horizontal="center" readingOrder="0" shrinkToFit="0" vertical="bottom" wrapText="0"/>
    </xf>
    <xf borderId="45" fillId="19" fontId="39" numFmtId="0" xfId="0" applyAlignment="1" applyBorder="1" applyFill="1" applyFont="1">
      <alignment horizontal="center" readingOrder="0" shrinkToFit="0" vertical="center" wrapText="1"/>
    </xf>
    <xf borderId="3" fillId="0" fontId="42" numFmtId="0" xfId="0" applyAlignment="1" applyBorder="1" applyFont="1">
      <alignment horizontal="center" readingOrder="0" vertical="center"/>
    </xf>
    <xf borderId="54" fillId="20" fontId="43" numFmtId="0" xfId="0" applyAlignment="1" applyBorder="1" applyFill="1" applyFont="1">
      <alignment horizontal="center" readingOrder="0" shrinkToFit="0" vertical="bottom" wrapText="0"/>
    </xf>
    <xf borderId="0" fillId="20" fontId="43" numFmtId="0" xfId="0" applyAlignment="1" applyFill="1" applyFont="1">
      <alignment horizontal="center" readingOrder="0" shrinkToFit="0" vertical="bottom" wrapText="0"/>
    </xf>
    <xf borderId="0" fillId="20" fontId="43" numFmtId="1" xfId="0" applyAlignment="1" applyFill="1" applyFont="1" applyNumberFormat="1">
      <alignment horizontal="center" readingOrder="0" shrinkToFit="0" vertical="bottom" wrapText="0"/>
    </xf>
    <xf borderId="0" fillId="20" fontId="5" numFmtId="0" xfId="0" applyAlignment="1" applyFill="1" applyFont="1">
      <alignment horizontal="center" readingOrder="0" vertical="bottom"/>
    </xf>
    <xf borderId="0" fillId="20" fontId="9" numFmtId="0" xfId="0" applyAlignment="1" applyFill="1" applyFont="1">
      <alignment horizontal="center" readingOrder="0" vertical="center"/>
    </xf>
    <xf borderId="51" fillId="20" fontId="9" numFmtId="0" xfId="0" applyAlignment="1" applyBorder="1" applyFill="1" applyFont="1">
      <alignment horizontal="center" readingOrder="0" vertical="center"/>
    </xf>
    <xf borderId="19" fillId="0" fontId="9" numFmtId="0" xfId="0" applyAlignment="1" applyBorder="1" applyFont="1">
      <alignment horizontal="center" vertical="center"/>
    </xf>
    <xf borderId="47" fillId="20" fontId="9" numFmtId="0" xfId="0" applyAlignment="1" applyBorder="1" applyFill="1" applyFont="1">
      <alignment horizontal="center" readingOrder="0" vertical="center"/>
    </xf>
    <xf borderId="48" fillId="20" fontId="9" numFmtId="0" xfId="0" applyAlignment="1" applyBorder="1" applyFill="1" applyFont="1">
      <alignment horizontal="center" readingOrder="0" vertical="center"/>
    </xf>
    <xf borderId="5" fillId="0" fontId="9" numFmtId="0" xfId="0" applyAlignment="1" applyBorder="1" applyFont="1">
      <alignment horizontal="center" vertical="center"/>
    </xf>
    <xf borderId="54" fillId="20" fontId="9" numFmtId="0" xfId="0" applyAlignment="1" applyBorder="1" applyFill="1" applyFont="1">
      <alignment horizontal="center" readingOrder="0" vertical="center"/>
    </xf>
    <xf borderId="0" fillId="20" fontId="5" numFmtId="1" xfId="0" applyAlignment="1" applyFill="1" applyFont="1" applyNumberFormat="1">
      <alignment horizontal="center" readingOrder="0" vertical="bottom"/>
    </xf>
    <xf borderId="54" fillId="0" fontId="9" numFmtId="0" xfId="0" applyAlignment="1" applyBorder="1" applyFont="1">
      <alignment horizontal="center" readingOrder="0" vertical="center"/>
    </xf>
    <xf borderId="0" fillId="0" fontId="9" numFmtId="1" xfId="0" applyAlignment="1" applyFont="1" applyNumberFormat="1">
      <alignment horizontal="center" readingOrder="0" vertical="center"/>
    </xf>
    <xf borderId="51" fillId="0" fontId="9" numFmtId="0" xfId="0" applyAlignment="1" applyBorder="1" applyFont="1">
      <alignment horizontal="center" readingOrder="0" vertical="center"/>
    </xf>
    <xf borderId="3" fillId="19" fontId="42" numFmtId="0" xfId="0" applyAlignment="1" applyBorder="1" applyFill="1" applyFont="1">
      <alignment horizontal="center" readingOrder="0" vertical="center"/>
    </xf>
    <xf borderId="54" fillId="0" fontId="9" numFmtId="10" xfId="0" applyAlignment="1" applyBorder="1" applyFont="1" applyNumberFormat="1">
      <alignment horizontal="center" vertical="center"/>
    </xf>
    <xf borderId="51" fillId="0" fontId="9" numFmtId="10" xfId="0" applyAlignment="1" applyBorder="1" applyFont="1" applyNumberFormat="1">
      <alignment horizontal="center" vertical="center"/>
    </xf>
    <xf borderId="19" fillId="16" fontId="5" numFmtId="10" xfId="0" applyAlignment="1" applyBorder="1" applyFill="1" applyFont="1" applyNumberFormat="1">
      <alignment horizontal="center" vertical="bottom"/>
    </xf>
    <xf borderId="52" fillId="0" fontId="9" numFmtId="10" xfId="0" applyAlignment="1" applyBorder="1" applyFont="1" applyNumberFormat="1">
      <alignment horizontal="center" vertical="center"/>
    </xf>
    <xf borderId="55" fillId="0" fontId="9" numFmtId="10" xfId="0" applyAlignment="1" applyBorder="1" applyFont="1" applyNumberFormat="1">
      <alignment horizontal="center" vertical="center"/>
    </xf>
    <xf borderId="56" fillId="0" fontId="9" numFmtId="10" xfId="0" applyAlignment="1" applyBorder="1" applyFont="1" applyNumberFormat="1">
      <alignment horizontal="center" vertical="center"/>
    </xf>
    <xf borderId="56" fillId="16" fontId="5" numFmtId="1" xfId="0" applyAlignment="1" applyBorder="1" applyFill="1" applyFont="1" applyNumberFormat="1">
      <alignment horizontal="center" vertical="bottom"/>
    </xf>
    <xf borderId="0" fillId="16" fontId="5" numFmtId="1" xfId="0" applyAlignment="1" applyFill="1" applyFont="1" applyNumberFormat="1">
      <alignment horizontal="center" vertical="bottom"/>
    </xf>
    <xf borderId="53" fillId="20" fontId="9" numFmtId="3" xfId="0" applyAlignment="1" applyBorder="1" applyFill="1" applyFont="1" applyNumberFormat="1">
      <alignment horizontal="center" readingOrder="0" vertical="center"/>
    </xf>
    <xf borderId="47" fillId="20" fontId="9" numFmtId="3" xfId="0" applyAlignment="1" applyBorder="1" applyFill="1" applyFont="1" applyNumberFormat="1">
      <alignment horizontal="center" readingOrder="0" vertical="center"/>
    </xf>
    <xf borderId="48" fillId="20" fontId="9" numFmtId="3" xfId="0" applyAlignment="1" applyBorder="1" applyFill="1" applyFont="1" applyNumberFormat="1">
      <alignment horizontal="center" readingOrder="0" vertical="center"/>
    </xf>
    <xf borderId="19" fillId="0" fontId="5" numFmtId="1" xfId="0" applyAlignment="1" applyBorder="1" applyFont="1" applyNumberFormat="1">
      <alignment horizontal="center" vertical="bottom"/>
    </xf>
    <xf borderId="0" fillId="20" fontId="9" numFmtId="3" xfId="0" applyAlignment="1" applyFill="1" applyFont="1" applyNumberFormat="1">
      <alignment horizontal="center" readingOrder="0" vertical="center"/>
    </xf>
    <xf borderId="51" fillId="20" fontId="9" numFmtId="3" xfId="0" applyAlignment="1" applyBorder="1" applyFill="1" applyFont="1" applyNumberFormat="1">
      <alignment horizontal="center" readingOrder="0" vertical="center"/>
    </xf>
    <xf borderId="5" fillId="0" fontId="5" numFmtId="1" xfId="0" applyAlignment="1" applyBorder="1" applyFont="1" applyNumberFormat="1">
      <alignment horizontal="center" vertical="bottom"/>
    </xf>
    <xf borderId="0" fillId="0" fontId="5" numFmtId="1" xfId="0" applyAlignment="1" applyFont="1" applyNumberFormat="1">
      <alignment horizontal="center" vertical="bottom"/>
    </xf>
    <xf borderId="54" fillId="20" fontId="9" numFmtId="3" xfId="0" applyAlignment="1" applyBorder="1" applyFill="1" applyFont="1" applyNumberFormat="1">
      <alignment horizontal="center" readingOrder="0" vertical="center"/>
    </xf>
    <xf borderId="54" fillId="0" fontId="9" numFmtId="3" xfId="0" applyAlignment="1" applyBorder="1" applyFont="1" applyNumberFormat="1">
      <alignment horizontal="center" readingOrder="0" vertical="center"/>
    </xf>
    <xf borderId="0" fillId="0" fontId="9" numFmtId="3" xfId="0" applyAlignment="1" applyFont="1" applyNumberFormat="1">
      <alignment horizontal="center" readingOrder="0" vertical="center"/>
    </xf>
    <xf borderId="19" fillId="16" fontId="9" numFmtId="10" xfId="0" applyAlignment="1" applyBorder="1" applyFill="1" applyFont="1" applyNumberFormat="1">
      <alignment horizontal="center" vertical="center"/>
    </xf>
    <xf borderId="5" fillId="16" fontId="9" numFmtId="10" xfId="0" applyAlignment="1" applyBorder="1" applyFill="1" applyFont="1" applyNumberFormat="1">
      <alignment horizontal="center" vertical="center"/>
    </xf>
    <xf borderId="0" fillId="16" fontId="9" numFmtId="10" xfId="0" applyAlignment="1" applyFill="1" applyFont="1" applyNumberFormat="1">
      <alignment horizontal="center" vertical="center"/>
    </xf>
    <xf borderId="53" fillId="0" fontId="43" numFmtId="0" xfId="0" applyAlignment="1" applyBorder="1" applyFont="1">
      <alignment horizontal="center" readingOrder="0" shrinkToFit="0" vertical="bottom" wrapText="0"/>
    </xf>
    <xf borderId="47" fillId="0" fontId="43" numFmtId="0" xfId="0" applyAlignment="1" applyBorder="1" applyFont="1">
      <alignment horizontal="center" readingOrder="0" shrinkToFit="0" vertical="bottom" wrapText="0"/>
    </xf>
    <xf borderId="47" fillId="0" fontId="43" numFmtId="1" xfId="0" applyAlignment="1" applyBorder="1" applyFont="1" applyNumberFormat="1">
      <alignment horizontal="center" readingOrder="0" shrinkToFit="0" vertical="bottom" wrapText="0"/>
    </xf>
    <xf borderId="54" fillId="0" fontId="43" numFmtId="0" xfId="0" applyAlignment="1" applyBorder="1" applyFont="1">
      <alignment horizontal="center" readingOrder="0" shrinkToFit="0" vertical="bottom" wrapText="0"/>
    </xf>
    <xf borderId="0" fillId="0" fontId="43" numFmtId="0" xfId="0" applyAlignment="1" applyFont="1">
      <alignment horizontal="center" readingOrder="0" shrinkToFit="0" vertical="bottom" wrapText="0"/>
    </xf>
    <xf borderId="0" fillId="0" fontId="43" numFmtId="1" xfId="0" applyAlignment="1" applyFont="1" applyNumberFormat="1">
      <alignment horizontal="center" readingOrder="0" shrinkToFit="0" vertical="bottom" wrapText="0"/>
    </xf>
    <xf borderId="53" fillId="19" fontId="42" numFmtId="0" xfId="0" applyAlignment="1" applyBorder="1" applyFill="1" applyFont="1">
      <alignment horizontal="center" readingOrder="0" vertical="center"/>
    </xf>
    <xf borderId="50" fillId="14" fontId="39" numFmtId="0" xfId="0" applyAlignment="1" applyBorder="1" applyFill="1" applyFont="1">
      <alignment horizontal="center" readingOrder="0" vertical="bottom"/>
    </xf>
    <xf borderId="45" fillId="21" fontId="39" numFmtId="0" xfId="0" applyAlignment="1" applyBorder="1" applyFill="1" applyFont="1">
      <alignment horizontal="center" readingOrder="0" shrinkToFit="0" vertical="center" wrapText="1"/>
    </xf>
    <xf borderId="45" fillId="0" fontId="42" numFmtId="0" xfId="0" applyAlignment="1" applyBorder="1" applyFont="1">
      <alignment horizontal="center" readingOrder="0" vertical="center"/>
    </xf>
    <xf borderId="53" fillId="0" fontId="9" numFmtId="3" xfId="0" applyAlignment="1" applyBorder="1" applyFont="1" applyNumberFormat="1">
      <alignment horizontal="center" readingOrder="0" vertical="center"/>
    </xf>
    <xf borderId="47" fillId="0" fontId="9" numFmtId="3" xfId="0" applyAlignment="1" applyBorder="1" applyFont="1" applyNumberFormat="1">
      <alignment horizontal="center" readingOrder="0" vertical="center"/>
    </xf>
    <xf borderId="19" fillId="0" fontId="9" numFmtId="169" xfId="0" applyAlignment="1" applyBorder="1" applyFont="1" applyNumberFormat="1">
      <alignment horizontal="center"/>
    </xf>
    <xf borderId="53" fillId="0" fontId="42" numFmtId="0" xfId="0" applyAlignment="1" applyBorder="1" applyFont="1">
      <alignment horizontal="center" readingOrder="0" vertical="center"/>
    </xf>
    <xf borderId="48" fillId="0" fontId="9" numFmtId="3" xfId="0" applyAlignment="1" applyBorder="1" applyFont="1" applyNumberFormat="1">
      <alignment horizontal="center" readingOrder="0" vertical="center"/>
    </xf>
    <xf borderId="49" fillId="0" fontId="9" numFmtId="0" xfId="0" applyAlignment="1" applyBorder="1" applyFont="1">
      <alignment horizontal="center" readingOrder="0"/>
    </xf>
    <xf borderId="51" fillId="0" fontId="9" numFmtId="3" xfId="0" applyAlignment="1" applyBorder="1" applyFont="1" applyNumberFormat="1">
      <alignment horizontal="center" readingOrder="0" vertical="center"/>
    </xf>
    <xf borderId="19" fillId="0" fontId="9" numFmtId="169" xfId="0" applyAlignment="1" applyBorder="1" applyFont="1" applyNumberFormat="1">
      <alignment horizontal="center" readingOrder="0"/>
    </xf>
    <xf borderId="54" fillId="0" fontId="9" numFmtId="0" xfId="0" applyAlignment="1" applyBorder="1" applyFont="1">
      <alignment horizontal="center" readingOrder="0"/>
    </xf>
    <xf borderId="51" fillId="0" fontId="9" numFmtId="0" xfId="0" applyAlignment="1" applyBorder="1" applyFont="1">
      <alignment horizontal="center" readingOrder="0"/>
    </xf>
    <xf borderId="49" fillId="21" fontId="9" numFmtId="0" xfId="0" applyAlignment="1" applyBorder="1" applyFill="1" applyFont="1">
      <alignment horizontal="center" readingOrder="0"/>
    </xf>
    <xf borderId="0" fillId="0" fontId="9" numFmtId="169" xfId="0" applyAlignment="1" applyFont="1" applyNumberFormat="1">
      <alignment horizontal="center"/>
    </xf>
    <xf borderId="51" fillId="0" fontId="9" numFmtId="169" xfId="0" applyAlignment="1" applyBorder="1" applyFont="1" applyNumberFormat="1">
      <alignment horizontal="center"/>
    </xf>
    <xf borderId="54" fillId="21" fontId="9" numFmtId="0" xfId="0" applyAlignment="1" applyBorder="1" applyFill="1" applyFont="1">
      <alignment horizontal="center" readingOrder="0"/>
    </xf>
    <xf borderId="54" fillId="0" fontId="9" numFmtId="0" xfId="0" applyAlignment="1" applyBorder="1" applyFont="1">
      <alignment horizontal="center"/>
    </xf>
    <xf borderId="19" fillId="0" fontId="9" numFmtId="0" xfId="0" applyAlignment="1" applyBorder="1" applyFont="1">
      <alignment horizontal="center" readingOrder="0"/>
    </xf>
    <xf borderId="52" fillId="0" fontId="9" numFmtId="0" xfId="0" applyAlignment="1" applyBorder="1" applyFont="1">
      <alignment horizontal="center"/>
    </xf>
    <xf borderId="55" fillId="0" fontId="9" numFmtId="0" xfId="0" applyAlignment="1" applyBorder="1" applyFont="1">
      <alignment horizontal="center"/>
    </xf>
    <xf borderId="55" fillId="0" fontId="9" numFmtId="169" xfId="0" applyAlignment="1" applyBorder="1" applyFont="1" applyNumberFormat="1">
      <alignment horizontal="center"/>
    </xf>
    <xf borderId="56" fillId="0" fontId="9" numFmtId="169" xfId="0" applyAlignment="1" applyBorder="1" applyFont="1" applyNumberFormat="1">
      <alignment horizontal="center"/>
    </xf>
    <xf borderId="47" fillId="0" fontId="43" numFmtId="3" xfId="0" applyAlignment="1" applyBorder="1" applyFont="1" applyNumberFormat="1">
      <alignment horizontal="center" readingOrder="0" shrinkToFit="0" vertical="bottom" wrapText="0"/>
    </xf>
    <xf borderId="48" fillId="0" fontId="43" numFmtId="3" xfId="0" applyAlignment="1" applyBorder="1" applyFont="1" applyNumberFormat="1">
      <alignment horizontal="center" readingOrder="0" shrinkToFit="0" vertical="bottom" wrapText="0"/>
    </xf>
    <xf borderId="0" fillId="0" fontId="43" numFmtId="3" xfId="0" applyAlignment="1" applyFont="1" applyNumberFormat="1">
      <alignment horizontal="center" readingOrder="0" shrinkToFit="0" vertical="bottom" wrapText="0"/>
    </xf>
    <xf borderId="3" fillId="0" fontId="9" numFmtId="0" xfId="0" applyAlignment="1" applyBorder="1" applyFont="1">
      <alignment horizontal="center"/>
    </xf>
    <xf borderId="51" fillId="0" fontId="43" numFmtId="3" xfId="0" applyAlignment="1" applyBorder="1" applyFont="1" applyNumberFormat="1">
      <alignment horizontal="center" readingOrder="0" shrinkToFit="0" vertical="bottom" wrapText="0"/>
    </xf>
    <xf borderId="4" fillId="0" fontId="9" numFmtId="0" xfId="0" applyAlignment="1" applyBorder="1" applyFont="1">
      <alignment horizontal="center"/>
    </xf>
    <xf borderId="0" fillId="0" fontId="41" numFmtId="0" xfId="0" applyAlignment="1" applyFont="1">
      <alignment horizontal="center" readingOrder="0" shrinkToFit="0" vertical="bottom" wrapText="0"/>
    </xf>
    <xf borderId="45" fillId="22" fontId="39" numFmtId="0" xfId="0" applyAlignment="1" applyBorder="1" applyFill="1" applyFont="1">
      <alignment horizontal="center" readingOrder="0" shrinkToFit="0" vertical="center" wrapText="1"/>
    </xf>
    <xf borderId="45" fillId="22" fontId="42" numFmtId="0" xfId="0" applyAlignment="1" applyBorder="1" applyFill="1" applyFont="1">
      <alignment horizontal="center" readingOrder="0" vertical="center"/>
    </xf>
    <xf borderId="53" fillId="22" fontId="9" numFmtId="3" xfId="0" applyAlignment="1" applyBorder="1" applyFill="1" applyFont="1" applyNumberFormat="1">
      <alignment horizontal="center" readingOrder="0" vertical="center"/>
    </xf>
    <xf borderId="47" fillId="22" fontId="9" numFmtId="3" xfId="0" applyAlignment="1" applyBorder="1" applyFill="1" applyFont="1" applyNumberFormat="1">
      <alignment horizontal="center" readingOrder="0" vertical="center"/>
    </xf>
    <xf borderId="19" fillId="22" fontId="9" numFmtId="169" xfId="0" applyAlignment="1" applyBorder="1" applyFill="1" applyFont="1" applyNumberFormat="1">
      <alignment horizontal="center"/>
    </xf>
    <xf borderId="47" fillId="0" fontId="39" numFmtId="0" xfId="0" applyAlignment="1" applyBorder="1" applyFont="1">
      <alignment horizontal="center" readingOrder="0" shrinkToFit="0" vertical="center" wrapText="1"/>
    </xf>
    <xf borderId="47" fillId="0" fontId="42" numFmtId="0" xfId="0" applyAlignment="1" applyBorder="1" applyFont="1">
      <alignment horizontal="center" readingOrder="0" vertical="center"/>
    </xf>
    <xf borderId="49" fillId="22" fontId="9" numFmtId="0" xfId="0" applyAlignment="1" applyBorder="1" applyFill="1" applyFont="1">
      <alignment horizontal="center" readingOrder="0"/>
    </xf>
    <xf borderId="54" fillId="22" fontId="9" numFmtId="3" xfId="0" applyAlignment="1" applyBorder="1" applyFill="1" applyFont="1" applyNumberFormat="1">
      <alignment horizontal="center" readingOrder="0" vertical="center"/>
    </xf>
    <xf borderId="0" fillId="22" fontId="9" numFmtId="3" xfId="0" applyAlignment="1" applyFill="1" applyFont="1" applyNumberFormat="1">
      <alignment horizontal="center" readingOrder="0" vertical="center"/>
    </xf>
    <xf borderId="51" fillId="22" fontId="9" numFmtId="3" xfId="0" applyAlignment="1" applyBorder="1" applyFill="1" applyFont="1" applyNumberFormat="1">
      <alignment horizontal="center" readingOrder="0" vertical="center"/>
    </xf>
    <xf borderId="19" fillId="22" fontId="9" numFmtId="169" xfId="0" applyAlignment="1" applyBorder="1" applyFill="1" applyFont="1" applyNumberFormat="1">
      <alignment horizontal="center" readingOrder="0"/>
    </xf>
    <xf borderId="0" fillId="0" fontId="39" numFmtId="0" xfId="0" applyAlignment="1" applyFont="1">
      <alignment horizontal="center" readingOrder="0" shrinkToFit="0" vertical="center" wrapText="1"/>
    </xf>
    <xf borderId="0" fillId="22" fontId="9" numFmtId="0" xfId="0" applyAlignment="1" applyFill="1" applyFont="1">
      <alignment horizontal="center"/>
    </xf>
    <xf borderId="0" fillId="22" fontId="9" numFmtId="169" xfId="0" applyAlignment="1" applyFill="1" applyFont="1" applyNumberFormat="1">
      <alignment horizontal="center"/>
    </xf>
    <xf borderId="51" fillId="22" fontId="9" numFmtId="169" xfId="0" applyAlignment="1" applyBorder="1" applyFill="1" applyFont="1" applyNumberFormat="1">
      <alignment horizontal="center"/>
    </xf>
    <xf borderId="52" fillId="14" fontId="9" numFmtId="0" xfId="0" applyAlignment="1" applyBorder="1" applyFill="1" applyFont="1">
      <alignment horizontal="center" readingOrder="0"/>
    </xf>
    <xf borderId="56" fillId="14" fontId="9" numFmtId="0" xfId="0" applyAlignment="1" applyBorder="1" applyFill="1" applyFont="1">
      <alignment horizontal="center" readingOrder="0"/>
    </xf>
    <xf borderId="19" fillId="22" fontId="9" numFmtId="0" xfId="0" applyAlignment="1" applyBorder="1" applyFill="1" applyFont="1">
      <alignment horizontal="center" readingOrder="0"/>
    </xf>
    <xf borderId="47" fillId="22" fontId="43" numFmtId="3" xfId="0" applyAlignment="1" applyBorder="1" applyFill="1" applyFont="1" applyNumberFormat="1">
      <alignment horizontal="center" readingOrder="0" shrinkToFit="0" vertical="bottom" wrapText="0"/>
    </xf>
    <xf borderId="48" fillId="22" fontId="43" numFmtId="3" xfId="0" applyAlignment="1" applyBorder="1" applyFill="1" applyFont="1" applyNumberFormat="1">
      <alignment horizontal="center" readingOrder="0" shrinkToFit="0" vertical="bottom" wrapText="0"/>
    </xf>
    <xf borderId="0" fillId="22" fontId="9" numFmtId="0" xfId="0" applyAlignment="1" applyFill="1" applyFont="1">
      <alignment horizontal="center" readingOrder="0"/>
    </xf>
    <xf borderId="51" fillId="22" fontId="9" numFmtId="0" xfId="0" applyAlignment="1" applyBorder="1" applyFill="1" applyFont="1">
      <alignment horizontal="center" readingOrder="0"/>
    </xf>
    <xf borderId="19" fillId="22" fontId="9" numFmtId="2" xfId="0" applyAlignment="1" applyBorder="1" applyFill="1" applyFont="1" applyNumberFormat="1">
      <alignment horizontal="center"/>
    </xf>
    <xf borderId="0" fillId="0" fontId="9" numFmtId="170" xfId="0" applyFont="1" applyNumberFormat="1"/>
    <xf borderId="56" fillId="15" fontId="9" numFmtId="1" xfId="0" applyAlignment="1" applyBorder="1" applyFill="1" applyFont="1" applyNumberFormat="1">
      <alignment horizontal="center"/>
    </xf>
    <xf borderId="51" fillId="15" fontId="9" numFmtId="1" xfId="0" applyAlignment="1" applyBorder="1" applyFill="1" applyFont="1" applyNumberFormat="1">
      <alignment horizontal="center"/>
    </xf>
    <xf borderId="53" fillId="20" fontId="43" numFmtId="0" xfId="0" applyAlignment="1" applyBorder="1" applyFill="1" applyFont="1">
      <alignment horizontal="center" readingOrder="0" shrinkToFit="0" vertical="bottom" wrapText="0"/>
    </xf>
    <xf borderId="47" fillId="20" fontId="43" numFmtId="0" xfId="0" applyAlignment="1" applyBorder="1" applyFill="1" applyFont="1">
      <alignment horizontal="center" readingOrder="0" shrinkToFit="0" vertical="bottom" wrapText="0"/>
    </xf>
    <xf borderId="47" fillId="20" fontId="43" numFmtId="1" xfId="0" applyAlignment="1" applyBorder="1" applyFill="1" applyFont="1" applyNumberFormat="1">
      <alignment horizontal="center" readingOrder="0" shrinkToFit="0" vertical="bottom" wrapText="0"/>
    </xf>
    <xf borderId="47" fillId="20" fontId="5" numFmtId="0" xfId="0" applyAlignment="1" applyBorder="1" applyFill="1" applyFont="1">
      <alignment horizontal="center" readingOrder="0" vertical="bottom"/>
    </xf>
    <xf borderId="54" fillId="23" fontId="43" numFmtId="0" xfId="0" applyAlignment="1" applyBorder="1" applyFill="1" applyFont="1">
      <alignment horizontal="center" readingOrder="0" shrinkToFit="0" vertical="bottom" wrapText="0"/>
    </xf>
    <xf borderId="0" fillId="23" fontId="43" numFmtId="0" xfId="0" applyAlignment="1" applyFill="1" applyFont="1">
      <alignment horizontal="center" readingOrder="0" shrinkToFit="0" vertical="bottom" wrapText="0"/>
    </xf>
    <xf borderId="0" fillId="23" fontId="43" numFmtId="1" xfId="0" applyAlignment="1" applyFill="1" applyFont="1" applyNumberFormat="1">
      <alignment horizontal="center" readingOrder="0" shrinkToFit="0" vertical="bottom" wrapText="0"/>
    </xf>
    <xf borderId="0" fillId="23" fontId="5" numFmtId="0" xfId="0" applyAlignment="1" applyFill="1" applyFont="1">
      <alignment horizontal="center" readingOrder="0" vertical="bottom"/>
    </xf>
    <xf borderId="0" fillId="23" fontId="9" numFmtId="0" xfId="0" applyAlignment="1" applyFill="1" applyFont="1">
      <alignment horizontal="center" readingOrder="0" vertical="center"/>
    </xf>
    <xf borderId="51" fillId="23" fontId="9" numFmtId="0" xfId="0" applyAlignment="1" applyBorder="1" applyFill="1" applyFont="1">
      <alignment horizontal="center" vertical="center"/>
    </xf>
    <xf borderId="0" fillId="20" fontId="5" numFmtId="0" xfId="0" applyAlignment="1" applyFill="1" applyFont="1">
      <alignment horizontal="center" vertical="bottom"/>
    </xf>
    <xf borderId="0" fillId="20" fontId="9" numFmtId="0" xfId="0" applyAlignment="1" applyFill="1" applyFont="1">
      <alignment horizontal="center" vertical="center"/>
    </xf>
    <xf borderId="51" fillId="20" fontId="9" numFmtId="0" xfId="0" applyAlignment="1" applyBorder="1" applyFill="1" applyFont="1">
      <alignment horizontal="center" vertical="center"/>
    </xf>
    <xf borderId="0" fillId="23" fontId="5" numFmtId="1" xfId="0" applyAlignment="1" applyFill="1" applyFont="1" applyNumberFormat="1">
      <alignment horizontal="center" readingOrder="0" vertical="bottom"/>
    </xf>
    <xf borderId="54" fillId="0" fontId="9" numFmtId="1" xfId="0" applyAlignment="1" applyBorder="1" applyFont="1" applyNumberFormat="1">
      <alignment horizontal="center" readingOrder="0" vertical="center"/>
    </xf>
    <xf borderId="53" fillId="23" fontId="9" numFmtId="3" xfId="0" applyAlignment="1" applyBorder="1" applyFill="1" applyFont="1" applyNumberFormat="1">
      <alignment horizontal="center" readingOrder="0" vertical="center"/>
    </xf>
    <xf borderId="47" fillId="23" fontId="9" numFmtId="3" xfId="0" applyAlignment="1" applyBorder="1" applyFill="1" applyFont="1" applyNumberFormat="1">
      <alignment horizontal="center" readingOrder="0" vertical="center"/>
    </xf>
    <xf borderId="48" fillId="23" fontId="9" numFmtId="3" xfId="0" applyAlignment="1" applyBorder="1" applyFill="1" applyFont="1" applyNumberFormat="1">
      <alignment horizontal="center" readingOrder="0" vertical="center"/>
    </xf>
    <xf borderId="0" fillId="23" fontId="9" numFmtId="3" xfId="0" applyAlignment="1" applyFill="1" applyFont="1" applyNumberFormat="1">
      <alignment horizontal="center" readingOrder="0" vertical="center"/>
    </xf>
    <xf borderId="51" fillId="23" fontId="9" numFmtId="3" xfId="0" applyAlignment="1" applyBorder="1" applyFill="1" applyFont="1" applyNumberFormat="1">
      <alignment horizontal="center" readingOrder="0" vertical="center"/>
    </xf>
    <xf borderId="51" fillId="0" fontId="43" numFmtId="0" xfId="0" applyAlignment="1" applyBorder="1" applyFont="1">
      <alignment horizontal="center" readingOrder="0" shrinkToFit="0" vertical="bottom" wrapText="0"/>
    </xf>
    <xf borderId="53" fillId="0" fontId="43" numFmtId="3" xfId="0" applyAlignment="1" applyBorder="1" applyFont="1" applyNumberFormat="1">
      <alignment horizontal="center" readingOrder="0" shrinkToFit="0" vertical="bottom" wrapText="0"/>
    </xf>
    <xf borderId="48" fillId="0" fontId="43" numFmtId="0" xfId="0" applyAlignment="1" applyBorder="1" applyFont="1">
      <alignment horizontal="center" readingOrder="0" shrinkToFit="0" vertical="bottom" wrapText="0"/>
    </xf>
    <xf borderId="55" fillId="0" fontId="9" numFmtId="0" xfId="0" applyAlignment="1" applyBorder="1" applyFont="1">
      <alignment horizontal="center" readingOrder="0"/>
    </xf>
    <xf borderId="56" fillId="0" fontId="9" numFmtId="0" xfId="0" applyAlignment="1" applyBorder="1" applyFont="1">
      <alignment horizontal="center" readingOrder="0"/>
    </xf>
    <xf borderId="50" fillId="9" fontId="39" numFmtId="0" xfId="0" applyAlignment="1" applyBorder="1" applyFill="1" applyFont="1">
      <alignment horizontal="center" readingOrder="0" shrinkToFit="0" vertical="center" wrapText="1"/>
    </xf>
    <xf borderId="51" fillId="14" fontId="9" numFmtId="0" xfId="0" applyAlignment="1" applyBorder="1" applyFill="1" applyFont="1">
      <alignment horizontal="center" readingOrder="0"/>
    </xf>
    <xf borderId="45" fillId="9" fontId="39" numFmtId="0" xfId="0" applyAlignment="1" applyBorder="1" applyFill="1" applyFont="1">
      <alignment horizontal="center" shrinkToFit="0" vertical="center" wrapText="1"/>
    </xf>
    <xf borderId="56" fillId="0" fontId="9" numFmtId="0" xfId="0" applyAlignment="1" applyBorder="1" applyFont="1">
      <alignment horizontal="center"/>
    </xf>
    <xf borderId="50" fillId="7" fontId="40" numFmtId="0" xfId="0" applyAlignment="1" applyBorder="1" applyFill="1" applyFont="1">
      <alignment horizontal="center" vertical="bottom"/>
    </xf>
    <xf borderId="50" fillId="9" fontId="39" numFmtId="0" xfId="0" applyAlignment="1" applyBorder="1" applyFill="1" applyFont="1">
      <alignment horizontal="center" readingOrder="0" vertical="bottom"/>
    </xf>
    <xf borderId="19" fillId="9" fontId="39" numFmtId="0" xfId="0" applyAlignment="1" applyBorder="1" applyFill="1" applyFont="1">
      <alignment horizontal="center" readingOrder="0" shrinkToFit="0" vertical="center" wrapText="1"/>
    </xf>
    <xf borderId="55" fillId="14" fontId="9" numFmtId="0" xfId="0" applyAlignment="1" applyBorder="1" applyFill="1" applyFont="1">
      <alignment horizontal="center"/>
    </xf>
    <xf borderId="49" fillId="9" fontId="39" numFmtId="0" xfId="0" applyAlignment="1" applyBorder="1" applyFill="1" applyFont="1">
      <alignment horizontal="center" readingOrder="0" shrinkToFit="0" vertical="center" wrapText="1"/>
    </xf>
    <xf borderId="50" fillId="7" fontId="40" numFmtId="0" xfId="0" applyAlignment="1" applyBorder="1" applyFill="1" applyFont="1">
      <alignment horizontal="center" readingOrder="0" vertical="bottom"/>
    </xf>
    <xf borderId="51" fillId="14" fontId="9" numFmtId="0" xfId="0" applyAlignment="1" applyBorder="1" applyFill="1" applyFont="1">
      <alignment horizontal="center"/>
    </xf>
    <xf borderId="55" fillId="0" fontId="9" numFmtId="1" xfId="0" applyAlignment="1" applyBorder="1" applyFont="1" applyNumberFormat="1">
      <alignment horizontal="center"/>
    </xf>
    <xf borderId="56" fillId="0" fontId="9" numFmtId="1" xfId="0" applyAlignment="1" applyBorder="1" applyFont="1" applyNumberFormat="1">
      <alignment horizontal="center"/>
    </xf>
    <xf borderId="19" fillId="19" fontId="42" numFmtId="0" xfId="0" applyAlignment="1" applyBorder="1" applyFill="1" applyFont="1">
      <alignment horizontal="center" readingOrder="0" vertical="center"/>
    </xf>
    <xf borderId="19" fillId="0" fontId="9" numFmtId="0" xfId="0" applyAlignment="1" applyBorder="1" applyFont="1">
      <alignment horizontal="center" readingOrder="0" vertical="center"/>
    </xf>
    <xf borderId="19" fillId="19" fontId="42" numFmtId="0" xfId="0" applyAlignment="1" applyBorder="1" applyFill="1" applyFont="1">
      <alignment horizontal="center" vertical="center"/>
    </xf>
    <xf borderId="19" fillId="0" fontId="9" numFmtId="10" xfId="0" applyAlignment="1" applyBorder="1" applyFont="1" applyNumberFormat="1">
      <alignment horizontal="center" vertical="center"/>
    </xf>
    <xf borderId="51" fillId="23" fontId="9" numFmtId="0" xfId="0" applyAlignment="1" applyBorder="1" applyFill="1" applyFont="1">
      <alignment horizontal="center" readingOrder="0" vertical="center"/>
    </xf>
    <xf borderId="55" fillId="15" fontId="9" numFmtId="1" xfId="0" applyAlignment="1" applyBorder="1" applyFill="1" applyFont="1" applyNumberFormat="1">
      <alignment horizontal="center"/>
    </xf>
    <xf borderId="0" fillId="0" fontId="5" numFmtId="0" xfId="0" applyAlignment="1" applyFont="1">
      <alignment horizontal="center" readingOrder="0" vertical="bottom"/>
    </xf>
    <xf borderId="0" fillId="0" fontId="5" numFmtId="1" xfId="0" applyAlignment="1" applyFont="1" applyNumberFormat="1">
      <alignment horizontal="center" readingOrder="0" vertical="bottom"/>
    </xf>
    <xf borderId="51" fillId="0" fontId="9" numFmtId="0" xfId="0" applyAlignment="1" applyBorder="1" applyFont="1">
      <alignment horizontal="center" vertical="center"/>
    </xf>
    <xf borderId="50" fillId="24" fontId="39" numFmtId="0" xfId="0" applyAlignment="1" applyBorder="1" applyFill="1" applyFont="1">
      <alignment horizontal="center" readingOrder="0" vertical="bottom"/>
    </xf>
    <xf borderId="55" fillId="24" fontId="9" numFmtId="1" xfId="0" applyAlignment="1" applyBorder="1" applyFill="1" applyFont="1" applyNumberFormat="1">
      <alignment horizontal="center"/>
    </xf>
    <xf borderId="56" fillId="24" fontId="9" numFmtId="1" xfId="0" applyAlignment="1" applyBorder="1" applyFill="1" applyFont="1" applyNumberFormat="1">
      <alignment horizontal="center"/>
    </xf>
    <xf borderId="47" fillId="0" fontId="5" numFmtId="1" xfId="0" applyAlignment="1" applyBorder="1" applyFont="1" applyNumberFormat="1">
      <alignment horizontal="center" vertical="bottom"/>
    </xf>
    <xf borderId="48" fillId="0" fontId="5" numFmtId="1" xfId="0" applyAlignment="1" applyBorder="1" applyFont="1" applyNumberFormat="1">
      <alignment horizontal="center" vertical="bottom"/>
    </xf>
    <xf borderId="51" fillId="0" fontId="5" numFmtId="1" xfId="0" applyAlignment="1" applyBorder="1" applyFont="1" applyNumberFormat="1">
      <alignment horizontal="center" vertical="bottom"/>
    </xf>
    <xf borderId="57" fillId="0" fontId="5" numFmtId="0" xfId="0" applyAlignment="1" applyBorder="1" applyFont="1">
      <alignment shrinkToFit="0" vertical="center" wrapText="1"/>
    </xf>
    <xf borderId="57" fillId="0" fontId="5" numFmtId="0" xfId="0" applyAlignment="1" applyBorder="1" applyFont="1">
      <alignment shrinkToFit="0" wrapText="1"/>
    </xf>
    <xf borderId="1" fillId="2" fontId="44" numFmtId="0" xfId="0" applyAlignment="1" applyBorder="1" applyFill="1" applyFont="1">
      <alignment horizontal="center" shrinkToFit="0" vertical="center" wrapText="1"/>
    </xf>
    <xf borderId="58" fillId="0" fontId="3" numFmtId="0" xfId="0" applyBorder="1" applyFont="1"/>
    <xf borderId="1" fillId="7" fontId="45" numFmtId="0" xfId="0" applyAlignment="1" applyBorder="1" applyFill="1" applyFont="1">
      <alignment horizontal="center" shrinkToFit="0" vertical="center" wrapText="1"/>
    </xf>
    <xf borderId="59" fillId="3" fontId="6" numFmtId="0" xfId="0" applyAlignment="1" applyBorder="1" applyFill="1" applyFont="1">
      <alignment horizontal="center" shrinkToFit="0" vertical="center" wrapText="1"/>
    </xf>
    <xf borderId="60" fillId="3" fontId="6" numFmtId="0" xfId="0" applyAlignment="1" applyBorder="1" applyFill="1" applyFont="1">
      <alignment horizontal="center" shrinkToFit="0" vertical="center" wrapText="1"/>
    </xf>
    <xf borderId="61" fillId="3" fontId="6" numFmtId="0" xfId="0" applyAlignment="1" applyBorder="1" applyFill="1" applyFont="1">
      <alignment horizontal="center" shrinkToFit="0" vertical="center" wrapText="1"/>
    </xf>
    <xf borderId="61" fillId="3" fontId="46" numFmtId="0" xfId="0" applyAlignment="1" applyBorder="1" applyFill="1" applyFont="1">
      <alignment horizontal="center" shrinkToFit="0" vertical="center" wrapText="1"/>
    </xf>
    <xf borderId="61" fillId="3" fontId="21" numFmtId="0" xfId="0" applyAlignment="1" applyBorder="1" applyFill="1" applyFont="1">
      <alignment shrinkToFit="0" vertical="center" wrapText="1"/>
    </xf>
    <xf borderId="62" fillId="0" fontId="47" numFmtId="0" xfId="0" applyAlignment="1" applyBorder="1" applyFont="1">
      <alignment horizontal="center" shrinkToFit="0" vertical="center" wrapText="1"/>
    </xf>
    <xf borderId="12" fillId="0" fontId="48" numFmtId="0" xfId="0" applyAlignment="1" applyBorder="1" applyFont="1">
      <alignment horizontal="center" shrinkToFit="0" vertical="center" wrapText="1"/>
    </xf>
    <xf borderId="13" fillId="0" fontId="49" numFmtId="0" xfId="0" applyAlignment="1" applyBorder="1" applyFont="1">
      <alignment horizontal="center" shrinkToFit="0" vertical="center" wrapText="1"/>
    </xf>
    <xf borderId="11" fillId="0" fontId="49" numFmtId="0" xfId="0" applyAlignment="1" applyBorder="1" applyFont="1">
      <alignment horizontal="center" shrinkToFit="0" vertical="center" wrapText="1"/>
    </xf>
    <xf borderId="11" fillId="0" fontId="48" numFmtId="0" xfId="0" applyAlignment="1" applyBorder="1" applyFont="1">
      <alignment horizontal="center" shrinkToFit="0" vertical="center" wrapText="1"/>
    </xf>
    <xf borderId="11" fillId="0" fontId="50" numFmtId="0" xfId="0" applyAlignment="1" applyBorder="1" applyFont="1">
      <alignment horizontal="center" shrinkToFit="0" vertical="center" wrapText="1"/>
    </xf>
    <xf borderId="11" fillId="0" fontId="13" numFmtId="0" xfId="0" applyBorder="1" applyFont="1"/>
    <xf borderId="11" fillId="0" fontId="51" numFmtId="0" xfId="0" applyAlignment="1" applyBorder="1" applyFont="1">
      <alignment horizontal="center" shrinkToFit="0" vertical="center" wrapText="1"/>
    </xf>
    <xf borderId="11" fillId="0" fontId="48" numFmtId="171" xfId="0" applyAlignment="1" applyBorder="1" applyFont="1" applyNumberFormat="1">
      <alignment horizontal="center" shrinkToFit="0" vertical="center" wrapText="1"/>
    </xf>
    <xf borderId="63" fillId="0" fontId="3" numFmtId="0" xfId="0" applyBorder="1" applyFont="1"/>
    <xf borderId="64" fillId="0" fontId="3" numFmtId="0" xfId="0" applyBorder="1" applyFont="1"/>
    <xf borderId="11" fillId="0" fontId="5" numFmtId="0" xfId="0" applyAlignment="1" applyBorder="1" applyFont="1">
      <alignment shrinkToFit="0" vertical="center" wrapText="1"/>
    </xf>
    <xf borderId="11" fillId="0" fontId="52" numFmtId="0" xfId="0" applyAlignment="1" applyBorder="1" applyFont="1">
      <alignment horizontal="center" shrinkToFit="0" vertical="center" wrapText="1"/>
    </xf>
    <xf borderId="11" fillId="0" fontId="5" numFmtId="0" xfId="0" applyAlignment="1" applyBorder="1" applyFont="1">
      <alignment shrinkToFit="0" wrapText="1"/>
    </xf>
    <xf borderId="11" fillId="0" fontId="53" numFmtId="0" xfId="0" applyAlignment="1" applyBorder="1" applyFont="1">
      <alignment horizontal="center" shrinkToFit="0" vertical="center" wrapText="1"/>
    </xf>
    <xf borderId="65" fillId="0" fontId="47" numFmtId="0" xfId="0" applyAlignment="1" applyBorder="1" applyFont="1">
      <alignment horizontal="center" shrinkToFit="0" vertical="center" wrapText="1"/>
    </xf>
    <xf borderId="66" fillId="0" fontId="3" numFmtId="0" xfId="0" applyBorder="1" applyFont="1"/>
    <xf borderId="16" fillId="0" fontId="3" numFmtId="0" xfId="0" applyBorder="1" applyFont="1"/>
    <xf borderId="67" fillId="0" fontId="48" numFmtId="0" xfId="0" applyAlignment="1" applyBorder="1" applyFont="1">
      <alignment horizontal="center" shrinkToFit="0" vertical="center" wrapText="1"/>
    </xf>
    <xf borderId="10" fillId="0" fontId="47" numFmtId="0" xfId="0" applyAlignment="1" applyBorder="1" applyFont="1">
      <alignment horizontal="center" shrinkToFit="0" vertical="center" wrapText="1"/>
    </xf>
    <xf borderId="10" fillId="0" fontId="54" numFmtId="0" xfId="0" applyAlignment="1" applyBorder="1" applyFont="1">
      <alignment horizontal="center" shrinkToFit="0" vertical="center" wrapText="1"/>
    </xf>
    <xf borderId="68" fillId="0" fontId="3" numFmtId="0" xfId="0" applyBorder="1" applyFont="1"/>
    <xf borderId="61" fillId="0" fontId="48" numFmtId="0" xfId="0" applyAlignment="1" applyBorder="1" applyFont="1">
      <alignment horizontal="center" shrinkToFit="0" vertical="center" wrapText="1"/>
    </xf>
    <xf borderId="61" fillId="0" fontId="5" numFmtId="0" xfId="0" applyAlignment="1" applyBorder="1" applyFont="1">
      <alignment shrinkToFit="0" vertical="center" wrapText="1"/>
    </xf>
    <xf borderId="61" fillId="0" fontId="49" numFmtId="0" xfId="0" applyAlignment="1" applyBorder="1" applyFont="1">
      <alignment horizontal="center" shrinkToFit="0" vertical="center" wrapText="1"/>
    </xf>
    <xf borderId="13" fillId="0" fontId="48" numFmtId="0" xfId="0" applyAlignment="1" applyBorder="1" applyFont="1">
      <alignment horizontal="center" shrinkToFit="0" vertical="center" wrapText="1"/>
    </xf>
    <xf borderId="13" fillId="0" fontId="50" numFmtId="0" xfId="0" applyAlignment="1" applyBorder="1" applyFont="1">
      <alignment horizontal="center" shrinkToFit="0" vertical="center" wrapText="1"/>
    </xf>
    <xf borderId="13" fillId="0" fontId="5" numFmtId="0" xfId="0" applyAlignment="1" applyBorder="1" applyFont="1">
      <alignment shrinkToFit="0" vertical="center" wrapText="1"/>
    </xf>
    <xf borderId="69" fillId="0" fontId="3" numFmtId="0" xfId="0" applyBorder="1" applyFont="1"/>
    <xf borderId="70" fillId="0" fontId="3" numFmtId="0" xfId="0" applyBorder="1" applyFont="1"/>
    <xf borderId="61" fillId="3" fontId="5" numFmtId="0" xfId="0" applyAlignment="1" applyBorder="1" applyFill="1" applyFont="1">
      <alignment shrinkToFit="0" vertical="center" wrapText="1"/>
    </xf>
    <xf borderId="71" fillId="0" fontId="49" numFmtId="0" xfId="0" applyAlignment="1" applyBorder="1" applyFont="1">
      <alignment horizontal="center" shrinkToFit="0" vertical="center" wrapText="1"/>
    </xf>
    <xf borderId="2" fillId="0" fontId="47" numFmtId="0" xfId="0" applyAlignment="1" applyBorder="1" applyFont="1">
      <alignment horizontal="center" shrinkToFit="0" vertical="center" wrapText="1"/>
    </xf>
    <xf borderId="71" fillId="0" fontId="47" numFmtId="0" xfId="0" applyAlignment="1" applyBorder="1" applyFont="1">
      <alignment horizontal="center" shrinkToFit="0" vertical="center" wrapText="1"/>
    </xf>
    <xf borderId="72" fillId="0" fontId="49" numFmtId="0" xfId="0" applyAlignment="1" applyBorder="1" applyFont="1">
      <alignment horizontal="center" shrinkToFit="0" vertical="center" wrapText="1"/>
    </xf>
    <xf borderId="61" fillId="0" fontId="50" numFmtId="0" xfId="0" applyAlignment="1" applyBorder="1" applyFont="1">
      <alignment horizontal="center" shrinkToFit="0" vertical="center" wrapText="1"/>
    </xf>
    <xf borderId="61" fillId="0" fontId="51" numFmtId="0" xfId="0" applyAlignment="1" applyBorder="1" applyFont="1">
      <alignment horizontal="center" shrinkToFit="0" vertical="center" wrapText="1"/>
    </xf>
    <xf borderId="57" fillId="0" fontId="49" numFmtId="0" xfId="0" applyAlignment="1" applyBorder="1" applyFont="1">
      <alignment horizontal="center" shrinkToFit="0" vertical="center" wrapText="1"/>
    </xf>
    <xf borderId="61" fillId="0" fontId="52" numFmtId="0" xfId="0" applyAlignment="1" applyBorder="1" applyFont="1">
      <alignment horizontal="center" shrinkToFit="0" vertical="center" wrapText="1"/>
    </xf>
    <xf borderId="61" fillId="0" fontId="13" numFmtId="0" xfId="0" applyBorder="1" applyFont="1"/>
    <xf borderId="60" fillId="0" fontId="49" numFmtId="0" xfId="0" applyAlignment="1" applyBorder="1" applyFont="1">
      <alignment horizontal="center" shrinkToFit="0" vertical="center" wrapText="1"/>
    </xf>
    <xf borderId="61" fillId="0" fontId="55" numFmtId="0" xfId="0" applyAlignment="1" applyBorder="1" applyFont="1">
      <alignment horizontal="center" shrinkToFit="0" vertical="center" wrapText="1"/>
    </xf>
    <xf borderId="1" fillId="0" fontId="49" numFmtId="0" xfId="0" applyAlignment="1" applyBorder="1" applyFont="1">
      <alignment horizontal="center" shrinkToFit="0" vertical="center" wrapText="1"/>
    </xf>
    <xf borderId="61" fillId="0" fontId="56" numFmtId="0" xfId="0" applyAlignment="1" applyBorder="1" applyFont="1">
      <alignment horizontal="center" shrinkToFit="0" vertical="center" wrapText="1"/>
    </xf>
    <xf borderId="73" fillId="6" fontId="57" numFmtId="0" xfId="0" applyAlignment="1" applyBorder="1" applyFill="1" applyFont="1">
      <alignment horizontal="right" vertical="center"/>
    </xf>
    <xf borderId="74" fillId="6" fontId="57" numFmtId="0" xfId="0" applyAlignment="1" applyBorder="1" applyFill="1" applyFont="1">
      <alignment horizontal="right" vertical="center"/>
    </xf>
    <xf borderId="73" fillId="6" fontId="57" numFmtId="0" xfId="0" applyAlignment="1" applyBorder="1" applyFill="1" applyFont="1">
      <alignment horizontal="center" vertical="center"/>
    </xf>
    <xf borderId="72" fillId="0" fontId="47" numFmtId="0" xfId="0" applyAlignment="1" applyBorder="1" applyFont="1">
      <alignment horizontal="center" shrinkToFit="0" vertical="center" wrapText="1"/>
    </xf>
    <xf borderId="74" fillId="0" fontId="3" numFmtId="0" xfId="0" applyBorder="1" applyFont="1"/>
    <xf borderId="75" fillId="0" fontId="3" numFmtId="0" xfId="0" applyBorder="1" applyFont="1"/>
    <xf borderId="76" fillId="0" fontId="47" numFmtId="0" xfId="0" applyAlignment="1" applyBorder="1" applyFont="1">
      <alignment horizontal="center" shrinkToFit="0" vertical="center" wrapText="1"/>
    </xf>
    <xf borderId="76" fillId="0" fontId="54" numFmtId="0" xfId="0" applyAlignment="1" applyBorder="1" applyFont="1">
      <alignment horizontal="center" shrinkToFit="0" vertical="center" wrapText="1"/>
    </xf>
    <xf borderId="77" fillId="18" fontId="21" numFmtId="0" xfId="0" applyAlignment="1" applyBorder="1" applyFill="1" applyFont="1">
      <alignment horizontal="center" vertical="center"/>
    </xf>
    <xf borderId="78" fillId="0" fontId="47" numFmtId="0" xfId="0" applyAlignment="1" applyBorder="1" applyFont="1">
      <alignment horizontal="center" shrinkToFit="0" vertical="center" wrapText="1"/>
    </xf>
    <xf borderId="12" fillId="0" fontId="47" numFmtId="0" xfId="0" applyAlignment="1" applyBorder="1" applyFont="1">
      <alignment horizontal="center" shrinkToFit="0" vertical="center" wrapText="1"/>
    </xf>
    <xf borderId="50" fillId="18" fontId="26" numFmtId="0" xfId="0" applyAlignment="1" applyBorder="1" applyFill="1" applyFont="1">
      <alignment horizontal="center" vertical="center"/>
    </xf>
    <xf borderId="79" fillId="18" fontId="26" numFmtId="0" xfId="0" applyAlignment="1" applyBorder="1" applyFill="1" applyFont="1">
      <alignment horizontal="center" vertical="center"/>
    </xf>
    <xf borderId="80" fillId="0" fontId="3" numFmtId="0" xfId="0" applyBorder="1" applyFont="1"/>
    <xf borderId="19" fillId="18" fontId="21" numFmtId="0" xfId="0" applyAlignment="1" applyBorder="1" applyFill="1" applyFont="1">
      <alignment horizontal="center" vertical="center"/>
    </xf>
    <xf borderId="81" fillId="0" fontId="3" numFmtId="0" xfId="0" applyBorder="1" applyFont="1"/>
    <xf borderId="19" fillId="18" fontId="21" numFmtId="0" xfId="0" applyAlignment="1" applyBorder="1" applyFill="1" applyFont="1">
      <alignment horizontal="center" readingOrder="0" vertical="center"/>
    </xf>
    <xf borderId="82" fillId="25" fontId="21" numFmtId="0" xfId="0" applyAlignment="1" applyBorder="1" applyFill="1" applyFont="1">
      <alignment horizontal="center" vertical="center"/>
    </xf>
    <xf borderId="83" fillId="25" fontId="21" numFmtId="0" xfId="0" applyAlignment="1" applyBorder="1" applyFill="1" applyFont="1">
      <alignment horizontal="center" vertical="center"/>
    </xf>
    <xf borderId="84" fillId="25" fontId="21" numFmtId="0" xfId="0" applyAlignment="1" applyBorder="1" applyFill="1" applyFont="1">
      <alignment horizontal="center" vertical="center"/>
    </xf>
    <xf borderId="84" fillId="25" fontId="21" numFmtId="0" xfId="0" applyAlignment="1" applyBorder="1" applyFill="1" applyFont="1">
      <alignment horizontal="center" readingOrder="0" shrinkToFit="0" vertical="center" wrapText="1"/>
    </xf>
    <xf borderId="84" fillId="25" fontId="21" numFmtId="0" xfId="0" applyAlignment="1" applyBorder="1" applyFill="1" applyFont="1">
      <alignment horizontal="center" readingOrder="0" vertical="center"/>
    </xf>
    <xf borderId="67" fillId="0" fontId="49" numFmtId="0" xfId="0" applyAlignment="1" applyBorder="1" applyFont="1">
      <alignment horizontal="center" shrinkToFit="0" vertical="center" wrapText="1"/>
    </xf>
    <xf borderId="85" fillId="25" fontId="21" numFmtId="0" xfId="0" applyAlignment="1" applyBorder="1" applyFill="1" applyFont="1">
      <alignment horizontal="center" readingOrder="0" vertical="center"/>
    </xf>
    <xf borderId="61" fillId="0" fontId="48" numFmtId="171" xfId="0" applyAlignment="1" applyBorder="1" applyFont="1" applyNumberFormat="1">
      <alignment horizontal="center" shrinkToFit="0" vertical="center" wrapText="1"/>
    </xf>
    <xf borderId="86" fillId="6" fontId="57" numFmtId="0" xfId="0" applyAlignment="1" applyBorder="1" applyFill="1" applyFont="1">
      <alignment horizontal="center" vertical="center"/>
    </xf>
    <xf borderId="87" fillId="0" fontId="3" numFmtId="0" xfId="0" applyBorder="1" applyFont="1"/>
    <xf borderId="61" fillId="0" fontId="53" numFmtId="0" xfId="0" applyAlignment="1" applyBorder="1" applyFont="1">
      <alignment shrinkToFit="0" vertical="center" wrapText="1"/>
    </xf>
    <xf borderId="88" fillId="0" fontId="3" numFmtId="0" xfId="0" applyBorder="1" applyFont="1"/>
    <xf borderId="89" fillId="0" fontId="21" numFmtId="0" xfId="0" applyAlignment="1" applyBorder="1" applyFont="1">
      <alignment horizontal="center" vertical="center"/>
    </xf>
    <xf borderId="90" fillId="0" fontId="13" numFmtId="0" xfId="0" applyAlignment="1" applyBorder="1" applyFont="1">
      <alignment horizontal="center" vertical="center"/>
    </xf>
    <xf borderId="91" fillId="0" fontId="21" numFmtId="0" xfId="0" applyAlignment="1" applyBorder="1" applyFont="1">
      <alignment horizontal="center" vertical="center"/>
    </xf>
    <xf borderId="0" fillId="0" fontId="21" numFmtId="0" xfId="0" applyFont="1"/>
    <xf borderId="28" fillId="0" fontId="13" numFmtId="0" xfId="0" applyAlignment="1" applyBorder="1" applyFont="1">
      <alignment horizontal="center" vertical="center"/>
    </xf>
    <xf borderId="29" fillId="7" fontId="22" numFmtId="0" xfId="0" applyAlignment="1" applyBorder="1" applyFill="1" applyFont="1">
      <alignment horizontal="center" vertical="center"/>
    </xf>
    <xf borderId="92" fillId="0" fontId="3" numFmtId="0" xfId="0" applyBorder="1" applyFont="1"/>
    <xf borderId="29" fillId="0" fontId="13" numFmtId="0" xfId="0" applyBorder="1" applyFont="1"/>
    <xf borderId="31" fillId="0" fontId="13" numFmtId="0" xfId="0" applyBorder="1" applyFont="1"/>
    <xf borderId="0" fillId="0" fontId="13" numFmtId="172" xfId="0" applyAlignment="1" applyFont="1" applyNumberFormat="1">
      <alignment readingOrder="0"/>
    </xf>
    <xf borderId="93" fillId="7" fontId="45" numFmtId="0" xfId="0" applyAlignment="1" applyBorder="1" applyFill="1" applyFont="1">
      <alignment horizontal="center" shrinkToFit="0" vertical="center" wrapText="1"/>
    </xf>
    <xf borderId="94" fillId="3" fontId="6" numFmtId="0" xfId="0" applyAlignment="1" applyBorder="1" applyFill="1" applyFont="1">
      <alignment horizontal="center" shrinkToFit="0" vertical="center" wrapText="1"/>
    </xf>
    <xf borderId="19" fillId="0" fontId="13" numFmtId="0" xfId="0" applyBorder="1" applyFont="1"/>
    <xf borderId="60" fillId="3" fontId="46" numFmtId="0" xfId="0" applyAlignment="1" applyBorder="1" applyFill="1" applyFont="1">
      <alignment horizontal="center" shrinkToFit="0" vertical="center" wrapText="1"/>
    </xf>
    <xf borderId="33" fillId="0" fontId="13" numFmtId="0" xfId="0" applyBorder="1" applyFont="1"/>
    <xf borderId="43" fillId="0" fontId="49" numFmtId="0" xfId="0" applyAlignment="1" applyBorder="1" applyFont="1">
      <alignment horizontal="center" shrinkToFit="0" vertical="center" wrapText="1"/>
    </xf>
    <xf borderId="0" fillId="0" fontId="13" numFmtId="172" xfId="0" applyFont="1" applyNumberFormat="1"/>
    <xf borderId="58" fillId="0" fontId="47" numFmtId="0" xfId="0" applyAlignment="1" applyBorder="1" applyFont="1">
      <alignment horizontal="center" shrinkToFit="0" vertical="center" wrapText="1"/>
    </xf>
    <xf borderId="58" fillId="0" fontId="54" numFmtId="0" xfId="0" applyAlignment="1" applyBorder="1" applyFont="1">
      <alignment horizontal="center" shrinkToFit="0" vertical="center" wrapText="1"/>
    </xf>
    <xf borderId="58" fillId="0" fontId="49" numFmtId="0" xfId="0" applyAlignment="1" applyBorder="1" applyFont="1">
      <alignment horizontal="center" shrinkToFit="0" vertical="center" wrapText="1"/>
    </xf>
    <xf borderId="60" fillId="0" fontId="52" numFmtId="0" xfId="0" applyAlignment="1" applyBorder="1" applyFont="1">
      <alignment horizontal="center" shrinkToFit="0" vertical="center" wrapText="1"/>
    </xf>
    <xf borderId="60" fillId="0" fontId="51" numFmtId="0" xfId="0" applyAlignment="1" applyBorder="1" applyFont="1">
      <alignment horizontal="center" shrinkToFit="0" vertical="center" wrapText="1"/>
    </xf>
    <xf borderId="60" fillId="0" fontId="48" numFmtId="171" xfId="0" applyAlignment="1" applyBorder="1" applyFont="1" applyNumberFormat="1">
      <alignment horizontal="center" shrinkToFit="0" vertical="center" wrapText="1"/>
    </xf>
    <xf borderId="5" fillId="0" fontId="13" numFmtId="0" xfId="0" applyAlignment="1" applyBorder="1" applyFont="1">
      <alignment horizontal="center"/>
    </xf>
    <xf borderId="58" fillId="0" fontId="50" numFmtId="0" xfId="0" applyAlignment="1" applyBorder="1" applyFont="1">
      <alignment horizontal="center" shrinkToFit="0" vertical="center" wrapText="1"/>
    </xf>
    <xf borderId="19" fillId="0" fontId="13" numFmtId="0" xfId="0" applyAlignment="1" applyBorder="1" applyFont="1">
      <alignment horizontal="center"/>
    </xf>
    <xf borderId="19" fillId="0" fontId="13" numFmtId="0" xfId="0" applyAlignment="1" applyBorder="1" applyFont="1">
      <alignment readingOrder="0"/>
    </xf>
    <xf borderId="0" fillId="0" fontId="13" numFmtId="0" xfId="0" applyAlignment="1" applyFont="1">
      <alignment horizontal="left" vertical="center"/>
    </xf>
    <xf borderId="72" fillId="0" fontId="48" numFmtId="0" xfId="0" applyAlignment="1" applyBorder="1" applyFont="1">
      <alignment horizontal="center" shrinkToFit="0" vertical="center" wrapText="1"/>
    </xf>
    <xf borderId="58" fillId="0" fontId="51" numFmtId="0" xfId="0" applyAlignment="1" applyBorder="1" applyFont="1">
      <alignment horizontal="center" shrinkToFit="0" vertical="center" wrapText="1"/>
    </xf>
    <xf borderId="19" fillId="5" fontId="13" numFmtId="0" xfId="0" applyAlignment="1" applyBorder="1" applyFill="1" applyFont="1">
      <alignment readingOrder="0"/>
    </xf>
    <xf borderId="58" fillId="0" fontId="48" numFmtId="171" xfId="0" applyAlignment="1" applyBorder="1" applyFont="1" applyNumberFormat="1">
      <alignment horizontal="center" shrinkToFit="0" vertical="center" wrapText="1"/>
    </xf>
    <xf borderId="33" fillId="0" fontId="13" numFmtId="0" xfId="0" applyAlignment="1" applyBorder="1" applyFont="1">
      <alignment readingOrder="0"/>
    </xf>
    <xf borderId="95" fillId="0" fontId="48" numFmtId="0" xfId="0" applyAlignment="1" applyBorder="1" applyFont="1">
      <alignment horizontal="center" shrinkToFit="0" vertical="center" wrapText="1"/>
    </xf>
    <xf borderId="37" fillId="0" fontId="13" numFmtId="0" xfId="0" applyAlignment="1" applyBorder="1" applyFont="1">
      <alignment horizontal="center" readingOrder="0" vertical="center"/>
    </xf>
    <xf borderId="0" fillId="0" fontId="13" numFmtId="172" xfId="0" applyAlignment="1" applyFont="1" applyNumberFormat="1">
      <alignment horizontal="center" vertical="center"/>
    </xf>
    <xf borderId="0" fillId="5" fontId="9" numFmtId="0" xfId="0" applyFill="1" applyFont="1"/>
    <xf borderId="96" fillId="3" fontId="6" numFmtId="0" xfId="0" applyAlignment="1" applyBorder="1" applyFill="1" applyFont="1">
      <alignment horizontal="center" shrinkToFit="0" vertical="center" wrapText="1"/>
    </xf>
    <xf borderId="97" fillId="3" fontId="6" numFmtId="0" xfId="0" applyAlignment="1" applyBorder="1" applyFill="1" applyFont="1">
      <alignment horizontal="center" shrinkToFit="0" vertical="center" wrapText="1"/>
    </xf>
    <xf borderId="97" fillId="3" fontId="46" numFmtId="0" xfId="0" applyAlignment="1" applyBorder="1" applyFill="1" applyFont="1">
      <alignment horizontal="center" shrinkToFit="0" vertical="center" wrapText="1"/>
    </xf>
    <xf borderId="89" fillId="0" fontId="49" numFmtId="0" xfId="0" applyAlignment="1" applyBorder="1" applyFont="1">
      <alignment horizontal="center" shrinkToFit="0" vertical="center" wrapText="1"/>
    </xf>
    <xf borderId="0" fillId="0" fontId="26" numFmtId="0" xfId="0" applyFont="1"/>
    <xf borderId="90" fillId="0" fontId="49" numFmtId="0" xfId="0" applyAlignment="1" applyBorder="1" applyFont="1">
      <alignment horizontal="center" shrinkToFit="0" vertical="center" wrapText="1"/>
    </xf>
    <xf borderId="29" fillId="0" fontId="49" numFmtId="0" xfId="0" applyAlignment="1" applyBorder="1" applyFont="1">
      <alignment horizontal="center" shrinkToFit="0" vertical="center" wrapText="1"/>
    </xf>
    <xf borderId="29" fillId="0" fontId="47" numFmtId="0" xfId="0" applyAlignment="1" applyBorder="1" applyFont="1">
      <alignment horizontal="center" shrinkToFit="0" vertical="center" wrapText="1"/>
    </xf>
    <xf borderId="98" fillId="0" fontId="28" numFmtId="0" xfId="0" applyAlignment="1" applyBorder="1" applyFont="1">
      <alignment horizontal="center" readingOrder="0" vertical="center"/>
    </xf>
    <xf borderId="29" fillId="0" fontId="54" numFmtId="0" xfId="0" applyAlignment="1" applyBorder="1" applyFont="1">
      <alignment horizontal="center" shrinkToFit="0" vertical="center" wrapText="1"/>
    </xf>
    <xf borderId="47" fillId="0" fontId="3" numFmtId="0" xfId="0" applyBorder="1" applyFont="1"/>
    <xf borderId="31" fillId="0" fontId="47" numFmtId="0" xfId="0" applyAlignment="1" applyBorder="1" applyFont="1">
      <alignment horizontal="center" shrinkToFit="0" vertical="center" wrapText="1"/>
    </xf>
    <xf borderId="99" fillId="0" fontId="3" numFmtId="0" xfId="0" applyBorder="1" applyFont="1"/>
    <xf borderId="100" fillId="0" fontId="3" numFmtId="0" xfId="0" applyBorder="1" applyFont="1"/>
    <xf borderId="19" fillId="0" fontId="49" numFmtId="0" xfId="0" applyAlignment="1" applyBorder="1" applyFont="1">
      <alignment horizontal="center" shrinkToFit="0" vertical="center" wrapText="1"/>
    </xf>
    <xf borderId="0" fillId="0" fontId="26" numFmtId="0" xfId="0" applyAlignment="1" applyFont="1">
      <alignment readingOrder="0"/>
    </xf>
    <xf borderId="19" fillId="0" fontId="47" numFmtId="0" xfId="0" applyAlignment="1" applyBorder="1" applyFont="1">
      <alignment horizontal="center" shrinkToFit="0" vertical="center" wrapText="1"/>
    </xf>
    <xf borderId="19" fillId="0" fontId="54" numFmtId="0" xfId="0" applyAlignment="1" applyBorder="1" applyFont="1">
      <alignment horizontal="center" shrinkToFit="0" vertical="center" wrapText="1"/>
    </xf>
    <xf borderId="33" fillId="0" fontId="47" numFmtId="0" xfId="0" applyAlignment="1" applyBorder="1" applyFont="1">
      <alignment horizontal="center" shrinkToFit="0" vertical="center" wrapText="1"/>
    </xf>
    <xf borderId="19" fillId="0" fontId="51" numFmtId="0" xfId="0" applyAlignment="1" applyBorder="1" applyFont="1">
      <alignment horizontal="center" shrinkToFit="0" vertical="center" wrapText="1"/>
    </xf>
    <xf borderId="19" fillId="0" fontId="48" numFmtId="171" xfId="0" applyAlignment="1" applyBorder="1" applyFont="1" applyNumberFormat="1">
      <alignment horizontal="center" shrinkToFit="0" vertical="center" wrapText="1"/>
    </xf>
    <xf borderId="33" fillId="0" fontId="49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vertical="center"/>
    </xf>
    <xf borderId="0" fillId="0" fontId="0" numFmtId="0" xfId="0" applyAlignment="1" applyFont="1">
      <alignment readingOrder="0"/>
    </xf>
    <xf borderId="45" fillId="0" fontId="49" numFmtId="0" xfId="0" applyAlignment="1" applyBorder="1" applyFont="1">
      <alignment horizontal="center" shrinkToFit="0" vertical="center" wrapText="1"/>
    </xf>
    <xf borderId="45" fillId="0" fontId="5" numFmtId="0" xfId="0" applyAlignment="1" applyBorder="1" applyFont="1">
      <alignment shrinkToFit="0" vertical="center" wrapText="1"/>
    </xf>
    <xf borderId="45" fillId="0" fontId="51" numFmtId="0" xfId="0" applyAlignment="1" applyBorder="1" applyFont="1">
      <alignment horizontal="center" shrinkToFit="0" vertical="center" wrapText="1"/>
    </xf>
    <xf borderId="45" fillId="0" fontId="48" numFmtId="171" xfId="0" applyAlignment="1" applyBorder="1" applyFont="1" applyNumberFormat="1">
      <alignment horizontal="center" shrinkToFit="0" vertical="center" wrapText="1"/>
    </xf>
    <xf borderId="101" fillId="0" fontId="49" numFmtId="0" xfId="0" applyAlignment="1" applyBorder="1" applyFont="1">
      <alignment horizontal="center" shrinkToFit="0" vertical="center" wrapText="1"/>
    </xf>
    <xf borderId="35" fillId="0" fontId="8" numFmtId="0" xfId="0" applyAlignment="1" applyBorder="1" applyFont="1">
      <alignment horizontal="center" vertical="center"/>
    </xf>
    <xf borderId="37" fillId="0" fontId="8" numFmtId="0" xfId="0" applyAlignment="1" applyBorder="1" applyFont="1">
      <alignment horizontal="center" vertical="center"/>
    </xf>
    <xf borderId="102" fillId="0" fontId="3" numFmtId="0" xfId="0" applyBorder="1" applyFont="1"/>
    <xf borderId="103" fillId="0" fontId="3" numFmtId="0" xfId="0" applyBorder="1" applyFont="1"/>
    <xf borderId="35" fillId="0" fontId="49" numFmtId="0" xfId="0" applyAlignment="1" applyBorder="1" applyFont="1">
      <alignment horizontal="center" shrinkToFit="0" vertical="center" wrapText="1"/>
    </xf>
    <xf borderId="35" fillId="0" fontId="5" numFmtId="0" xfId="0" applyAlignment="1" applyBorder="1" applyFont="1">
      <alignment shrinkToFit="0" vertical="center" wrapText="1"/>
    </xf>
    <xf borderId="35" fillId="0" fontId="48" numFmtId="171" xfId="0" applyAlignment="1" applyBorder="1" applyFont="1" applyNumberFormat="1">
      <alignment horizontal="center" shrinkToFit="0" vertical="center" wrapText="1"/>
    </xf>
    <xf borderId="37" fillId="0" fontId="49" numFmtId="0" xfId="0" applyAlignment="1" applyBorder="1" applyFont="1">
      <alignment horizontal="center" shrinkToFit="0" vertical="center" wrapText="1"/>
    </xf>
    <xf borderId="104" fillId="7" fontId="45" numFmtId="0" xfId="0" applyAlignment="1" applyBorder="1" applyFill="1" applyFont="1">
      <alignment horizontal="center" shrinkToFit="0" vertical="center" wrapText="1"/>
    </xf>
    <xf borderId="105" fillId="0" fontId="3" numFmtId="0" xfId="0" applyBorder="1" applyFont="1"/>
    <xf borderId="106" fillId="0" fontId="3" numFmtId="0" xfId="0" applyBorder="1" applyFont="1"/>
    <xf borderId="16" fillId="0" fontId="49" numFmtId="0" xfId="0" applyAlignment="1" applyBorder="1" applyFont="1">
      <alignment horizontal="center" shrinkToFit="0" vertical="center" wrapText="1"/>
    </xf>
    <xf borderId="61" fillId="4" fontId="48" numFmtId="0" xfId="0" applyAlignment="1" applyBorder="1" applyFill="1" applyFont="1">
      <alignment horizontal="center" shrinkToFit="0" vertical="center" wrapText="1"/>
    </xf>
    <xf borderId="95" fillId="0" fontId="49" numFmtId="0" xfId="0" applyAlignment="1" applyBorder="1" applyFont="1">
      <alignment horizontal="center" shrinkToFit="0" vertical="center" wrapText="1"/>
    </xf>
    <xf borderId="107" fillId="4" fontId="48" numFmtId="0" xfId="0" applyAlignment="1" applyBorder="1" applyFill="1" applyFont="1">
      <alignment horizontal="center" shrinkToFit="0" vertical="center" wrapText="1"/>
    </xf>
    <xf borderId="21" fillId="4" fontId="48" numFmtId="0" xfId="0" applyAlignment="1" applyBorder="1" applyFill="1" applyFont="1">
      <alignment horizontal="center" shrinkToFit="0" vertical="center" wrapText="1"/>
    </xf>
    <xf borderId="0" fillId="0" fontId="49" numFmtId="0" xfId="0" applyFont="1"/>
    <xf borderId="108" fillId="2" fontId="2" numFmtId="0" xfId="0" applyAlignment="1" applyBorder="1" applyFill="1" applyFont="1">
      <alignment horizontal="center" vertical="center"/>
    </xf>
    <xf borderId="9" fillId="0" fontId="49" numFmtId="0" xfId="0" applyAlignment="1" applyBorder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9" fillId="0" fontId="5" numFmtId="0" xfId="0" applyAlignment="1" applyBorder="1" applyFont="1">
      <alignment shrinkToFit="0" vertical="center" wrapText="1"/>
    </xf>
    <xf borderId="109" fillId="4" fontId="48" numFmtId="0" xfId="0" applyAlignment="1" applyBorder="1" applyFill="1" applyFont="1">
      <alignment horizontal="center" shrinkToFit="0" vertical="center" wrapText="1"/>
    </xf>
    <xf borderId="110" fillId="3" fontId="6" numFmtId="0" xfId="0" applyAlignment="1" applyBorder="1" applyFill="1" applyFont="1">
      <alignment horizontal="center" vertical="center"/>
    </xf>
    <xf borderId="68" fillId="0" fontId="48" numFmtId="171" xfId="0" applyAlignment="1" applyBorder="1" applyFont="1" applyNumberFormat="1">
      <alignment horizontal="center" shrinkToFit="0" vertical="center" wrapText="1"/>
    </xf>
    <xf borderId="64" fillId="0" fontId="49" numFmtId="0" xfId="0" applyAlignment="1" applyBorder="1" applyFont="1">
      <alignment horizontal="center" shrinkToFit="0" vertical="center" wrapText="1"/>
    </xf>
    <xf borderId="1" fillId="7" fontId="5" numFmtId="0" xfId="0" applyAlignment="1" applyBorder="1" applyFill="1" applyFont="1">
      <alignment shrinkToFit="0" vertical="center" wrapText="1"/>
    </xf>
    <xf borderId="52" fillId="0" fontId="49" numFmtId="0" xfId="0" applyAlignment="1" applyBorder="1" applyFont="1">
      <alignment horizontal="center" shrinkToFit="0" vertical="center" wrapText="1"/>
    </xf>
    <xf borderId="111" fillId="3" fontId="6" numFmtId="0" xfId="0" applyAlignment="1" applyBorder="1" applyFill="1" applyFont="1">
      <alignment horizontal="center" shrinkToFit="0" vertical="center" wrapText="1"/>
    </xf>
    <xf borderId="112" fillId="3" fontId="6" numFmtId="0" xfId="0" applyAlignment="1" applyBorder="1" applyFill="1" applyFont="1">
      <alignment horizontal="center" shrinkToFit="0" vertical="center" wrapText="1"/>
    </xf>
    <xf borderId="11" fillId="3" fontId="6" numFmtId="0" xfId="0" applyAlignment="1" applyBorder="1" applyFill="1" applyFont="1">
      <alignment horizontal="center" shrinkToFit="0" vertical="center" wrapText="1"/>
    </xf>
    <xf borderId="10" fillId="0" fontId="8" numFmtId="0" xfId="0" applyAlignment="1" applyBorder="1" applyFont="1">
      <alignment horizontal="center" shrinkToFit="0" vertical="center" wrapText="1"/>
    </xf>
    <xf borderId="11" fillId="0" fontId="10" numFmtId="0" xfId="0" applyAlignment="1" applyBorder="1" applyFont="1">
      <alignment horizontal="center" shrinkToFit="0" vertical="center" wrapText="1"/>
    </xf>
    <xf borderId="49" fillId="0" fontId="48" numFmtId="171" xfId="0" applyAlignment="1" applyBorder="1" applyFont="1" applyNumberFormat="1">
      <alignment horizontal="center" shrinkToFit="0" vertical="center" wrapText="1"/>
    </xf>
    <xf borderId="49" fillId="0" fontId="49" numFmtId="0" xfId="0" applyAlignment="1" applyBorder="1" applyFont="1">
      <alignment horizontal="center" shrinkToFit="0" vertical="center" wrapText="1"/>
    </xf>
    <xf borderId="19" fillId="0" fontId="49" numFmtId="0" xfId="0" applyAlignment="1" applyBorder="1" applyFont="1">
      <alignment vertical="center"/>
    </xf>
    <xf borderId="113" fillId="0" fontId="49" numFmtId="0" xfId="0" applyAlignment="1" applyBorder="1" applyFont="1">
      <alignment horizontal="center" shrinkToFit="0" vertical="center" wrapText="1"/>
    </xf>
    <xf borderId="114" fillId="0" fontId="48" numFmtId="0" xfId="0" applyAlignment="1" applyBorder="1" applyFont="1">
      <alignment horizontal="center" shrinkToFit="0" vertical="center" wrapText="1"/>
    </xf>
    <xf borderId="19" fillId="0" fontId="49" numFmtId="0" xfId="0" applyBorder="1" applyFont="1"/>
    <xf borderId="114" fillId="0" fontId="52" numFmtId="0" xfId="0" applyAlignment="1" applyBorder="1" applyFont="1">
      <alignment horizontal="center" shrinkToFit="0" vertical="center" wrapText="1"/>
    </xf>
    <xf borderId="114" fillId="0" fontId="50" numFmtId="0" xfId="0" applyAlignment="1" applyBorder="1" applyFont="1">
      <alignment horizontal="center" shrinkToFit="0" vertical="center" wrapText="1"/>
    </xf>
    <xf borderId="114" fillId="0" fontId="5" numFmtId="0" xfId="0" applyAlignment="1" applyBorder="1" applyFont="1">
      <alignment shrinkToFit="0" vertical="center" wrapText="1"/>
    </xf>
    <xf borderId="114" fillId="0" fontId="51" numFmtId="0" xfId="0" applyAlignment="1" applyBorder="1" applyFont="1">
      <alignment horizontal="center" shrinkToFit="0" vertical="center" wrapText="1"/>
    </xf>
    <xf borderId="114" fillId="0" fontId="49" numFmtId="0" xfId="0" applyAlignment="1" applyBorder="1" applyFont="1">
      <alignment horizontal="center" shrinkToFit="0" vertical="center" wrapText="1"/>
    </xf>
    <xf borderId="11" fillId="0" fontId="8" numFmtId="0" xfId="0" applyAlignment="1" applyBorder="1" applyFont="1">
      <alignment horizontal="center" shrinkToFit="0" wrapText="1"/>
    </xf>
    <xf borderId="113" fillId="0" fontId="48" numFmtId="171" xfId="0" applyAlignment="1" applyBorder="1" applyFont="1" applyNumberFormat="1">
      <alignment horizontal="center" shrinkToFit="0" vertical="center" wrapText="1"/>
    </xf>
    <xf borderId="11" fillId="0" fontId="10" numFmtId="0" xfId="0" applyAlignment="1" applyBorder="1" applyFont="1">
      <alignment horizontal="center" shrinkToFit="0" wrapText="1"/>
    </xf>
    <xf borderId="114" fillId="0" fontId="48" numFmtId="171" xfId="0" applyAlignment="1" applyBorder="1" applyFont="1" applyNumberFormat="1">
      <alignment horizontal="center" shrinkToFit="0" vertical="center" wrapText="1"/>
    </xf>
    <xf borderId="10" fillId="0" fontId="49" numFmtId="0" xfId="0" applyAlignment="1" applyBorder="1" applyFont="1">
      <alignment horizontal="center" vertical="center"/>
    </xf>
    <xf borderId="10" fillId="0" fontId="48" numFmtId="171" xfId="0" applyAlignment="1" applyBorder="1" applyFont="1" applyNumberFormat="1">
      <alignment horizontal="center" shrinkToFit="0" vertical="center" wrapText="1"/>
    </xf>
    <xf borderId="3" fillId="0" fontId="49" numFmtId="0" xfId="0" applyAlignment="1" applyBorder="1" applyFont="1">
      <alignment horizontal="center" vertical="center"/>
    </xf>
    <xf borderId="10" fillId="0" fontId="49" numFmtId="0" xfId="0" applyAlignment="1" applyBorder="1" applyFont="1">
      <alignment horizontal="center" shrinkToFit="0" vertical="center" wrapText="1"/>
    </xf>
    <xf borderId="11" fillId="0" fontId="55" numFmtId="0" xfId="0" applyAlignment="1" applyBorder="1" applyFont="1">
      <alignment horizontal="center" shrinkToFit="0" vertical="center" wrapText="1"/>
    </xf>
    <xf borderId="3" fillId="0" fontId="49" numFmtId="0" xfId="0" applyAlignment="1" applyBorder="1" applyFont="1">
      <alignment vertical="center"/>
    </xf>
    <xf borderId="10" fillId="0" fontId="5" numFmtId="0" xfId="0" applyAlignment="1" applyBorder="1" applyFont="1">
      <alignment shrinkToFit="0" vertical="center" wrapText="1"/>
    </xf>
    <xf borderId="14" fillId="0" fontId="49" numFmtId="0" xfId="0" applyAlignment="1" applyBorder="1" applyFont="1">
      <alignment horizontal="center" shrinkToFit="0" vertical="center" wrapText="1"/>
    </xf>
    <xf borderId="115" fillId="0" fontId="52" numFmtId="0" xfId="0" applyAlignment="1" applyBorder="1" applyFont="1">
      <alignment horizontal="center" shrinkToFit="0" vertical="center" wrapText="1"/>
    </xf>
    <xf borderId="115" fillId="0" fontId="48" numFmtId="0" xfId="0" applyAlignment="1" applyBorder="1" applyFont="1">
      <alignment horizontal="center" shrinkToFit="0" vertical="center" wrapText="1"/>
    </xf>
    <xf borderId="115" fillId="0" fontId="49" numFmtId="0" xfId="0" applyAlignment="1" applyBorder="1" applyFont="1">
      <alignment horizontal="center" shrinkToFit="0" vertical="center" wrapText="1"/>
    </xf>
    <xf borderId="115" fillId="0" fontId="58" numFmtId="0" xfId="0" applyAlignment="1" applyBorder="1" applyFont="1">
      <alignment horizontal="center" shrinkToFit="0" vertical="center" wrapText="1"/>
    </xf>
    <xf borderId="115" fillId="0" fontId="5" numFmtId="0" xfId="0" applyAlignment="1" applyBorder="1" applyFont="1">
      <alignment shrinkToFit="0" vertical="center" wrapText="1"/>
    </xf>
    <xf borderId="0" fillId="0" fontId="49" numFmtId="0" xfId="0" applyAlignment="1" applyFont="1">
      <alignment horizontal="center" vertical="center"/>
    </xf>
    <xf borderId="115" fillId="0" fontId="51" numFmtId="0" xfId="0" applyAlignment="1" applyBorder="1" applyFont="1">
      <alignment horizontal="center" shrinkToFit="0" vertical="center" wrapText="1"/>
    </xf>
    <xf borderId="10" fillId="0" fontId="48" numFmtId="0" xfId="0" applyAlignment="1" applyBorder="1" applyFont="1">
      <alignment horizontal="center" shrinkToFit="0" vertical="center" wrapText="1"/>
    </xf>
    <xf borderId="64" fillId="0" fontId="48" numFmtId="171" xfId="0" applyAlignment="1" applyBorder="1" applyFont="1" applyNumberFormat="1">
      <alignment horizontal="center" shrinkToFit="0" vertical="center" wrapText="1"/>
    </xf>
    <xf borderId="45" fillId="0" fontId="49" numFmtId="0" xfId="0" applyAlignment="1" applyBorder="1" applyFont="1">
      <alignment vertical="center"/>
    </xf>
    <xf borderId="116" fillId="7" fontId="45" numFmtId="0" xfId="0" applyAlignment="1" applyBorder="1" applyFill="1" applyFont="1">
      <alignment horizontal="center" vertical="center"/>
    </xf>
    <xf borderId="117" fillId="3" fontId="6" numFmtId="0" xfId="0" applyAlignment="1" applyBorder="1" applyFill="1" applyFont="1">
      <alignment horizontal="center" vertical="center"/>
    </xf>
    <xf borderId="118" fillId="3" fontId="6" numFmtId="0" xfId="0" applyAlignment="1" applyBorder="1" applyFill="1" applyFont="1">
      <alignment horizontal="center" vertical="center"/>
    </xf>
    <xf borderId="38" fillId="3" fontId="6" numFmtId="0" xfId="0" applyAlignment="1" applyBorder="1" applyFill="1" applyFont="1">
      <alignment horizontal="center" vertical="center"/>
    </xf>
    <xf borderId="39" fillId="3" fontId="6" numFmtId="0" xfId="0" applyAlignment="1" applyBorder="1" applyFill="1" applyFont="1">
      <alignment horizontal="center" vertical="center"/>
    </xf>
    <xf borderId="40" fillId="3" fontId="6" numFmtId="0" xfId="0" applyAlignment="1" applyBorder="1" applyFill="1" applyFont="1">
      <alignment horizontal="center" vertical="center"/>
    </xf>
    <xf borderId="119" fillId="3" fontId="46" numFmtId="0" xfId="0" applyAlignment="1" applyBorder="1" applyFill="1" applyFont="1">
      <alignment horizontal="center" vertical="center"/>
    </xf>
    <xf borderId="119" fillId="3" fontId="59" numFmtId="0" xfId="0" applyAlignment="1" applyBorder="1" applyFill="1" applyFont="1">
      <alignment horizontal="center" vertical="center"/>
    </xf>
    <xf borderId="120" fillId="3" fontId="6" numFmtId="0" xfId="0" applyAlignment="1" applyBorder="1" applyFill="1" applyFont="1">
      <alignment horizontal="center" vertical="center"/>
    </xf>
    <xf borderId="121" fillId="0" fontId="5" numFmtId="0" xfId="0" applyAlignment="1" applyBorder="1" applyFont="1">
      <alignment shrinkToFit="0" wrapText="1"/>
    </xf>
    <xf borderId="122" fillId="3" fontId="6" numFmtId="0" xfId="0" applyAlignment="1" applyBorder="1" applyFill="1" applyFont="1">
      <alignment horizontal="center" vertical="center"/>
    </xf>
    <xf borderId="112" fillId="0" fontId="5" numFmtId="0" xfId="0" applyAlignment="1" applyBorder="1" applyFont="1">
      <alignment shrinkToFit="0" wrapText="1"/>
    </xf>
    <xf borderId="42" fillId="0" fontId="47" numFmtId="0" xfId="0" applyAlignment="1" applyBorder="1" applyFont="1">
      <alignment horizontal="center" shrinkToFit="0" vertical="center" wrapText="1"/>
    </xf>
    <xf borderId="42" fillId="0" fontId="49" numFmtId="173" xfId="0" applyAlignment="1" applyBorder="1" applyFont="1" applyNumberFormat="1">
      <alignment horizontal="center" vertical="center"/>
    </xf>
    <xf borderId="43" fillId="0" fontId="49" numFmtId="0" xfId="0" applyAlignment="1" applyBorder="1" applyFont="1">
      <alignment horizontal="center" vertical="center"/>
    </xf>
    <xf borderId="123" fillId="0" fontId="13" numFmtId="0" xfId="0" applyAlignment="1" applyBorder="1" applyFont="1">
      <alignment horizontal="center"/>
    </xf>
    <xf borderId="61" fillId="0" fontId="53" numFmtId="0" xfId="0" applyAlignment="1" applyBorder="1" applyFont="1">
      <alignment horizontal="center" shrinkToFit="0" vertical="center" wrapText="1"/>
    </xf>
    <xf borderId="5" fillId="0" fontId="49" numFmtId="0" xfId="0" applyAlignment="1" applyBorder="1" applyFont="1">
      <alignment horizontal="center" shrinkToFit="0" vertical="center" wrapText="1"/>
    </xf>
    <xf borderId="33" fillId="0" fontId="5" numFmtId="0" xfId="0" applyAlignment="1" applyBorder="1" applyFont="1">
      <alignment shrinkToFit="0" vertical="center" wrapText="1"/>
    </xf>
    <xf borderId="124" fillId="0" fontId="49" numFmtId="0" xfId="0" applyAlignment="1" applyBorder="1" applyFont="1">
      <alignment horizontal="center" shrinkToFit="0" vertical="center" wrapText="1"/>
    </xf>
    <xf borderId="37" fillId="0" fontId="5" numFmtId="0" xfId="0" applyAlignment="1" applyBorder="1" applyFont="1">
      <alignment shrinkToFit="0" vertical="center" wrapText="1"/>
    </xf>
    <xf borderId="0" fillId="0" fontId="49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81" fillId="0" fontId="5" numFmtId="0" xfId="0" applyAlignment="1" applyBorder="1" applyFont="1">
      <alignment shrinkToFit="0" vertical="center" wrapText="1"/>
    </xf>
    <xf borderId="125" fillId="0" fontId="5" numFmtId="0" xfId="0" applyAlignment="1" applyBorder="1" applyFont="1">
      <alignment shrinkToFit="0" wrapText="1"/>
    </xf>
    <xf borderId="17" fillId="0" fontId="5" numFmtId="0" xfId="0" applyAlignment="1" applyBorder="1" applyFont="1">
      <alignment shrinkToFit="0" vertical="center" wrapText="1"/>
    </xf>
    <xf borderId="126" fillId="0" fontId="49" numFmtId="0" xfId="0" applyAlignment="1" applyBorder="1" applyFont="1">
      <alignment horizontal="center" shrinkToFit="0" vertical="center" wrapText="1"/>
    </xf>
    <xf borderId="127" fillId="0" fontId="5" numFmtId="0" xfId="0" applyAlignment="1" applyBorder="1" applyFont="1">
      <alignment horizontal="center" shrinkToFit="0" vertical="center" wrapText="1"/>
    </xf>
    <xf borderId="127" fillId="0" fontId="55" numFmtId="0" xfId="0" applyAlignment="1" applyBorder="1" applyFont="1">
      <alignment horizontal="center" shrinkToFit="0" vertical="center" wrapText="1"/>
    </xf>
    <xf borderId="9" fillId="0" fontId="5" numFmtId="0" xfId="0" applyAlignment="1" applyBorder="1" applyFont="1">
      <alignment horizontal="center" shrinkToFit="0" vertical="center" wrapText="1"/>
    </xf>
    <xf borderId="128" fillId="0" fontId="5" numFmtId="0" xfId="0" applyAlignment="1" applyBorder="1" applyFont="1">
      <alignment horizontal="center" shrinkToFit="0" vertical="center" wrapText="1"/>
    </xf>
    <xf borderId="61" fillId="0" fontId="5" numFmtId="0" xfId="0" applyAlignment="1" applyBorder="1" applyFont="1">
      <alignment horizontal="center" shrinkToFit="0" vertical="center" wrapText="1"/>
    </xf>
    <xf borderId="57" fillId="0" fontId="5" numFmtId="0" xfId="0" applyAlignment="1" applyBorder="1" applyFont="1">
      <alignment horizontal="center" shrinkToFit="0" vertical="center" wrapText="1"/>
    </xf>
    <xf borderId="61" fillId="4" fontId="48" numFmtId="0" xfId="0" applyAlignment="1" applyBorder="1" applyFill="1" applyFont="1">
      <alignment horizontal="center" shrinkToFit="0" wrapText="1"/>
    </xf>
    <xf borderId="129" fillId="0" fontId="47" numFmtId="0" xfId="0" applyAlignment="1" applyBorder="1" applyFont="1">
      <alignment horizontal="center" shrinkToFit="0" vertical="center" wrapText="1"/>
    </xf>
    <xf borderId="130" fillId="0" fontId="3" numFmtId="0" xfId="0" applyBorder="1" applyFont="1"/>
    <xf borderId="131" fillId="0" fontId="3" numFmtId="0" xfId="0" applyBorder="1" applyFont="1"/>
    <xf borderId="44" fillId="0" fontId="49" numFmtId="0" xfId="0" applyAlignment="1" applyBorder="1" applyFont="1">
      <alignment horizontal="center" vertical="center"/>
    </xf>
    <xf borderId="114" fillId="0" fontId="55" numFmtId="0" xfId="0" applyAlignment="1" applyBorder="1" applyFont="1">
      <alignment horizontal="center" shrinkToFit="0" vertical="center" wrapText="1"/>
    </xf>
    <xf borderId="113" fillId="0" fontId="5" numFmtId="0" xfId="0" applyAlignment="1" applyBorder="1" applyFont="1">
      <alignment shrinkToFit="0" vertical="center" wrapText="1"/>
    </xf>
    <xf borderId="17" fillId="0" fontId="3" numFmtId="0" xfId="0" applyBorder="1" applyFont="1"/>
    <xf borderId="76" fillId="4" fontId="48" numFmtId="0" xfId="0" applyAlignment="1" applyBorder="1" applyFill="1" applyFont="1">
      <alignment shrinkToFit="0" wrapText="1"/>
    </xf>
    <xf borderId="76" fillId="0" fontId="5" numFmtId="0" xfId="0" applyAlignment="1" applyBorder="1" applyFont="1">
      <alignment shrinkToFit="0" vertical="center" wrapText="1"/>
    </xf>
    <xf borderId="60" fillId="0" fontId="5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shrinkToFit="0" vertical="center" wrapText="1"/>
    </xf>
    <xf borderId="35" fillId="0" fontId="49" numFmtId="0" xfId="0" applyBorder="1" applyFont="1"/>
    <xf borderId="132" fillId="0" fontId="49" numFmtId="0" xfId="0" applyAlignment="1" applyBorder="1" applyFont="1">
      <alignment horizontal="center" shrinkToFit="0" vertical="center" wrapText="1"/>
    </xf>
    <xf borderId="133" fillId="0" fontId="5" numFmtId="0" xfId="0" applyAlignment="1" applyBorder="1" applyFont="1">
      <alignment shrinkToFit="0" vertical="center" wrapText="1"/>
    </xf>
    <xf borderId="133" fillId="0" fontId="49" numFmtId="0" xfId="0" applyAlignment="1" applyBorder="1" applyFont="1">
      <alignment horizontal="center" shrinkToFit="0" vertical="center" wrapText="1"/>
    </xf>
    <xf borderId="134" fillId="0" fontId="55" numFmtId="0" xfId="0" applyAlignment="1" applyBorder="1" applyFont="1">
      <alignment horizontal="center" shrinkToFit="0" vertical="center" wrapText="1"/>
    </xf>
    <xf borderId="133" fillId="0" fontId="48" numFmtId="171" xfId="0" applyAlignment="1" applyBorder="1" applyFont="1" applyNumberFormat="1">
      <alignment horizontal="center" shrinkToFit="0" vertical="center" wrapText="1"/>
    </xf>
    <xf borderId="135" fillId="0" fontId="55" numFmtId="0" xfId="0" applyAlignment="1" applyBorder="1" applyFont="1">
      <alignment horizontal="center" shrinkToFit="0" vertical="center" wrapText="1"/>
    </xf>
    <xf borderId="136" fillId="0" fontId="49" numFmtId="0" xfId="0" applyAlignment="1" applyBorder="1" applyFont="1">
      <alignment horizontal="center" shrinkToFit="0" vertical="center" wrapText="1"/>
    </xf>
    <xf borderId="136" fillId="0" fontId="50" numFmtId="0" xfId="0" applyAlignment="1" applyBorder="1" applyFont="1">
      <alignment horizontal="center" shrinkToFit="0" vertical="center" wrapText="1"/>
    </xf>
    <xf borderId="136" fillId="0" fontId="13" numFmtId="0" xfId="0" applyBorder="1" applyFont="1"/>
    <xf borderId="136" fillId="0" fontId="51" numFmtId="0" xfId="0" applyAlignment="1" applyBorder="1" applyFont="1">
      <alignment horizontal="center" shrinkToFit="0" vertical="center" wrapText="1"/>
    </xf>
    <xf borderId="137" fillId="0" fontId="5" numFmtId="0" xfId="0" applyAlignment="1" applyBorder="1" applyFont="1">
      <alignment horizontal="center" shrinkToFit="0" vertical="center" wrapText="1"/>
    </xf>
    <xf borderId="15" fillId="0" fontId="3" numFmtId="0" xfId="0" applyBorder="1" applyFont="1"/>
    <xf borderId="138" fillId="7" fontId="45" numFmtId="0" xfId="0" applyAlignment="1" applyBorder="1" applyFill="1" applyFont="1">
      <alignment horizontal="center" shrinkToFit="0" vertical="center" wrapText="1"/>
    </xf>
    <xf borderId="10" fillId="3" fontId="6" numFmtId="0" xfId="0" applyAlignment="1" applyBorder="1" applyFill="1" applyFont="1">
      <alignment horizontal="center" shrinkToFit="0" vertical="center" wrapText="1"/>
    </xf>
    <xf borderId="11" fillId="3" fontId="46" numFmtId="0" xfId="0" applyAlignment="1" applyBorder="1" applyFill="1" applyFont="1">
      <alignment horizontal="center" shrinkToFit="0" vertical="center" wrapText="1"/>
    </xf>
    <xf borderId="42" fillId="0" fontId="49" numFmtId="171" xfId="0" applyAlignment="1" applyBorder="1" applyFont="1" applyNumberFormat="1">
      <alignment horizontal="center" shrinkToFit="0" vertical="center" wrapText="1"/>
    </xf>
    <xf borderId="2" fillId="0" fontId="49" numFmtId="0" xfId="0" applyAlignment="1" applyBorder="1" applyFont="1">
      <alignment horizontal="center" shrinkToFit="0" vertical="center" wrapText="1"/>
    </xf>
    <xf borderId="19" fillId="0" fontId="55" numFmtId="0" xfId="0" applyAlignment="1" applyBorder="1" applyFont="1">
      <alignment horizontal="center" shrinkToFit="0" vertical="center" wrapText="1"/>
    </xf>
    <xf borderId="19" fillId="0" fontId="52" numFmtId="0" xfId="0" applyAlignment="1" applyBorder="1" applyFont="1">
      <alignment horizontal="center" shrinkToFit="0" vertical="center" wrapText="1"/>
    </xf>
    <xf borderId="19" fillId="0" fontId="60" numFmtId="0" xfId="0" applyAlignment="1" applyBorder="1" applyFont="1">
      <alignment horizontal="center" shrinkToFit="0" vertical="center" wrapText="1"/>
    </xf>
    <xf borderId="43" fillId="0" fontId="50" numFmtId="0" xfId="0" applyAlignment="1" applyBorder="1" applyFont="1">
      <alignment horizontal="center" shrinkToFit="0" vertical="center" wrapText="1"/>
    </xf>
    <xf borderId="81" fillId="0" fontId="50" numFmtId="0" xfId="0" applyAlignment="1" applyBorder="1" applyFont="1">
      <alignment horizontal="center" shrinkToFit="0" vertical="center" wrapText="1"/>
    </xf>
    <xf borderId="15" fillId="0" fontId="50" numFmtId="0" xfId="0" applyAlignment="1" applyBorder="1" applyFont="1">
      <alignment horizontal="center" shrinkToFit="0" vertical="center" wrapText="1"/>
    </xf>
    <xf borderId="11" fillId="0" fontId="60" numFmtId="0" xfId="0" applyAlignment="1" applyBorder="1" applyFont="1">
      <alignment horizontal="center" shrinkToFit="0" vertical="center" wrapText="1"/>
    </xf>
    <xf borderId="133" fillId="3" fontId="6" numFmtId="0" xfId="0" applyAlignment="1" applyBorder="1" applyFill="1" applyFont="1">
      <alignment horizontal="center" shrinkToFit="0" vertical="center" wrapText="1"/>
    </xf>
    <xf borderId="134" fillId="3" fontId="61" numFmtId="0" xfId="0" applyAlignment="1" applyBorder="1" applyFill="1" applyFont="1">
      <alignment horizontal="center" shrinkToFit="0" vertical="center" wrapText="1"/>
    </xf>
    <xf borderId="1" fillId="0" fontId="47" numFmtId="0" xfId="0" applyAlignment="1" applyBorder="1" applyFont="1">
      <alignment horizontal="center" shrinkToFit="0" vertical="center" wrapText="1"/>
    </xf>
    <xf borderId="139" fillId="0" fontId="5" numFmtId="171" xfId="0" applyAlignment="1" applyBorder="1" applyFont="1" applyNumberFormat="1">
      <alignment horizontal="center" shrinkToFit="0" vertical="center" wrapText="1"/>
    </xf>
    <xf borderId="71" fillId="0" fontId="5" numFmtId="0" xfId="0" applyAlignment="1" applyBorder="1" applyFont="1">
      <alignment horizontal="center" shrinkToFit="0" vertical="center" wrapText="1"/>
    </xf>
    <xf borderId="140" fillId="0" fontId="49" numFmtId="0" xfId="0" applyAlignment="1" applyBorder="1" applyFont="1">
      <alignment horizontal="center" shrinkToFit="0" vertical="center" wrapText="1"/>
    </xf>
    <xf borderId="60" fillId="0" fontId="55" numFmtId="0" xfId="0" applyAlignment="1" applyBorder="1" applyFont="1">
      <alignment horizontal="center" shrinkToFit="0" vertical="center" wrapText="1"/>
    </xf>
    <xf borderId="141" fillId="0" fontId="3" numFmtId="0" xfId="0" applyBorder="1" applyFont="1"/>
    <xf borderId="60" fillId="0" fontId="60" numFmtId="0" xfId="0" applyAlignment="1" applyBorder="1" applyFont="1">
      <alignment horizontal="center" shrinkToFit="0" vertical="center" wrapText="1"/>
    </xf>
    <xf borderId="60" fillId="0" fontId="49" numFmtId="171" xfId="0" applyAlignment="1" applyBorder="1" applyFont="1" applyNumberFormat="1">
      <alignment horizontal="center" shrinkToFit="0" vertical="center" wrapText="1"/>
    </xf>
    <xf borderId="60" fillId="0" fontId="21" numFmtId="0" xfId="0" applyAlignment="1" applyBorder="1" applyFont="1">
      <alignment shrinkToFit="0" vertical="center" wrapText="1"/>
    </xf>
    <xf borderId="140" fillId="0" fontId="52" numFmtId="0" xfId="0" applyAlignment="1" applyBorder="1" applyFont="1">
      <alignment horizontal="center" shrinkToFit="0" vertical="center" wrapText="1"/>
    </xf>
    <xf borderId="11" fillId="0" fontId="53" numFmtId="0" xfId="0" applyAlignment="1" applyBorder="1" applyFont="1">
      <alignment shrinkToFit="0" vertical="center" wrapText="1"/>
    </xf>
    <xf borderId="142" fillId="0" fontId="5" numFmtId="0" xfId="0" applyAlignment="1" applyBorder="1" applyFont="1">
      <alignment shrinkToFit="0" vertical="center" wrapText="1"/>
    </xf>
    <xf borderId="125" fillId="0" fontId="49" numFmtId="0" xfId="0" applyAlignment="1" applyBorder="1" applyFont="1">
      <alignment horizontal="center" shrinkToFit="0" vertical="center" wrapText="1"/>
    </xf>
    <xf borderId="8" fillId="0" fontId="3" numFmtId="0" xfId="0" applyBorder="1" applyFont="1"/>
    <xf borderId="11" fillId="0" fontId="49" numFmtId="0" xfId="0" applyAlignment="1" applyBorder="1" applyFont="1">
      <alignment horizontal="center" shrinkToFit="0" wrapText="1"/>
    </xf>
    <xf borderId="11" fillId="0" fontId="49" numFmtId="0" xfId="0" applyAlignment="1" applyBorder="1" applyFont="1">
      <alignment shrinkToFit="0" wrapText="1"/>
    </xf>
    <xf borderId="141" fillId="0" fontId="5" numFmtId="171" xfId="0" applyAlignment="1" applyBorder="1" applyFont="1" applyNumberFormat="1">
      <alignment horizontal="center" shrinkToFit="0" vertical="center" wrapText="1"/>
    </xf>
    <xf borderId="71" fillId="0" fontId="52" numFmtId="0" xfId="0" applyAlignment="1" applyBorder="1" applyFont="1">
      <alignment horizontal="center" shrinkToFit="0" vertical="center" wrapText="1"/>
    </xf>
    <xf borderId="139" fillId="0" fontId="49" numFmtId="0" xfId="0" applyAlignment="1" applyBorder="1" applyFont="1">
      <alignment horizontal="center" shrinkToFit="0" wrapText="1"/>
    </xf>
    <xf borderId="139" fillId="0" fontId="49" numFmtId="0" xfId="0" applyAlignment="1" applyBorder="1" applyFont="1">
      <alignment horizontal="center" shrinkToFit="0" vertical="center" wrapText="1"/>
    </xf>
    <xf borderId="139" fillId="0" fontId="5" numFmtId="0" xfId="0" applyAlignment="1" applyBorder="1" applyFont="1">
      <alignment shrinkToFit="0" wrapText="1"/>
    </xf>
    <xf borderId="139" fillId="0" fontId="55" numFmtId="0" xfId="0" applyAlignment="1" applyBorder="1" applyFont="1">
      <alignment horizontal="center" shrinkToFit="0" vertical="center" wrapText="1"/>
    </xf>
    <xf borderId="139" fillId="0" fontId="49" numFmtId="0" xfId="0" applyAlignment="1" applyBorder="1" applyFont="1">
      <alignment shrinkToFit="0" wrapText="1"/>
    </xf>
    <xf borderId="135" fillId="3" fontId="61" numFmtId="0" xfId="0" applyAlignment="1" applyBorder="1" applyFill="1" applyFont="1">
      <alignment horizontal="center" shrinkToFit="0" vertical="center" wrapText="1"/>
    </xf>
    <xf borderId="45" fillId="0" fontId="49" numFmtId="171" xfId="0" applyAlignment="1" applyBorder="1" applyFont="1" applyNumberFormat="1">
      <alignment horizontal="center" shrinkToFit="0" vertical="center" wrapText="1"/>
    </xf>
    <xf borderId="19" fillId="0" fontId="55" numFmtId="0" xfId="0" applyAlignment="1" applyBorder="1" applyFont="1">
      <alignment horizontal="center" shrinkToFit="0" wrapText="1"/>
    </xf>
    <xf borderId="19" fillId="0" fontId="21" numFmtId="0" xfId="0" applyAlignment="1" applyBorder="1" applyFont="1">
      <alignment shrinkToFit="0" wrapText="1"/>
    </xf>
    <xf borderId="19" fillId="0" fontId="49" numFmtId="0" xfId="0" applyAlignment="1" applyBorder="1" applyFont="1">
      <alignment shrinkToFit="0" wrapText="1"/>
    </xf>
    <xf borderId="19" fillId="26" fontId="13" numFmtId="0" xfId="0" applyAlignment="1" applyBorder="1" applyFill="1" applyFont="1">
      <alignment horizontal="center" vertical="center"/>
    </xf>
    <xf borderId="129" fillId="27" fontId="62" numFmtId="0" xfId="0" applyAlignment="1" applyBorder="1" applyFill="1" applyFont="1">
      <alignment horizontal="center" vertical="center"/>
    </xf>
    <xf borderId="70" fillId="0" fontId="5" numFmtId="0" xfId="0" applyBorder="1" applyFont="1"/>
    <xf borderId="14" fillId="0" fontId="5" numFmtId="0" xfId="0" applyBorder="1" applyFont="1"/>
    <xf borderId="63" fillId="0" fontId="5" numFmtId="0" xfId="0" applyBorder="1" applyFont="1"/>
    <xf borderId="18" fillId="0" fontId="5" numFmtId="0" xfId="0" applyBorder="1" applyFont="1"/>
    <xf borderId="129" fillId="0" fontId="5" numFmtId="0" xfId="0" applyBorder="1" applyFont="1"/>
    <xf borderId="14" fillId="0" fontId="13" numFmtId="0" xfId="0" applyBorder="1" applyFont="1"/>
    <xf borderId="45" fillId="0" fontId="21" numFmtId="0" xfId="0" applyAlignment="1" applyBorder="1" applyFont="1">
      <alignment horizontal="center" vertical="center"/>
    </xf>
    <xf borderId="18" fillId="0" fontId="13" numFmtId="0" xfId="0" applyAlignment="1" applyBorder="1" applyFont="1">
      <alignment horizontal="center" vertical="center"/>
    </xf>
    <xf borderId="42" fillId="0" fontId="13" numFmtId="0" xfId="0" applyAlignment="1" applyBorder="1" applyFont="1">
      <alignment horizontal="center" readingOrder="0" vertical="center"/>
    </xf>
    <xf borderId="19" fillId="0" fontId="21" numFmtId="0" xfId="0" applyAlignment="1" applyBorder="1" applyFont="1">
      <alignment horizontal="left" vertical="center"/>
    </xf>
    <xf borderId="0" fillId="0" fontId="13" numFmtId="171" xfId="0" applyAlignment="1" applyFont="1" applyNumberFormat="1">
      <alignment horizontal="center" vertical="center"/>
    </xf>
    <xf borderId="45" fillId="0" fontId="13" numFmtId="0" xfId="0" applyAlignment="1" applyBorder="1" applyFont="1">
      <alignment horizontal="center" vertical="center"/>
    </xf>
    <xf borderId="19" fillId="0" fontId="21" numFmtId="0" xfId="0" applyAlignment="1" applyBorder="1" applyFont="1">
      <alignment horizontal="left" shrinkToFit="0" wrapText="1"/>
    </xf>
    <xf borderId="19" fillId="0" fontId="5" numFmtId="0" xfId="0" applyAlignment="1" applyBorder="1" applyFont="1">
      <alignment horizontal="center" vertical="center"/>
    </xf>
    <xf borderId="0" fillId="0" fontId="5" numFmtId="0" xfId="0" applyFont="1"/>
    <xf borderId="19" fillId="0" fontId="21" numFmtId="0" xfId="0" applyAlignment="1" applyBorder="1" applyFont="1">
      <alignment horizontal="left"/>
    </xf>
    <xf borderId="0" fillId="0" fontId="5" numFmtId="4" xfId="0" applyAlignment="1" applyFont="1" applyNumberFormat="1">
      <alignment horizontal="center" vertical="center"/>
    </xf>
    <xf borderId="129" fillId="0" fontId="63" numFmtId="0" xfId="0" applyAlignment="1" applyBorder="1" applyFont="1">
      <alignment horizontal="center" vertical="center"/>
    </xf>
    <xf borderId="69" fillId="0" fontId="13" numFmtId="0" xfId="0" applyAlignment="1" applyBorder="1" applyFont="1">
      <alignment horizontal="center"/>
    </xf>
    <xf borderId="0" fillId="0" fontId="13" numFmtId="0" xfId="0" applyAlignment="1" applyFont="1">
      <alignment horizontal="center"/>
    </xf>
    <xf borderId="129" fillId="0" fontId="64" numFmtId="0" xfId="0" applyAlignment="1" applyBorder="1" applyFont="1">
      <alignment horizontal="center" vertical="center"/>
    </xf>
    <xf borderId="0" fillId="0" fontId="13" numFmtId="0" xfId="0" applyFont="1"/>
    <xf borderId="73" fillId="2" fontId="64" numFmtId="0" xfId="0" applyAlignment="1" applyBorder="1" applyFill="1" applyFont="1">
      <alignment horizontal="center" vertical="center"/>
    </xf>
    <xf borderId="143" fillId="0" fontId="3" numFmtId="0" xfId="0" applyBorder="1" applyFont="1"/>
    <xf borderId="42" fillId="0" fontId="13" numFmtId="0" xfId="0" applyAlignment="1" applyBorder="1" applyFont="1">
      <alignment horizontal="center" vertical="center"/>
    </xf>
    <xf borderId="89" fillId="27" fontId="26" numFmtId="0" xfId="0" applyAlignment="1" applyBorder="1" applyFill="1" applyFont="1">
      <alignment horizontal="center" vertical="center"/>
    </xf>
    <xf borderId="29" fillId="27" fontId="26" numFmtId="0" xfId="0" applyAlignment="1" applyBorder="1" applyFill="1" applyFont="1">
      <alignment horizontal="center" vertical="center"/>
    </xf>
    <xf borderId="19" fillId="27" fontId="26" numFmtId="0" xfId="0" applyAlignment="1" applyBorder="1" applyFill="1" applyFont="1">
      <alignment horizontal="center" vertical="center"/>
    </xf>
    <xf borderId="144" fillId="0" fontId="3" numFmtId="0" xfId="0" applyBorder="1" applyFont="1"/>
    <xf borderId="145" fillId="27" fontId="26" numFmtId="0" xfId="0" applyAlignment="1" applyBorder="1" applyFill="1" applyFont="1">
      <alignment horizontal="center" vertical="center"/>
    </xf>
    <xf borderId="145" fillId="27" fontId="26" numFmtId="1" xfId="0" applyAlignment="1" applyBorder="1" applyFill="1" applyFont="1" applyNumberFormat="1">
      <alignment horizontal="center" vertical="center"/>
    </xf>
    <xf borderId="146" fillId="27" fontId="26" numFmtId="0" xfId="0" applyAlignment="1" applyBorder="1" applyFill="1" applyFont="1">
      <alignment horizontal="center" vertical="center"/>
    </xf>
    <xf borderId="147" fillId="0" fontId="3" numFmtId="0" xfId="0" applyBorder="1" applyFont="1"/>
    <xf borderId="148" fillId="0" fontId="3" numFmtId="0" xfId="0" applyBorder="1" applyFont="1"/>
    <xf borderId="19" fillId="27" fontId="26" numFmtId="1" xfId="0" applyAlignment="1" applyBorder="1" applyFill="1" applyFont="1" applyNumberFormat="1">
      <alignment horizontal="center" vertical="center"/>
    </xf>
    <xf borderId="149" fillId="28" fontId="26" numFmtId="0" xfId="0" applyAlignment="1" applyBorder="1" applyFill="1" applyFont="1">
      <alignment horizontal="center" vertical="center"/>
    </xf>
    <xf borderId="22" fillId="28" fontId="26" numFmtId="0" xfId="0" applyAlignment="1" applyBorder="1" applyFill="1" applyFont="1">
      <alignment horizontal="center" vertical="center"/>
    </xf>
    <xf borderId="19" fillId="28" fontId="26" numFmtId="0" xfId="0" applyAlignment="1" applyBorder="1" applyFill="1" applyFont="1">
      <alignment horizontal="center" vertical="center"/>
    </xf>
    <xf borderId="35" fillId="28" fontId="26" numFmtId="0" xfId="0" applyAlignment="1" applyBorder="1" applyFill="1" applyFont="1">
      <alignment horizontal="center" vertical="center"/>
    </xf>
    <xf borderId="35" fillId="28" fontId="26" numFmtId="1" xfId="0" applyAlignment="1" applyBorder="1" applyFill="1" applyFont="1" applyNumberFormat="1">
      <alignment horizontal="center" vertical="center"/>
    </xf>
    <xf borderId="89" fillId="0" fontId="26" numFmtId="0" xfId="0" applyAlignment="1" applyBorder="1" applyFont="1">
      <alignment horizontal="center" vertical="center"/>
    </xf>
    <xf borderId="90" fillId="0" fontId="26" numFmtId="0" xfId="0" applyAlignment="1" applyBorder="1" applyFont="1">
      <alignment horizontal="center" vertical="center"/>
    </xf>
    <xf borderId="89" fillId="29" fontId="26" numFmtId="0" xfId="0" applyAlignment="1" applyBorder="1" applyFill="1" applyFont="1">
      <alignment horizontal="center" vertical="center"/>
    </xf>
    <xf borderId="29" fillId="29" fontId="26" numFmtId="0" xfId="0" applyAlignment="1" applyBorder="1" applyFill="1" applyFont="1">
      <alignment horizontal="center"/>
    </xf>
    <xf borderId="0" fillId="0" fontId="13" numFmtId="0" xfId="0" applyAlignment="1" applyFont="1">
      <alignment horizontal="center" shrinkToFit="0" vertical="center" wrapText="1"/>
    </xf>
    <xf borderId="19" fillId="29" fontId="26" numFmtId="0" xfId="0" applyAlignment="1" applyBorder="1" applyFill="1" applyFont="1">
      <alignment horizontal="center"/>
    </xf>
    <xf borderId="35" fillId="29" fontId="26" numFmtId="0" xfId="0" applyAlignment="1" applyBorder="1" applyFill="1" applyFont="1">
      <alignment horizontal="center"/>
    </xf>
    <xf borderId="35" fillId="29" fontId="26" numFmtId="1" xfId="0" applyAlignment="1" applyBorder="1" applyFill="1" applyFont="1" applyNumberFormat="1">
      <alignment horizontal="center"/>
    </xf>
    <xf borderId="89" fillId="30" fontId="26" numFmtId="0" xfId="0" applyAlignment="1" applyBorder="1" applyFill="1" applyFont="1">
      <alignment horizontal="center" vertical="center"/>
    </xf>
    <xf borderId="29" fillId="30" fontId="26" numFmtId="0" xfId="0" applyAlignment="1" applyBorder="1" applyFill="1" applyFont="1">
      <alignment horizontal="center"/>
    </xf>
    <xf borderId="19" fillId="30" fontId="26" numFmtId="0" xfId="0" applyAlignment="1" applyBorder="1" applyFill="1" applyFont="1">
      <alignment horizontal="center"/>
    </xf>
    <xf borderId="35" fillId="30" fontId="26" numFmtId="0" xfId="0" applyAlignment="1" applyBorder="1" applyFill="1" applyFont="1">
      <alignment horizontal="center"/>
    </xf>
    <xf borderId="35" fillId="30" fontId="26" numFmtId="1" xfId="0" applyAlignment="1" applyBorder="1" applyFill="1" applyFont="1" applyNumberFormat="1">
      <alignment horizontal="center"/>
    </xf>
    <xf borderId="89" fillId="26" fontId="26" numFmtId="0" xfId="0" applyAlignment="1" applyBorder="1" applyFill="1" applyFont="1">
      <alignment horizontal="center" vertical="center"/>
    </xf>
    <xf borderId="29" fillId="26" fontId="26" numFmtId="0" xfId="0" applyAlignment="1" applyBorder="1" applyFill="1" applyFont="1">
      <alignment horizontal="center"/>
    </xf>
    <xf borderId="19" fillId="26" fontId="26" numFmtId="0" xfId="0" applyAlignment="1" applyBorder="1" applyFill="1" applyFont="1">
      <alignment horizontal="center"/>
    </xf>
    <xf borderId="35" fillId="26" fontId="26" numFmtId="0" xfId="0" applyAlignment="1" applyBorder="1" applyFill="1" applyFont="1">
      <alignment horizontal="center"/>
    </xf>
    <xf borderId="35" fillId="26" fontId="26" numFmtId="1" xfId="0" applyAlignment="1" applyBorder="1" applyFill="1" applyFont="1" applyNumberFormat="1">
      <alignment horizontal="center"/>
    </xf>
    <xf borderId="89" fillId="31" fontId="26" numFmtId="0" xfId="0" applyAlignment="1" applyBorder="1" applyFill="1" applyFont="1">
      <alignment horizontal="center" vertical="center"/>
    </xf>
    <xf borderId="29" fillId="31" fontId="26" numFmtId="0" xfId="0" applyAlignment="1" applyBorder="1" applyFill="1" applyFont="1">
      <alignment horizontal="center" vertical="center"/>
    </xf>
    <xf borderId="19" fillId="31" fontId="26" numFmtId="0" xfId="0" applyAlignment="1" applyBorder="1" applyFill="1" applyFont="1">
      <alignment horizontal="center" vertical="center"/>
    </xf>
    <xf borderId="35" fillId="31" fontId="26" numFmtId="0" xfId="0" applyAlignment="1" applyBorder="1" applyFill="1" applyFont="1">
      <alignment horizontal="center" vertical="center"/>
    </xf>
    <xf borderId="35" fillId="31" fontId="26" numFmtId="1" xfId="0" applyAlignment="1" applyBorder="1" applyFill="1" applyFont="1" applyNumberFormat="1">
      <alignment horizontal="center" vertical="center"/>
    </xf>
    <xf borderId="31" fillId="26" fontId="26" numFmtId="0" xfId="0" applyAlignment="1" applyBorder="1" applyFill="1" applyFont="1">
      <alignment horizontal="center"/>
    </xf>
    <xf borderId="33" fillId="26" fontId="26" numFmtId="0" xfId="0" applyAlignment="1" applyBorder="1" applyFill="1" applyFont="1">
      <alignment horizontal="center"/>
    </xf>
    <xf borderId="145" fillId="31" fontId="26" numFmtId="0" xfId="0" applyAlignment="1" applyBorder="1" applyFill="1" applyFont="1">
      <alignment horizontal="center" vertical="center"/>
    </xf>
    <xf borderId="145" fillId="31" fontId="26" numFmtId="1" xfId="0" applyAlignment="1" applyBorder="1" applyFill="1" applyFont="1" applyNumberFormat="1">
      <alignment horizontal="center" vertical="center"/>
    </xf>
    <xf borderId="28" fillId="0" fontId="26" numFmtId="0" xfId="0" applyAlignment="1" applyBorder="1" applyFont="1">
      <alignment horizontal="center" vertical="center"/>
    </xf>
    <xf borderId="29" fillId="0" fontId="26" numFmtId="0" xfId="0" applyAlignment="1" applyBorder="1" applyFont="1">
      <alignment horizontal="center" vertical="center"/>
    </xf>
    <xf borderId="31" fillId="0" fontId="13" numFmtId="0" xfId="0" applyAlignment="1" applyBorder="1" applyFont="1">
      <alignment horizontal="center" vertical="center"/>
    </xf>
    <xf borderId="32" fillId="5" fontId="21" numFmtId="0" xfId="0" applyAlignment="1" applyBorder="1" applyFill="1" applyFont="1">
      <alignment horizontal="center" vertical="center"/>
    </xf>
    <xf borderId="19" fillId="5" fontId="26" numFmtId="174" xfId="0" applyAlignment="1" applyBorder="1" applyFill="1" applyFont="1" applyNumberFormat="1">
      <alignment horizontal="center" vertical="center"/>
    </xf>
    <xf borderId="19" fillId="5" fontId="26" numFmtId="1" xfId="0" applyAlignment="1" applyBorder="1" applyFill="1" applyFont="1" applyNumberFormat="1">
      <alignment horizontal="center" vertical="center"/>
    </xf>
    <xf borderId="33" fillId="0" fontId="13" numFmtId="174" xfId="0" applyAlignment="1" applyBorder="1" applyFont="1" applyNumberFormat="1">
      <alignment horizontal="center" vertical="center"/>
    </xf>
    <xf borderId="34" fillId="5" fontId="21" numFmtId="0" xfId="0" applyAlignment="1" applyBorder="1" applyFill="1" applyFont="1">
      <alignment horizontal="center" vertical="center"/>
    </xf>
    <xf borderId="35" fillId="5" fontId="26" numFmtId="174" xfId="0" applyAlignment="1" applyBorder="1" applyFill="1" applyFont="1" applyNumberFormat="1">
      <alignment horizontal="center" vertical="center"/>
    </xf>
    <xf borderId="37" fillId="0" fontId="13" numFmtId="174" xfId="0" applyAlignment="1" applyBorder="1" applyFont="1" applyNumberFormat="1">
      <alignment horizontal="center" vertical="center"/>
    </xf>
    <xf borderId="32" fillId="31" fontId="26" numFmtId="0" xfId="0" applyAlignment="1" applyBorder="1" applyFill="1" applyFont="1">
      <alignment horizontal="center" vertical="center"/>
    </xf>
    <xf borderId="33" fillId="0" fontId="13" numFmtId="0" xfId="0" applyAlignment="1" applyBorder="1" applyFont="1">
      <alignment horizontal="center" vertical="center"/>
    </xf>
    <xf borderId="19" fillId="31" fontId="26" numFmtId="1" xfId="0" applyAlignment="1" applyBorder="1" applyFill="1" applyFont="1" applyNumberFormat="1">
      <alignment horizontal="center" vertical="center"/>
    </xf>
    <xf borderId="32" fillId="0" fontId="26" numFmtId="0" xfId="0" applyAlignment="1" applyBorder="1" applyFont="1">
      <alignment horizontal="center" vertical="center"/>
    </xf>
    <xf borderId="19" fillId="0" fontId="26" numFmtId="0" xfId="0" applyAlignment="1" applyBorder="1" applyFont="1">
      <alignment horizontal="center" vertical="center"/>
    </xf>
    <xf borderId="33" fillId="0" fontId="13" numFmtId="1" xfId="0" applyAlignment="1" applyBorder="1" applyFont="1" applyNumberFormat="1">
      <alignment horizontal="center" vertical="center"/>
    </xf>
    <xf borderId="150" fillId="31" fontId="26" numFmtId="0" xfId="0" applyAlignment="1" applyBorder="1" applyFill="1" applyFont="1">
      <alignment horizontal="center" vertical="center"/>
    </xf>
    <xf borderId="101" fillId="0" fontId="13" numFmtId="0" xfId="0" applyAlignment="1" applyBorder="1" applyFont="1">
      <alignment horizontal="center" vertical="center"/>
    </xf>
    <xf borderId="151" fillId="31" fontId="21" numFmtId="0" xfId="0" applyAlignment="1" applyBorder="1" applyFill="1" applyFont="1">
      <alignment horizontal="center" vertical="center"/>
    </xf>
    <xf borderId="101" fillId="0" fontId="13" numFmtId="174" xfId="0" applyAlignment="1" applyBorder="1" applyFont="1" applyNumberFormat="1">
      <alignment horizontal="center" vertical="center"/>
    </xf>
    <xf borderId="19" fillId="31" fontId="21" numFmtId="0" xfId="0" applyAlignment="1" applyBorder="1" applyFill="1" applyFont="1">
      <alignment horizontal="center" vertical="center"/>
    </xf>
    <xf borderId="145" fillId="31" fontId="21" numFmtId="0" xfId="0" applyAlignment="1" applyBorder="1" applyFill="1" applyFont="1">
      <alignment horizontal="center" vertical="center"/>
    </xf>
    <xf borderId="152" fillId="2" fontId="64" numFmtId="0" xfId="0" applyAlignment="1" applyBorder="1" applyFill="1" applyFont="1">
      <alignment horizontal="center" vertical="center"/>
    </xf>
    <xf borderId="153" fillId="0" fontId="3" numFmtId="0" xfId="0" applyBorder="1" applyFont="1"/>
    <xf borderId="154" fillId="0" fontId="3" numFmtId="0" xfId="0" applyBorder="1" applyFont="1"/>
    <xf borderId="151" fillId="31" fontId="26" numFmtId="0" xfId="0" applyAlignment="1" applyBorder="1" applyFill="1" applyFont="1">
      <alignment horizontal="center" vertical="center"/>
    </xf>
    <xf borderId="77" fillId="0" fontId="3" numFmtId="0" xfId="0" applyBorder="1" applyFont="1"/>
    <xf borderId="150" fillId="5" fontId="21" numFmtId="0" xfId="0" applyAlignment="1" applyBorder="1" applyFill="1" applyFont="1">
      <alignment horizontal="center" vertical="center"/>
    </xf>
    <xf borderId="145" fillId="5" fontId="26" numFmtId="174" xfId="0" applyAlignment="1" applyBorder="1" applyFill="1" applyFont="1" applyNumberFormat="1">
      <alignment horizontal="center" vertical="center"/>
    </xf>
    <xf borderId="155" fillId="2" fontId="64" numFmtId="0" xfId="0" applyAlignment="1" applyBorder="1" applyFill="1" applyFont="1">
      <alignment horizontal="center" vertical="center"/>
    </xf>
    <xf borderId="156" fillId="0" fontId="3" numFmtId="0" xfId="0" applyBorder="1" applyFont="1"/>
    <xf borderId="157" fillId="31" fontId="26" numFmtId="0" xfId="0" applyAlignment="1" applyBorder="1" applyFill="1" applyFont="1">
      <alignment horizontal="center" vertical="center"/>
    </xf>
    <xf borderId="108" fillId="31" fontId="26" numFmtId="0" xfId="0" applyAlignment="1" applyBorder="1" applyFill="1" applyFont="1">
      <alignment horizontal="center" vertical="center"/>
    </xf>
    <xf borderId="123" fillId="0" fontId="3" numFmtId="0" xfId="0" applyBorder="1" applyFont="1"/>
    <xf borderId="108" fillId="31" fontId="26" numFmtId="1" xfId="0" applyAlignment="1" applyBorder="1" applyFill="1" applyFont="1" applyNumberFormat="1">
      <alignment horizontal="center" vertical="center"/>
    </xf>
    <xf borderId="32" fillId="0" fontId="21" numFmtId="0" xfId="0" applyAlignment="1" applyBorder="1" applyFont="1">
      <alignment horizontal="center" vertical="center"/>
    </xf>
    <xf borderId="158" fillId="31" fontId="26" numFmtId="0" xfId="0" applyAlignment="1" applyBorder="1" applyFill="1" applyFont="1">
      <alignment horizontal="center" vertical="center"/>
    </xf>
    <xf borderId="159" fillId="31" fontId="26" numFmtId="0" xfId="0" applyAlignment="1" applyBorder="1" applyFill="1" applyFont="1">
      <alignment horizontal="center" vertical="center"/>
    </xf>
    <xf borderId="159" fillId="31" fontId="26" numFmtId="1" xfId="0" applyAlignment="1" applyBorder="1" applyFill="1" applyFont="1" applyNumberFormat="1">
      <alignment horizontal="center" vertical="center"/>
    </xf>
    <xf borderId="50" fillId="0" fontId="26" numFmtId="0" xfId="0" applyAlignment="1" applyBorder="1" applyFont="1">
      <alignment horizontal="center" vertical="center"/>
    </xf>
    <xf borderId="79" fillId="0" fontId="13" numFmtId="0" xfId="0" applyAlignment="1" applyBorder="1" applyFont="1">
      <alignment horizontal="center" vertical="center"/>
    </xf>
    <xf borderId="19" fillId="0" fontId="26" numFmtId="174" xfId="0" applyAlignment="1" applyBorder="1" applyFont="1" applyNumberFormat="1">
      <alignment horizontal="center" vertical="center"/>
    </xf>
    <xf borderId="34" fillId="0" fontId="21" numFmtId="0" xfId="0" applyAlignment="1" applyBorder="1" applyFont="1">
      <alignment horizontal="center" vertical="center"/>
    </xf>
    <xf borderId="35" fillId="0" fontId="26" numFmtId="0" xfId="0" applyAlignment="1" applyBorder="1" applyFont="1">
      <alignment horizontal="center" vertical="center"/>
    </xf>
    <xf borderId="35" fillId="0" fontId="26" numFmtId="174" xfId="0" applyAlignment="1" applyBorder="1" applyFont="1" applyNumberFormat="1">
      <alignment horizontal="center" vertical="center"/>
    </xf>
    <xf borderId="0" fillId="0" fontId="26" numFmtId="1" xfId="0" applyAlignment="1" applyFont="1" applyNumberFormat="1">
      <alignment horizontal="center" vertical="center"/>
    </xf>
    <xf borderId="0" fillId="0" fontId="26" numFmtId="175" xfId="0" applyAlignment="1" applyFont="1" applyNumberFormat="1">
      <alignment horizontal="center" vertical="center"/>
    </xf>
    <xf borderId="28" fillId="32" fontId="26" numFmtId="0" xfId="0" applyAlignment="1" applyBorder="1" applyFill="1" applyFont="1">
      <alignment horizontal="center" shrinkToFit="0" vertical="center" wrapText="1"/>
    </xf>
    <xf borderId="29" fillId="32" fontId="13" numFmtId="0" xfId="0" applyAlignment="1" applyBorder="1" applyFill="1" applyFont="1">
      <alignment horizontal="center" vertical="center"/>
    </xf>
    <xf borderId="29" fillId="32" fontId="26" numFmtId="0" xfId="0" applyAlignment="1" applyBorder="1" applyFill="1" applyFont="1">
      <alignment horizontal="center" vertical="center"/>
    </xf>
    <xf borderId="19" fillId="32" fontId="26" numFmtId="0" xfId="0" applyAlignment="1" applyBorder="1" applyFill="1" applyFont="1">
      <alignment horizontal="center" vertical="center"/>
    </xf>
    <xf borderId="34" fillId="32" fontId="21" numFmtId="0" xfId="0" applyAlignment="1" applyBorder="1" applyFill="1" applyFont="1">
      <alignment horizontal="center" vertical="center"/>
    </xf>
    <xf borderId="35" fillId="32" fontId="21" numFmtId="0" xfId="0" applyAlignment="1" applyBorder="1" applyFill="1" applyFont="1">
      <alignment horizontal="center" vertical="center"/>
    </xf>
    <xf borderId="129" fillId="33" fontId="65" numFmtId="0" xfId="0" applyAlignment="1" applyBorder="1" applyFill="1" applyFont="1">
      <alignment horizontal="center" vertical="center"/>
    </xf>
    <xf borderId="35" fillId="32" fontId="13" numFmtId="174" xfId="0" applyAlignment="1" applyBorder="1" applyFill="1" applyFont="1" applyNumberFormat="1">
      <alignment horizontal="center" vertical="center"/>
    </xf>
    <xf borderId="28" fillId="27" fontId="26" numFmtId="0" xfId="0" applyAlignment="1" applyBorder="1" applyFill="1" applyFont="1">
      <alignment horizontal="center" vertical="center"/>
    </xf>
    <xf borderId="31" fillId="27" fontId="26" numFmtId="0" xfId="0" applyAlignment="1" applyBorder="1" applyFill="1" applyFont="1">
      <alignment horizontal="center" vertical="center"/>
    </xf>
    <xf borderId="34" fillId="27" fontId="26" numFmtId="0" xfId="0" applyAlignment="1" applyBorder="1" applyFill="1" applyFont="1">
      <alignment horizontal="center" vertical="center"/>
    </xf>
    <xf borderId="35" fillId="27" fontId="26" numFmtId="1" xfId="0" applyAlignment="1" applyBorder="1" applyFill="1" applyFont="1" applyNumberFormat="1">
      <alignment horizontal="center" vertical="center"/>
    </xf>
    <xf borderId="0" fillId="0" fontId="13" numFmtId="1" xfId="0" applyAlignment="1" applyFont="1" applyNumberFormat="1">
      <alignment horizontal="center" vertical="center"/>
    </xf>
    <xf borderId="0" fillId="0" fontId="13" numFmtId="174" xfId="0" applyAlignment="1" applyFont="1" applyNumberFormat="1">
      <alignment horizontal="center" vertical="center"/>
    </xf>
    <xf borderId="150" fillId="27" fontId="26" numFmtId="0" xfId="0" applyAlignment="1" applyBorder="1" applyFill="1" applyFont="1">
      <alignment horizontal="center" vertical="center"/>
    </xf>
    <xf borderId="150" fillId="27" fontId="21" numFmtId="0" xfId="0" applyAlignment="1" applyBorder="1" applyFill="1" applyFont="1">
      <alignment horizontal="center" vertical="center"/>
    </xf>
    <xf borderId="0" fillId="0" fontId="13" numFmtId="175" xfId="0" applyAlignment="1" applyFont="1" applyNumberFormat="1">
      <alignment horizontal="center" vertical="center"/>
    </xf>
    <xf borderId="32" fillId="27" fontId="26" numFmtId="0" xfId="0" applyAlignment="1" applyBorder="1" applyFill="1" applyFont="1">
      <alignment horizontal="center" vertical="center"/>
    </xf>
    <xf borderId="37" fillId="27" fontId="26" numFmtId="0" xfId="0" applyAlignment="1" applyBorder="1" applyFill="1" applyFont="1">
      <alignment horizontal="center" vertical="center"/>
    </xf>
    <xf borderId="129" fillId="0" fontId="21" numFmtId="0" xfId="0" applyAlignment="1" applyBorder="1" applyFont="1">
      <alignment horizontal="center"/>
    </xf>
    <xf borderId="49" fillId="0" fontId="26" numFmtId="0" xfId="0" applyAlignment="1" applyBorder="1" applyFont="1">
      <alignment horizontal="center" vertical="center"/>
    </xf>
    <xf borderId="160" fillId="0" fontId="26" numFmtId="0" xfId="0" applyAlignment="1" applyBorder="1" applyFont="1">
      <alignment horizontal="center" vertical="center"/>
    </xf>
    <xf borderId="161" fillId="31" fontId="26" numFmtId="0" xfId="0" applyAlignment="1" applyBorder="1" applyFill="1" applyFont="1">
      <alignment horizontal="center" vertical="center"/>
    </xf>
    <xf borderId="31" fillId="31" fontId="26" numFmtId="0" xfId="0" applyAlignment="1" applyBorder="1" applyFill="1" applyFont="1">
      <alignment horizontal="center" vertical="center"/>
    </xf>
    <xf borderId="162" fillId="0" fontId="3" numFmtId="0" xfId="0" applyBorder="1" applyFont="1"/>
    <xf borderId="163" fillId="31" fontId="26" numFmtId="1" xfId="0" applyAlignment="1" applyBorder="1" applyFill="1" applyFont="1" applyNumberFormat="1">
      <alignment horizontal="center" vertical="center"/>
    </xf>
    <xf borderId="28" fillId="31" fontId="26" numFmtId="0" xfId="0" applyAlignment="1" applyBorder="1" applyFill="1" applyFont="1">
      <alignment horizontal="center" vertical="center"/>
    </xf>
    <xf borderId="29" fillId="31" fontId="26" numFmtId="1" xfId="0" applyAlignment="1" applyBorder="1" applyFill="1" applyFont="1" applyNumberFormat="1">
      <alignment horizontal="center" vertical="center"/>
    </xf>
    <xf borderId="31" fillId="31" fontId="26" numFmtId="1" xfId="0" applyAlignment="1" applyBorder="1" applyFill="1" applyFont="1" applyNumberFormat="1">
      <alignment horizontal="center" vertical="center"/>
    </xf>
    <xf borderId="164" fillId="0" fontId="3" numFmtId="0" xfId="0" applyBorder="1" applyFont="1"/>
    <xf borderId="34" fillId="34" fontId="21" numFmtId="0" xfId="0" applyAlignment="1" applyBorder="1" applyFill="1" applyFont="1">
      <alignment horizontal="center" vertical="center"/>
    </xf>
    <xf borderId="18" fillId="0" fontId="21" numFmtId="0" xfId="0" applyAlignment="1" applyBorder="1" applyFont="1">
      <alignment horizontal="center" vertical="center"/>
    </xf>
    <xf borderId="165" fillId="31" fontId="26" numFmtId="0" xfId="0" applyAlignment="1" applyBorder="1" applyFill="1" applyFont="1">
      <alignment horizontal="center" vertical="center"/>
    </xf>
    <xf borderId="29" fillId="7" fontId="26" numFmtId="0" xfId="0" applyAlignment="1" applyBorder="1" applyFill="1" applyFont="1">
      <alignment horizontal="center" vertical="center"/>
    </xf>
    <xf borderId="29" fillId="7" fontId="26" numFmtId="0" xfId="0" applyAlignment="1" applyBorder="1" applyFill="1" applyFont="1">
      <alignment vertical="center"/>
    </xf>
    <xf borderId="31" fillId="7" fontId="26" numFmtId="0" xfId="0" applyAlignment="1" applyBorder="1" applyFill="1" applyFont="1">
      <alignment horizontal="center" vertical="center"/>
    </xf>
    <xf borderId="166" fillId="31" fontId="26" numFmtId="0" xfId="0" applyAlignment="1" applyBorder="1" applyFill="1" applyFont="1">
      <alignment horizontal="center" vertical="center"/>
    </xf>
    <xf borderId="19" fillId="7" fontId="26" numFmtId="0" xfId="0" applyAlignment="1" applyBorder="1" applyFill="1" applyFont="1">
      <alignment horizontal="center" vertical="center"/>
    </xf>
    <xf borderId="19" fillId="7" fontId="26" numFmtId="0" xfId="0" applyAlignment="1" applyBorder="1" applyFill="1" applyFont="1">
      <alignment vertical="center"/>
    </xf>
    <xf borderId="33" fillId="7" fontId="26" numFmtId="0" xfId="0" applyAlignment="1" applyBorder="1" applyFill="1" applyFont="1">
      <alignment horizontal="center" vertical="center"/>
    </xf>
    <xf borderId="167" fillId="31" fontId="21" numFmtId="0" xfId="0" applyAlignment="1" applyBorder="1" applyFill="1" applyFont="1">
      <alignment horizontal="center" vertical="center"/>
    </xf>
    <xf borderId="35" fillId="7" fontId="26" numFmtId="1" xfId="0" applyAlignment="1" applyBorder="1" applyFill="1" applyFont="1" applyNumberFormat="1">
      <alignment horizontal="center" vertical="center"/>
    </xf>
    <xf borderId="35" fillId="7" fontId="13" numFmtId="0" xfId="0" applyBorder="1" applyFill="1" applyFont="1"/>
    <xf borderId="37" fillId="7" fontId="13" numFmtId="0" xfId="0" applyAlignment="1" applyBorder="1" applyFill="1" applyFont="1">
      <alignment horizontal="center" vertical="center"/>
    </xf>
    <xf borderId="29" fillId="7" fontId="26" numFmtId="1" xfId="0" applyAlignment="1" applyBorder="1" applyFill="1" applyFont="1" applyNumberFormat="1">
      <alignment horizontal="center" vertical="center"/>
    </xf>
    <xf borderId="31" fillId="7" fontId="26" numFmtId="1" xfId="0" applyAlignment="1" applyBorder="1" applyFill="1" applyFont="1" applyNumberFormat="1">
      <alignment horizontal="center" vertical="center"/>
    </xf>
    <xf borderId="19" fillId="7" fontId="26" numFmtId="1" xfId="0" applyAlignment="1" applyBorder="1" applyFill="1" applyFont="1" applyNumberFormat="1">
      <alignment horizontal="center" vertical="center"/>
    </xf>
    <xf borderId="167" fillId="34" fontId="21" numFmtId="0" xfId="0" applyAlignment="1" applyBorder="1" applyFill="1" applyFont="1">
      <alignment horizontal="center" vertical="center"/>
    </xf>
    <xf borderId="91" fillId="0" fontId="26" numFmtId="0" xfId="0" applyAlignment="1" applyBorder="1" applyFont="1">
      <alignment horizontal="center" vertical="center"/>
    </xf>
    <xf borderId="42" fillId="0" fontId="21" numFmtId="0" xfId="0" applyAlignment="1" applyBorder="1" applyFont="1">
      <alignment horizontal="center" vertical="center"/>
    </xf>
    <xf borderId="168" fillId="31" fontId="26" numFmtId="0" xfId="0" applyAlignment="1" applyBorder="1" applyFill="1" applyFont="1">
      <alignment horizontal="center" vertical="center"/>
    </xf>
    <xf borderId="165" fillId="35" fontId="26" numFmtId="0" xfId="0" applyAlignment="1" applyBorder="1" applyFill="1" applyFont="1">
      <alignment horizontal="center" vertical="center"/>
    </xf>
    <xf borderId="29" fillId="35" fontId="26" numFmtId="0" xfId="0" applyAlignment="1" applyBorder="1" applyFill="1" applyFont="1">
      <alignment horizontal="center" vertical="center"/>
    </xf>
    <xf borderId="29" fillId="35" fontId="26" numFmtId="0" xfId="0" applyAlignment="1" applyBorder="1" applyFill="1" applyFont="1">
      <alignment vertical="center"/>
    </xf>
    <xf borderId="31" fillId="35" fontId="26" numFmtId="0" xfId="0" applyAlignment="1" applyBorder="1" applyFill="1" applyFont="1">
      <alignment horizontal="center" vertical="center"/>
    </xf>
    <xf borderId="169" fillId="31" fontId="26" numFmtId="0" xfId="0" applyAlignment="1" applyBorder="1" applyFill="1" applyFont="1">
      <alignment horizontal="center" vertical="center"/>
    </xf>
    <xf borderId="166" fillId="35" fontId="26" numFmtId="0" xfId="0" applyAlignment="1" applyBorder="1" applyFill="1" applyFont="1">
      <alignment horizontal="center"/>
    </xf>
    <xf borderId="19" fillId="35" fontId="26" numFmtId="0" xfId="0" applyAlignment="1" applyBorder="1" applyFill="1" applyFont="1">
      <alignment horizontal="center"/>
    </xf>
    <xf borderId="19" fillId="35" fontId="26" numFmtId="0" xfId="0" applyAlignment="1" applyBorder="1" applyFill="1" applyFont="1">
      <alignment horizontal="center" vertical="center"/>
    </xf>
    <xf borderId="19" fillId="35" fontId="26" numFmtId="0" xfId="0" applyAlignment="1" applyBorder="1" applyFill="1" applyFont="1">
      <alignment vertical="center"/>
    </xf>
    <xf borderId="33" fillId="35" fontId="26" numFmtId="0" xfId="0" applyAlignment="1" applyBorder="1" applyFill="1" applyFont="1">
      <alignment horizontal="center" vertical="center"/>
    </xf>
    <xf borderId="167" fillId="35" fontId="26" numFmtId="1" xfId="0" applyAlignment="1" applyBorder="1" applyFill="1" applyFont="1" applyNumberFormat="1">
      <alignment horizontal="center" vertical="center"/>
    </xf>
    <xf borderId="35" fillId="35" fontId="26" numFmtId="1" xfId="0" applyAlignment="1" applyBorder="1" applyFill="1" applyFont="1" applyNumberFormat="1">
      <alignment horizontal="center" vertical="center"/>
    </xf>
    <xf borderId="165" fillId="35" fontId="26" numFmtId="1" xfId="0" applyAlignment="1" applyBorder="1" applyFill="1" applyFont="1" applyNumberFormat="1">
      <alignment horizontal="center" vertical="center"/>
    </xf>
    <xf borderId="29" fillId="35" fontId="26" numFmtId="1" xfId="0" applyAlignment="1" applyBorder="1" applyFill="1" applyFont="1" applyNumberFormat="1">
      <alignment horizontal="center" vertical="center"/>
    </xf>
    <xf borderId="31" fillId="35" fontId="26" numFmtId="1" xfId="0" applyAlignment="1" applyBorder="1" applyFill="1" applyFont="1" applyNumberFormat="1">
      <alignment horizontal="center" vertical="center"/>
    </xf>
    <xf borderId="166" fillId="35" fontId="26" numFmtId="1" xfId="0" applyAlignment="1" applyBorder="1" applyFill="1" applyFont="1" applyNumberFormat="1">
      <alignment horizontal="center" vertical="center"/>
    </xf>
    <xf borderId="170" fillId="34" fontId="26" numFmtId="0" xfId="0" applyAlignment="1" applyBorder="1" applyFill="1" applyFont="1">
      <alignment horizontal="center" vertical="center"/>
    </xf>
    <xf borderId="35" fillId="36" fontId="26" numFmtId="1" xfId="0" applyAlignment="1" applyBorder="1" applyFill="1" applyFont="1" applyNumberFormat="1">
      <alignment horizontal="center" vertical="center"/>
    </xf>
    <xf borderId="0" fillId="0" fontId="26" numFmtId="174" xfId="0" applyAlignment="1" applyFont="1" applyNumberFormat="1">
      <alignment horizontal="center" vertical="center"/>
    </xf>
    <xf borderId="28" fillId="28" fontId="26" numFmtId="0" xfId="0" applyAlignment="1" applyBorder="1" applyFill="1" applyFont="1">
      <alignment horizontal="center" vertical="center"/>
    </xf>
    <xf borderId="29" fillId="28" fontId="26" numFmtId="0" xfId="0" applyAlignment="1" applyBorder="1" applyFill="1" applyFont="1">
      <alignment horizontal="center" vertical="center"/>
    </xf>
    <xf borderId="29" fillId="28" fontId="26" numFmtId="0" xfId="0" applyAlignment="1" applyBorder="1" applyFill="1" applyFont="1">
      <alignment vertical="center"/>
    </xf>
    <xf borderId="31" fillId="28" fontId="26" numFmtId="0" xfId="0" applyAlignment="1" applyBorder="1" applyFill="1" applyFont="1">
      <alignment horizontal="center" vertical="center"/>
    </xf>
    <xf borderId="32" fillId="28" fontId="26" numFmtId="0" xfId="0" applyAlignment="1" applyBorder="1" applyFill="1" applyFont="1">
      <alignment horizontal="center" vertical="center"/>
    </xf>
    <xf borderId="19" fillId="28" fontId="26" numFmtId="0" xfId="0" applyAlignment="1" applyBorder="1" applyFill="1" applyFont="1">
      <alignment horizontal="center"/>
    </xf>
    <xf borderId="19" fillId="28" fontId="26" numFmtId="0" xfId="0" applyAlignment="1" applyBorder="1" applyFill="1" applyFont="1">
      <alignment vertical="center"/>
    </xf>
    <xf borderId="33" fillId="28" fontId="26" numFmtId="0" xfId="0" applyAlignment="1" applyBorder="1" applyFill="1" applyFont="1">
      <alignment horizontal="center" vertical="center"/>
    </xf>
    <xf borderId="37" fillId="28" fontId="26" numFmtId="1" xfId="0" applyAlignment="1" applyBorder="1" applyFill="1" applyFont="1" applyNumberFormat="1">
      <alignment horizontal="center" vertical="center"/>
    </xf>
    <xf borderId="29" fillId="28" fontId="26" numFmtId="1" xfId="0" applyAlignment="1" applyBorder="1" applyFill="1" applyFont="1" applyNumberFormat="1">
      <alignment horizontal="center" vertical="center"/>
    </xf>
    <xf borderId="31" fillId="28" fontId="26" numFmtId="1" xfId="0" applyAlignment="1" applyBorder="1" applyFill="1" applyFont="1" applyNumberFormat="1">
      <alignment horizontal="center" vertical="center"/>
    </xf>
    <xf borderId="19" fillId="28" fontId="26" numFmtId="1" xfId="0" applyAlignment="1" applyBorder="1" applyFill="1" applyFont="1" applyNumberFormat="1">
      <alignment horizontal="center" vertical="center"/>
    </xf>
    <xf borderId="150" fillId="34" fontId="21" numFmtId="0" xfId="0" applyAlignment="1" applyBorder="1" applyFill="1" applyFont="1">
      <alignment horizontal="center" vertical="center"/>
    </xf>
    <xf borderId="145" fillId="28" fontId="26" numFmtId="1" xfId="0" applyAlignment="1" applyBorder="1" applyFill="1" applyFont="1" applyNumberFormat="1">
      <alignment horizontal="center" vertical="center"/>
    </xf>
    <xf borderId="31" fillId="0" fontId="26" numFmtId="0" xfId="0" applyAlignment="1" applyBorder="1" applyFont="1">
      <alignment horizontal="center" vertical="center"/>
    </xf>
    <xf borderId="100" fillId="0" fontId="26" numFmtId="0" xfId="0" applyAlignment="1" applyBorder="1" applyFont="1">
      <alignment horizontal="center" vertical="center"/>
    </xf>
    <xf borderId="35" fillId="0" fontId="13" numFmtId="174" xfId="0" applyAlignment="1" applyBorder="1" applyFont="1" applyNumberFormat="1">
      <alignment horizontal="center" vertical="center"/>
    </xf>
    <xf borderId="0" fillId="0" fontId="21" numFmtId="0" xfId="0" applyAlignment="1" applyFont="1">
      <alignment vertical="center"/>
    </xf>
    <xf borderId="171" fillId="37" fontId="59" numFmtId="0" xfId="0" applyAlignment="1" applyBorder="1" applyFill="1" applyFont="1">
      <alignment horizontal="left" shrinkToFit="0" vertical="center" wrapText="1"/>
    </xf>
    <xf borderId="172" fillId="25" fontId="5" numFmtId="0" xfId="0" applyAlignment="1" applyBorder="1" applyFill="1" applyFont="1">
      <alignment horizontal="center"/>
    </xf>
    <xf borderId="173" fillId="0" fontId="3" numFmtId="0" xfId="0" applyBorder="1" applyFont="1"/>
    <xf borderId="174" fillId="0" fontId="3" numFmtId="0" xfId="0" applyBorder="1" applyFont="1"/>
    <xf borderId="19" fillId="9" fontId="0" numFmtId="0" xfId="0" applyAlignment="1" applyBorder="1" applyFill="1" applyFont="1">
      <alignment horizontal="center" vertical="center"/>
    </xf>
    <xf borderId="45" fillId="0" fontId="0" numFmtId="0" xfId="0" applyAlignment="1" applyBorder="1" applyFont="1">
      <alignment horizontal="left" readingOrder="0" shrinkToFit="0" vertical="center" wrapText="1"/>
    </xf>
    <xf borderId="19" fillId="0" fontId="0" numFmtId="0" xfId="0" applyAlignment="1" applyBorder="1" applyFont="1">
      <alignment horizontal="left" readingOrder="0" shrinkToFit="0" vertical="center" wrapText="1"/>
    </xf>
    <xf borderId="19" fillId="0" fontId="0" numFmtId="0" xfId="0" applyAlignment="1" applyBorder="1" applyFont="1">
      <alignment horizontal="left" readingOrder="0" vertical="center"/>
    </xf>
    <xf borderId="45" fillId="0" fontId="0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量具不符合发现数量统计</a:t>
            </a:r>
          </a:p>
        </c:rich>
      </c:tx>
      <c:layout>
        <c:manualLayout>
          <c:xMode val="edge"/>
          <c:yMode val="edge"/>
          <c:x val="0.285491824552297"/>
          <c:y val="0.0183727034120735"/>
        </c:manualLayout>
      </c:layout>
      <c:overlay val="0"/>
    </c:title>
    <c:plotArea>
      <c:layout>
        <c:manualLayout>
          <c:xMode val="edge"/>
          <c:yMode val="edge"/>
          <c:x val="0.0881910199844277"/>
          <c:y val="0.127893104271057"/>
          <c:w val="0.900519076044641"/>
          <c:h val="0.773419231686948"/>
        </c:manualLayout>
      </c:layout>
      <c:barChart>
        <c:barDir val="col"/>
        <c:ser>
          <c:idx val="0"/>
          <c:order val="0"/>
          <c:tx>
            <c:v>量具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'审核发现点数据分析（2023）'!$C$16:$N$16</c:f>
            </c:strRef>
          </c:cat>
          <c:val>
            <c:numRef>
              <c:f>'审核发现点数据分析（2023）'!$C$17:$N$17</c:f>
              <c:numCache/>
            </c:numRef>
          </c:val>
        </c:ser>
        <c:axId val="1192570082"/>
        <c:axId val="1539335866"/>
      </c:barChart>
      <c:catAx>
        <c:axId val="11925700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39335866"/>
      </c:catAx>
      <c:valAx>
        <c:axId val="1539335866"/>
        <c:scaling>
          <c:orientation val="minMax"/>
          <c:max val="2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92570082"/>
        <c:majorUnit val="1.0"/>
        <c:minorUnit val="1.0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SOP不符合数量统计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SOP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'审核发现点数据分析（2023）'!$C$18:$N$18</c:f>
            </c:strRef>
          </c:cat>
          <c:val>
            <c:numRef>
              <c:f>'审核发现点数据分析（2023）'!$C$19:$N$19</c:f>
              <c:numCache/>
            </c:numRef>
          </c:val>
        </c:ser>
        <c:axId val="1242162019"/>
        <c:axId val="1940691713"/>
      </c:barChart>
      <c:catAx>
        <c:axId val="12421620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40691713"/>
      </c:catAx>
      <c:valAx>
        <c:axId val="19406917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42162019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757575"/>
                </a:solidFill>
                <a:latin typeface="+mn-lt"/>
              </a:defRPr>
            </a:pPr>
            <a:r>
              <a:rPr b="0" sz="1400">
                <a:solidFill>
                  <a:srgbClr val="757575"/>
                </a:solidFill>
                <a:latin typeface="+mn-lt"/>
              </a:rPr>
              <a:t>技能不符合数量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技能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'审核发现点数据分析（2023）'!$C$20:$N$20</c:f>
            </c:strRef>
          </c:cat>
          <c:val>
            <c:numRef>
              <c:f>'审核发现点数据分析（2023）'!$C$21:$N$21</c:f>
              <c:numCache/>
            </c:numRef>
          </c:val>
        </c:ser>
        <c:axId val="1848918951"/>
        <c:axId val="919187541"/>
      </c:barChart>
      <c:catAx>
        <c:axId val="18489189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19187541"/>
      </c:catAx>
      <c:valAx>
        <c:axId val="9191875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48918951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Arial"/>
              </a:defRPr>
            </a:pPr>
            <a:r>
              <a:rPr b="1" sz="2400">
                <a:solidFill>
                  <a:srgbClr val="000000"/>
                </a:solidFill>
                <a:latin typeface="Arial"/>
              </a:rPr>
              <a:t>2023 工位不符合率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93C47D"/>
            </a:solidFill>
            <a:ln cmpd="sng">
              <a:noFill/>
            </a:ln>
          </c:spPr>
          <c:dPt>
            <c:idx val="1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5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7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9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10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11"/>
          </c:dPt>
          <c:dPt>
            <c:idx val="13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'审核发现点数据分析（2023）'!$AD$2:$AD$15</c:f>
            </c:strRef>
          </c:cat>
          <c:val>
            <c:numRef>
              <c:f>'审核发现点数据分析（2023）'!$AE$2:$AE$15</c:f>
              <c:numCache/>
            </c:numRef>
          </c:val>
        </c:ser>
        <c:axId val="142040315"/>
        <c:axId val="442337803"/>
      </c:barChart>
      <c:catAx>
        <c:axId val="1420403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2337803"/>
      </c:catAx>
      <c:valAx>
        <c:axId val="4423378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0403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量具不符合发现数量统计</a:t>
            </a:r>
          </a:p>
        </c:rich>
      </c:tx>
      <c:layout>
        <c:manualLayout>
          <c:xMode val="edge"/>
          <c:yMode val="edge"/>
          <c:x val="0.285491824552297"/>
          <c:y val="0.0183727034120735"/>
        </c:manualLayout>
      </c:layout>
      <c:overlay val="0"/>
    </c:title>
    <c:plotArea>
      <c:layout>
        <c:manualLayout>
          <c:xMode val="edge"/>
          <c:yMode val="edge"/>
          <c:x val="0.0881910199844277"/>
          <c:y val="0.127893104271057"/>
          <c:w val="0.900519076044641"/>
          <c:h val="0.773419231686948"/>
        </c:manualLayout>
      </c:layout>
      <c:barChart>
        <c:barDir val="col"/>
        <c:ser>
          <c:idx val="0"/>
          <c:order val="0"/>
          <c:tx>
            <c:strRef>
              <c:f>'审核发现点数据分析（2024）'!$B$17</c:f>
            </c:strRef>
          </c:tx>
          <c:cat>
            <c:strRef>
              <c:f>'审核发现点数据分析（2024）'!$C$16:$N$16</c:f>
            </c:strRef>
          </c:cat>
          <c:val>
            <c:numRef>
              <c:f>'审核发现点数据分析（2024）'!$C$17:$N$17</c:f>
              <c:numCache/>
            </c:numRef>
          </c:val>
        </c:ser>
        <c:axId val="1160599366"/>
        <c:axId val="1266897209"/>
      </c:barChart>
      <c:catAx>
        <c:axId val="11605993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66897209"/>
      </c:catAx>
      <c:valAx>
        <c:axId val="126689720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160599366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SOP不符合数量统计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'审核发现点数据分析（2024）'!$B$19</c:f>
            </c:strRef>
          </c:tx>
          <c:cat>
            <c:strRef>
              <c:f>'审核发现点数据分析（2024）'!$C$18:$N$18</c:f>
            </c:strRef>
          </c:cat>
          <c:val>
            <c:numRef>
              <c:f>'审核发现点数据分析（2024）'!$C$19:$N$19</c:f>
              <c:numCache/>
            </c:numRef>
          </c:val>
        </c:ser>
        <c:axId val="1343594469"/>
        <c:axId val="2093945543"/>
      </c:barChart>
      <c:catAx>
        <c:axId val="13435944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93945543"/>
      </c:catAx>
      <c:valAx>
        <c:axId val="2093945543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343594469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757575"/>
                </a:solidFill>
                <a:latin typeface="+mn-lt"/>
              </a:defRPr>
            </a:pPr>
            <a:r>
              <a:rPr b="0" sz="1400">
                <a:solidFill>
                  <a:srgbClr val="757575"/>
                </a:solidFill>
                <a:latin typeface="+mn-lt"/>
              </a:rPr>
              <a:t>技能不符合数量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'审核发现点数据分析（2024）'!$B$21</c:f>
            </c:strRef>
          </c:tx>
          <c:cat>
            <c:strRef>
              <c:f>'审核发现点数据分析（2024）'!$C$20:$N$20</c:f>
            </c:strRef>
          </c:cat>
          <c:val>
            <c:numRef>
              <c:f>'审核发现点数据分析（2024）'!$C$21:$N$21</c:f>
              <c:numCache/>
            </c:numRef>
          </c:val>
        </c:ser>
        <c:axId val="1919071324"/>
        <c:axId val="727912513"/>
      </c:barChart>
      <c:catAx>
        <c:axId val="19190713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27912513"/>
      </c:catAx>
      <c:valAx>
        <c:axId val="727912513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919071324"/>
      </c:valAx>
    </c:plotArea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sans-serif"/>
              </a:defRPr>
            </a:pPr>
            <a:r>
              <a:rPr b="1">
                <a:solidFill>
                  <a:srgbClr val="000000"/>
                </a:solidFill>
                <a:latin typeface="sans-serif"/>
              </a:rPr>
              <a:t>2024 工位不符合率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93C47D"/>
            </a:solidFill>
            <a:ln cmpd="sng">
              <a:noFill/>
            </a:ln>
          </c:spPr>
          <c:dPt>
            <c:idx val="1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5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7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9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10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11"/>
          </c:dPt>
          <c:dPt>
            <c:idx val="13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'审核发现点数据分析（2024）'!$AD$2:$AD$15</c:f>
            </c:strRef>
          </c:cat>
          <c:val>
            <c:numRef>
              <c:f>'审核发现点数据分析（2024）'!$AE$2:$AE$15</c:f>
              <c:numCache/>
            </c:numRef>
          </c:val>
        </c:ser>
        <c:axId val="1707029469"/>
        <c:axId val="2131325139"/>
      </c:barChart>
      <c:catAx>
        <c:axId val="17070294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1325139"/>
      </c:catAx>
      <c:valAx>
        <c:axId val="2131325139"/>
        <c:scaling>
          <c:orientation val="minMax"/>
          <c:max val="0.2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70294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2023 各Family DPPM</a:t>
            </a:r>
          </a:p>
        </c:rich>
      </c:tx>
      <c:layout>
        <c:manualLayout>
          <c:xMode val="edge"/>
          <c:yMode val="edge"/>
          <c:x val="0.033138888888888905"/>
          <c:y val="0.050044964028776985"/>
        </c:manualLayout>
      </c:layout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1"/>
          </c:dPt>
          <c:dPt>
            <c:idx val="2"/>
            <c:spPr>
              <a:solidFill>
                <a:srgbClr val="EA9999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EA9999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6FA8DC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6FA8DC"/>
              </a:solidFill>
              <a:ln cmpd="sng">
                <a:noFill/>
              </a:ln>
            </c:spPr>
          </c:dPt>
          <c:dPt>
            <c:idx val="7"/>
            <c:spPr>
              <a:solidFill>
                <a:srgbClr val="EA9999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 KPI跟踪表格（IV)'!$C$23:$C$32</c:f>
            </c:strRef>
          </c:cat>
          <c:val>
            <c:numRef>
              <c:f>'2023 KPI跟踪表格（IV)'!$P$23:$P$32</c:f>
              <c:numCache/>
            </c:numRef>
          </c:val>
        </c:ser>
        <c:axId val="165096334"/>
        <c:axId val="1125193797"/>
      </c:barChart>
      <c:catAx>
        <c:axId val="1650963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5193797"/>
      </c:catAx>
      <c:valAx>
        <c:axId val="11251937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0963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2023 FQC 订单拒收率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FFD966"/>
            </a:solidFill>
            <a:ln cmpd="sng">
              <a:noFill/>
            </a:ln>
          </c:spPr>
          <c:dPt>
            <c:idx val="0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5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7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 KPI跟踪表格（FQC)'!$D$2:$P$2</c:f>
            </c:strRef>
          </c:cat>
          <c:val>
            <c:numRef>
              <c:f>'2023 KPI跟踪表格（FQC)'!$D$35:$P$35</c:f>
              <c:numCache/>
            </c:numRef>
          </c:val>
        </c:ser>
        <c:axId val="1473113057"/>
        <c:axId val="1968421997"/>
      </c:barChart>
      <c:catAx>
        <c:axId val="14731130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8421997"/>
      </c:catAx>
      <c:valAx>
        <c:axId val="1968421997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31130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2023 各Family FQC拒收PPM</a:t>
            </a:r>
          </a:p>
        </c:rich>
      </c:tx>
      <c:layout>
        <c:manualLayout>
          <c:xMode val="edge"/>
          <c:yMode val="edge"/>
          <c:x val="0.033138888888888905"/>
          <c:y val="0.050044964028776985"/>
        </c:manualLayout>
      </c:layout>
      <c:overlay val="0"/>
    </c:title>
    <c:plotArea>
      <c:layout/>
      <c:barChart>
        <c:barDir val="col"/>
        <c:ser>
          <c:idx val="0"/>
          <c:order val="0"/>
          <c:spPr>
            <a:solidFill>
              <a:srgbClr val="A4C2F4"/>
            </a:solidFill>
            <a:ln cmpd="sng">
              <a:noFill/>
            </a:ln>
          </c:spPr>
          <c:dPt>
            <c:idx val="2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4"/>
          </c:dPt>
          <c:dPt>
            <c:idx val="6"/>
          </c:dPt>
          <c:dPt>
            <c:idx val="7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 KPI跟踪表格（FQC)'!$C$23:$C$32</c:f>
            </c:strRef>
          </c:cat>
          <c:val>
            <c:numRef>
              <c:f>'2023 KPI跟踪表格（FQC)'!$P$23:$P$32</c:f>
              <c:numCache/>
            </c:numRef>
          </c:val>
        </c:ser>
        <c:axId val="1400748794"/>
        <c:axId val="833662015"/>
      </c:barChart>
      <c:catAx>
        <c:axId val="14007487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3662015"/>
      </c:catAx>
      <c:valAx>
        <c:axId val="833662015"/>
        <c:scaling>
          <c:orientation val="minMax"/>
          <c:max val="8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07487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Arial"/>
              </a:defRPr>
            </a:pPr>
            <a:r>
              <a:rPr b="1" sz="2400">
                <a:solidFill>
                  <a:srgbClr val="000000"/>
                </a:solidFill>
                <a:latin typeface="Arial"/>
              </a:rPr>
              <a:t>2023 FQC拒收PPM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2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5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 KPI跟踪表格（FQC)'!$D$2:$P$2</c:f>
            </c:strRef>
          </c:cat>
          <c:val>
            <c:numRef>
              <c:f>'2023 KPI跟踪表格（FQC)'!$D$32:$P$32</c:f>
              <c:numCache/>
            </c:numRef>
          </c:val>
        </c:ser>
        <c:axId val="351862821"/>
        <c:axId val="1738024341"/>
      </c:barChart>
      <c:catAx>
        <c:axId val="3518628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8024341"/>
      </c:catAx>
      <c:valAx>
        <c:axId val="17380243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18628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2023 PQC订单拒收率</a:t>
            </a:r>
          </a:p>
        </c:rich>
      </c:tx>
      <c:layout>
        <c:manualLayout>
          <c:xMode val="edge"/>
          <c:yMode val="edge"/>
          <c:x val="0.03258333333333333"/>
          <c:y val="0.05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'2023KPI跟踪表格（PQC)'!$C$35</c:f>
            </c:strRef>
          </c:tx>
          <c:spPr>
            <a:solidFill>
              <a:srgbClr val="DD7E6B"/>
            </a:solidFill>
            <a:ln cmpd="sng">
              <a:noFill/>
            </a:ln>
          </c:spPr>
          <c:dPt>
            <c:idx val="3"/>
          </c:dPt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'2023KPI跟踪表格（PQC)'!$D$2:$P$2</c:f>
            </c:strRef>
          </c:cat>
          <c:val>
            <c:numRef>
              <c:f>'2023KPI跟踪表格（PQC)'!$D$35:$P$35</c:f>
              <c:numCache/>
            </c:numRef>
          </c:val>
        </c:ser>
        <c:axId val="1917603723"/>
        <c:axId val="799432459"/>
      </c:barChart>
      <c:catAx>
        <c:axId val="19176037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9432459"/>
      </c:catAx>
      <c:valAx>
        <c:axId val="799432459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76037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2023 各Family PQC拒收PPM</a:t>
            </a:r>
          </a:p>
        </c:rich>
      </c:tx>
      <c:layout>
        <c:manualLayout>
          <c:xMode val="edge"/>
          <c:yMode val="edge"/>
          <c:x val="0.033138888888888905"/>
          <c:y val="0.050044964028776985"/>
        </c:manualLayout>
      </c:layout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2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6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7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'2023KPI跟踪表格（PQC)'!$C$23:$C$32</c:f>
            </c:strRef>
          </c:cat>
          <c:val>
            <c:numRef>
              <c:f>'2023KPI跟踪表格（PQC)'!$P$23:$P$32</c:f>
              <c:numCache/>
            </c:numRef>
          </c:val>
        </c:ser>
        <c:axId val="1007452509"/>
        <c:axId val="234904612"/>
      </c:barChart>
      <c:catAx>
        <c:axId val="10074525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4904612"/>
      </c:catAx>
      <c:valAx>
        <c:axId val="2349046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74525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2023 PQC 订单拒收PPM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0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3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5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7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9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'2023KPI跟踪表格（PQC)'!$D$2:$P$2</c:f>
            </c:strRef>
          </c:cat>
          <c:val>
            <c:numRef>
              <c:f>'2023KPI跟踪表格（PQC)'!$D$32:$P$32</c:f>
              <c:numCache/>
            </c:numRef>
          </c:val>
        </c:ser>
        <c:axId val="705079177"/>
        <c:axId val="1018497084"/>
      </c:barChart>
      <c:catAx>
        <c:axId val="7050791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8497084"/>
      </c:catAx>
      <c:valAx>
        <c:axId val="10184970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50791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Arial"/>
              </a:defRPr>
            </a:pPr>
            <a:r>
              <a:rPr b="1" sz="2400">
                <a:solidFill>
                  <a:srgbClr val="000000"/>
                </a:solidFill>
                <a:latin typeface="Arial"/>
              </a:rPr>
              <a:t>2023 工位不符合率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93C47D"/>
            </a:solidFill>
            <a:ln cmpd="sng">
              <a:noFill/>
            </a:ln>
          </c:spPr>
          <c:dPt>
            <c:idx val="1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5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7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9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10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11"/>
          </c:dPt>
          <c:dPt>
            <c:idx val="13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'审核发现点数据分析（2023）'!$AD$2:$AD$15</c:f>
            </c:strRef>
          </c:cat>
          <c:val>
            <c:numRef>
              <c:f>'审核发现点数据分析（2023）'!$AE$2:$AE$15</c:f>
              <c:numCache/>
            </c:numRef>
          </c:val>
        </c:ser>
        <c:axId val="2104927558"/>
        <c:axId val="1704703858"/>
      </c:barChart>
      <c:catAx>
        <c:axId val="21049275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4703858"/>
      </c:catAx>
      <c:valAx>
        <c:axId val="17047038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49275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2024 IV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大线</c:v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KPI-大小线（IV)'!$D$2:$P$2</c:f>
            </c:strRef>
          </c:cat>
          <c:val>
            <c:numRef>
              <c:f>'2024 KPI-大小线（IV)'!$D$40:$P$40</c:f>
              <c:numCache/>
            </c:numRef>
          </c:val>
        </c:ser>
        <c:ser>
          <c:idx val="1"/>
          <c:order val="1"/>
          <c:tx>
            <c:v>小线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'2024 KPI-大小线（IV)'!$D$2:$P$2</c:f>
            </c:strRef>
          </c:cat>
          <c:val>
            <c:numRef>
              <c:f>'2024 KPI-大小线（IV)'!$D$46:$P$46</c:f>
              <c:numCache/>
            </c:numRef>
          </c:val>
        </c:ser>
        <c:axId val="577080173"/>
        <c:axId val="60869141"/>
      </c:barChart>
      <c:catAx>
        <c:axId val="5770801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869141"/>
      </c:catAx>
      <c:valAx>
        <c:axId val="608691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708017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2024 各Family DPPM</a:t>
            </a:r>
          </a:p>
        </c:rich>
      </c:tx>
      <c:layout>
        <c:manualLayout>
          <c:xMode val="edge"/>
          <c:yMode val="edge"/>
          <c:x val="0.033138888888888905"/>
          <c:y val="0.050044964028776985"/>
        </c:manualLayout>
      </c:layout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1"/>
          </c:dPt>
          <c:dPt>
            <c:idx val="2"/>
            <c:spPr>
              <a:solidFill>
                <a:srgbClr val="EA9999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EA9999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6FA8DC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6FA8DC"/>
              </a:solidFill>
              <a:ln cmpd="sng">
                <a:noFill/>
              </a:ln>
            </c:spPr>
          </c:dPt>
          <c:dPt>
            <c:idx val="7"/>
            <c:spPr>
              <a:solidFill>
                <a:srgbClr val="FFFFFF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6FA8DC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KPI-大小线（IV)'!$C$33:$C$45</c:f>
            </c:strRef>
          </c:cat>
          <c:val>
            <c:numRef>
              <c:f>'2024 KPI-大小线（IV)'!$P$33:$P$44</c:f>
              <c:numCache/>
            </c:numRef>
          </c:val>
        </c:ser>
        <c:axId val="1360731282"/>
        <c:axId val="613843827"/>
      </c:barChart>
      <c:catAx>
        <c:axId val="13607312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3843827"/>
      </c:catAx>
      <c:valAx>
        <c:axId val="6138438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07312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2024 CMW FQC 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KPI-大小线（FQC)'!$D$2:$P$2</c:f>
            </c:strRef>
          </c:cat>
          <c:val>
            <c:numRef>
              <c:f>'2024 KPI-大小线（FQC)'!$D$47:$P$47</c:f>
              <c:numCache/>
            </c:numRef>
          </c:val>
        </c:ser>
        <c:axId val="717586495"/>
        <c:axId val="1972749456"/>
      </c:barChart>
      <c:catAx>
        <c:axId val="7175864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2749456"/>
      </c:catAx>
      <c:valAx>
        <c:axId val="19727494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75864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2024 CMW FQC PPM-大小线</a:t>
            </a:r>
          </a:p>
        </c:rich>
      </c:tx>
      <c:layout>
        <c:manualLayout>
          <c:xMode val="edge"/>
          <c:yMode val="edge"/>
          <c:x val="0.03091666666666667"/>
          <c:y val="0.05364208633093526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大线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KPI-大小线（FQC)'!$D$2:$P$2</c:f>
            </c:strRef>
          </c:cat>
          <c:val>
            <c:numRef>
              <c:f>'2024 KPI-大小线（FQC)'!$D$40:$P$40</c:f>
              <c:numCache/>
            </c:numRef>
          </c:val>
        </c:ser>
        <c:ser>
          <c:idx val="1"/>
          <c:order val="1"/>
          <c:tx>
            <c:v>小线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KPI-大小线（FQC)'!$D$2:$P$2</c:f>
            </c:strRef>
          </c:cat>
          <c:val>
            <c:numRef>
              <c:f>'2024 KPI-大小线（FQC)'!$D$46:$P$46</c:f>
              <c:numCache/>
            </c:numRef>
          </c:val>
        </c:ser>
        <c:axId val="42743601"/>
        <c:axId val="2089551825"/>
      </c:barChart>
      <c:catAx>
        <c:axId val="427436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9551825"/>
      </c:catAx>
      <c:valAx>
        <c:axId val="20895518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74360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sans-serif"/>
              </a:defRPr>
            </a:pPr>
            <a:r>
              <a:rPr b="1">
                <a:solidFill>
                  <a:srgbClr val="000000"/>
                </a:solidFill>
                <a:latin typeface="sans-serif"/>
              </a:rPr>
              <a:t>2024 CMW FQC Rejected Rate( Quantity)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3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KPI-大小线（FQC)'!$D$2:$P$2</c:f>
            </c:strRef>
          </c:cat>
          <c:val>
            <c:numRef>
              <c:f>'2024 KPI-大小线（FQC)'!$D$50:$P$50</c:f>
              <c:numCache/>
            </c:numRef>
          </c:val>
        </c:ser>
        <c:axId val="389192092"/>
        <c:axId val="1502852578"/>
      </c:barChart>
      <c:catAx>
        <c:axId val="3891920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2852578"/>
      </c:catAx>
      <c:valAx>
        <c:axId val="1502852578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91920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2024 CMW FQC Rejected Rate( Quantity)-大小线</a:t>
            </a:r>
          </a:p>
        </c:rich>
      </c:tx>
      <c:layout>
        <c:manualLayout>
          <c:xMode val="edge"/>
          <c:yMode val="edge"/>
          <c:x val="0.029805555555555526"/>
          <c:y val="0.04991043455558135"/>
        </c:manualLayout>
      </c:layout>
      <c:overlay val="0"/>
    </c:title>
    <c:plotArea>
      <c:layout/>
      <c:lineChart>
        <c:ser>
          <c:idx val="0"/>
          <c:order val="0"/>
          <c:tx>
            <c:v>大线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KPI-大小线（FQC)'!$D$2:$P$2</c:f>
            </c:strRef>
          </c:cat>
          <c:val>
            <c:numRef>
              <c:f>'2024 KPI-大小线（FQC)'!$D$48:$P$48</c:f>
              <c:numCache/>
            </c:numRef>
          </c:val>
          <c:smooth val="0"/>
        </c:ser>
        <c:ser>
          <c:idx val="1"/>
          <c:order val="1"/>
          <c:tx>
            <c:v>小线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KPI-大小线（FQC)'!$D$2:$P$2</c:f>
            </c:strRef>
          </c:cat>
          <c:val>
            <c:numRef>
              <c:f>'2024 KPI-大小线（FQC)'!$D$49:$P$49</c:f>
              <c:numCache/>
            </c:numRef>
          </c:val>
          <c:smooth val="0"/>
        </c:ser>
        <c:axId val="642675454"/>
        <c:axId val="1969368829"/>
      </c:lineChart>
      <c:catAx>
        <c:axId val="6426754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9368829"/>
      </c:catAx>
      <c:valAx>
        <c:axId val="1969368829"/>
        <c:scaling>
          <c:orientation val="minMax"/>
          <c:max val="0.1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267545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2024 CMW PQC 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KPI-大小线（PQC)'!$D$2:$P$2</c:f>
            </c:strRef>
          </c:cat>
          <c:val>
            <c:numRef>
              <c:f>'2024 KPI-大小线（PQC)'!$D$47:$P$47</c:f>
              <c:numCache/>
            </c:numRef>
          </c:val>
        </c:ser>
        <c:axId val="439627876"/>
        <c:axId val="2069613091"/>
      </c:barChart>
      <c:catAx>
        <c:axId val="4396278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9613091"/>
      </c:catAx>
      <c:valAx>
        <c:axId val="20696130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96278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2024 CMW PQC PPM-大小线</a:t>
            </a:r>
          </a:p>
        </c:rich>
      </c:tx>
      <c:layout>
        <c:manualLayout>
          <c:xMode val="edge"/>
          <c:yMode val="edge"/>
          <c:x val="0.03091666666666667"/>
          <c:y val="0.05364208633093526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大线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KPI-大小线（PQC)'!$D$2:$P$2</c:f>
            </c:strRef>
          </c:cat>
          <c:val>
            <c:numRef>
              <c:f>'2024 KPI-大小线（PQC)'!$D$40:$P$40</c:f>
              <c:numCache/>
            </c:numRef>
          </c:val>
        </c:ser>
        <c:ser>
          <c:idx val="1"/>
          <c:order val="1"/>
          <c:tx>
            <c:v>小线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KPI-大小线（PQC)'!$D$2:$P$2</c:f>
            </c:strRef>
          </c:cat>
          <c:val>
            <c:numRef>
              <c:f>'2024 KPI-大小线（PQC)'!$D$46:$P$46</c:f>
              <c:numCache/>
            </c:numRef>
          </c:val>
        </c:ser>
        <c:axId val="1226734636"/>
        <c:axId val="1556836151"/>
      </c:barChart>
      <c:catAx>
        <c:axId val="12267346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6836151"/>
      </c:catAx>
      <c:valAx>
        <c:axId val="15568361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673463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2024 CMW PQC Rejected Rate( Quantity)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3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KPI-大小线（PQC)'!$D$2:$P$2</c:f>
            </c:strRef>
          </c:cat>
          <c:val>
            <c:numRef>
              <c:f>'2024 KPI-大小线（PQC)'!$D$50:$P$50</c:f>
              <c:numCache/>
            </c:numRef>
          </c:val>
        </c:ser>
        <c:axId val="128269140"/>
        <c:axId val="2070369085"/>
      </c:barChart>
      <c:catAx>
        <c:axId val="1282691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0369085"/>
      </c:catAx>
      <c:valAx>
        <c:axId val="2070369085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2691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sans-serif"/>
              </a:defRPr>
            </a:pPr>
            <a:r>
              <a:rPr b="1">
                <a:solidFill>
                  <a:srgbClr val="000000"/>
                </a:solidFill>
                <a:latin typeface="sans-serif"/>
              </a:rPr>
              <a:t>2024 CMW PQC Rejected Rate( Quantity)-大小线</a:t>
            </a:r>
          </a:p>
        </c:rich>
      </c:tx>
      <c:layout>
        <c:manualLayout>
          <c:xMode val="edge"/>
          <c:yMode val="edge"/>
          <c:x val="0.029805555555555526"/>
          <c:y val="0.04991043455558135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大线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KPI-大小线（PQC)'!$D$2:$P$2</c:f>
            </c:strRef>
          </c:cat>
          <c:val>
            <c:numRef>
              <c:f>'2024 KPI-大小线（PQC)'!$D$48:$P$48</c:f>
              <c:numCache/>
            </c:numRef>
          </c:val>
        </c:ser>
        <c:ser>
          <c:idx val="1"/>
          <c:order val="1"/>
          <c:tx>
            <c:v>小线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KPI-大小线（PQC)'!$D$2:$P$2</c:f>
            </c:strRef>
          </c:cat>
          <c:val>
            <c:numRef>
              <c:f>'2024 KPI-大小线（PQC)'!$D$49:$P$49</c:f>
              <c:numCache/>
            </c:numRef>
          </c:val>
        </c:ser>
        <c:axId val="625446939"/>
        <c:axId val="1422350680"/>
      </c:barChart>
      <c:catAx>
        <c:axId val="6254469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2350680"/>
      </c:catAx>
      <c:valAx>
        <c:axId val="1422350680"/>
        <c:scaling>
          <c:orientation val="minMax"/>
          <c:max val="0.1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544693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sans-serif"/>
              </a:defRPr>
            </a:pPr>
            <a:r>
              <a:rPr b="1">
                <a:solidFill>
                  <a:srgbClr val="000000"/>
                </a:solidFill>
                <a:latin typeface="sans-serif"/>
              </a:rPr>
              <a:t>2024 工位不符合率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93C47D"/>
            </a:solidFill>
            <a:ln cmpd="sng">
              <a:noFill/>
            </a:ln>
          </c:spPr>
          <c:dPt>
            <c:idx val="1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5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7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9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10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11"/>
          </c:dPt>
          <c:dPt>
            <c:idx val="13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'审核发现点数据分析（2024）'!$AD$2:$AD$15</c:f>
            </c:strRef>
          </c:cat>
          <c:val>
            <c:numRef>
              <c:f>'审核发现点数据分析（2024）'!$AE$2:$AE$15</c:f>
              <c:numCache/>
            </c:numRef>
          </c:val>
        </c:ser>
        <c:axId val="1650823730"/>
        <c:axId val="613867121"/>
      </c:barChart>
      <c:catAx>
        <c:axId val="16508237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3867121"/>
      </c:catAx>
      <c:valAx>
        <c:axId val="6138671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08237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2023 各Family DPPM</a:t>
            </a:r>
          </a:p>
        </c:rich>
      </c:tx>
      <c:layout>
        <c:manualLayout>
          <c:xMode val="edge"/>
          <c:yMode val="edge"/>
          <c:x val="0.033138888888888905"/>
          <c:y val="0.050044964028776985"/>
        </c:manualLayout>
      </c:layout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1"/>
          </c:dPt>
          <c:dPt>
            <c:idx val="2"/>
            <c:spPr>
              <a:solidFill>
                <a:srgbClr val="6FA8DC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6FA8DC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6FA8DC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6FA8DC"/>
              </a:solidFill>
              <a:ln cmpd="sng">
                <a:noFill/>
              </a:ln>
            </c:spPr>
          </c:dPt>
          <c:dPt>
            <c:idx val="7"/>
            <c:spPr>
              <a:solidFill>
                <a:srgbClr val="6FA8DC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6FA8DC"/>
              </a:solidFill>
              <a:ln cmpd="sng">
                <a:noFill/>
              </a:ln>
            </c:spPr>
          </c:dPt>
          <c:cat>
            <c:strRef>
              <c:f>'2023 KPI跟踪表格（IV)'!$C$23:$C$32</c:f>
            </c:strRef>
          </c:cat>
          <c:val>
            <c:numRef>
              <c:f>'2023 KPI跟踪表格（IV)'!$P$23:$P$32</c:f>
              <c:numCache/>
            </c:numRef>
          </c:val>
        </c:ser>
        <c:axId val="931626286"/>
        <c:axId val="732199516"/>
      </c:barChart>
      <c:catAx>
        <c:axId val="9316262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2199516"/>
      </c:catAx>
      <c:valAx>
        <c:axId val="7321995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16262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2023 FQC 订单拒收率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A4C2F4"/>
            </a:solidFill>
            <a:ln cmpd="sng">
              <a:noFill/>
            </a:ln>
          </c:spPr>
          <c:dPt>
            <c:idx val="0"/>
            <c:spPr>
              <a:solidFill>
                <a:srgbClr val="A4C2F4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A4C2F4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A4C2F4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A4C2F4"/>
              </a:solidFill>
              <a:ln cmpd="sng">
                <a:noFill/>
              </a:ln>
            </c:spPr>
          </c:dPt>
          <c:dPt>
            <c:idx val="5"/>
            <c:spPr>
              <a:solidFill>
                <a:srgbClr val="A4C2F4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A4C2F4"/>
              </a:solidFill>
              <a:ln cmpd="sng">
                <a:noFill/>
              </a:ln>
            </c:spPr>
          </c:dPt>
          <c:dPt>
            <c:idx val="7"/>
            <c:spPr>
              <a:solidFill>
                <a:srgbClr val="A4C2F4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A4C2F4"/>
              </a:solidFill>
              <a:ln cmpd="sng">
                <a:noFill/>
              </a:ln>
            </c:spPr>
          </c:dPt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cat>
            <c:strRef>
              <c:f>'2023 KPI跟踪表格（FQC)'!$D$2:$P$2</c:f>
            </c:strRef>
          </c:cat>
          <c:val>
            <c:numRef>
              <c:f>'2023 KPI跟踪表格（FQC)'!$D$35:$P$35</c:f>
              <c:numCache/>
            </c:numRef>
          </c:val>
        </c:ser>
        <c:axId val="1899336098"/>
        <c:axId val="1150194605"/>
      </c:barChart>
      <c:catAx>
        <c:axId val="18993360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0194605"/>
      </c:catAx>
      <c:valAx>
        <c:axId val="1150194605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93360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2023 各Family FQC拒收PPM</a:t>
            </a:r>
          </a:p>
        </c:rich>
      </c:tx>
      <c:layout>
        <c:manualLayout>
          <c:xMode val="edge"/>
          <c:yMode val="edge"/>
          <c:x val="0.033138888888888905"/>
          <c:y val="0.050044964028776985"/>
        </c:manualLayout>
      </c:layout>
      <c:overlay val="0"/>
    </c:title>
    <c:plotArea>
      <c:layout/>
      <c:barChart>
        <c:barDir val="col"/>
        <c:ser>
          <c:idx val="0"/>
          <c:order val="0"/>
          <c:spPr>
            <a:solidFill>
              <a:srgbClr val="A4C2F4"/>
            </a:solidFill>
            <a:ln cmpd="sng">
              <a:noFill/>
            </a:ln>
          </c:spPr>
          <c:dPt>
            <c:idx val="2"/>
            <c:spPr>
              <a:solidFill>
                <a:srgbClr val="A4C2F4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A4C2F4"/>
              </a:solidFill>
              <a:ln cmpd="sng">
                <a:noFill/>
              </a:ln>
            </c:spPr>
          </c:dPt>
          <c:dPt>
            <c:idx val="4"/>
          </c:dPt>
          <c:dPt>
            <c:idx val="6"/>
          </c:dPt>
          <c:dPt>
            <c:idx val="7"/>
            <c:spPr>
              <a:solidFill>
                <a:srgbClr val="A4C2F4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A4C2F4"/>
              </a:solidFill>
              <a:ln cmpd="sng">
                <a:noFill/>
              </a:ln>
            </c:spPr>
          </c:dPt>
          <c:cat>
            <c:strRef>
              <c:f>'2023 KPI跟踪表格（FQC)'!$C$23:$C$32</c:f>
            </c:strRef>
          </c:cat>
          <c:val>
            <c:numRef>
              <c:f>'2023 KPI跟踪表格（FQC)'!$P$23:$P$32</c:f>
              <c:numCache/>
            </c:numRef>
          </c:val>
        </c:ser>
        <c:axId val="863783931"/>
        <c:axId val="457213628"/>
      </c:barChart>
      <c:catAx>
        <c:axId val="8637839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7213628"/>
      </c:catAx>
      <c:valAx>
        <c:axId val="457213628"/>
        <c:scaling>
          <c:orientation val="minMax"/>
          <c:max val="8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37839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Arial"/>
              </a:defRPr>
            </a:pPr>
            <a:r>
              <a:rPr b="1" sz="2400">
                <a:solidFill>
                  <a:srgbClr val="000000"/>
                </a:solidFill>
                <a:latin typeface="Arial"/>
              </a:rPr>
              <a:t>2023 FQC拒收PPM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0"/>
          </c:dPt>
          <c:dPt>
            <c:idx val="2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3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5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8"/>
          </c:dPt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cat>
            <c:strRef>
              <c:f>'2023 KPI跟踪表格（FQC)'!$D$2:$P$2</c:f>
            </c:strRef>
          </c:cat>
          <c:val>
            <c:numRef>
              <c:f>'2023 KPI跟踪表格（FQC)'!$D$32:$P$32</c:f>
              <c:numCache/>
            </c:numRef>
          </c:val>
        </c:ser>
        <c:axId val="448649401"/>
        <c:axId val="1552528855"/>
      </c:barChart>
      <c:catAx>
        <c:axId val="4486494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2528855"/>
      </c:catAx>
      <c:valAx>
        <c:axId val="15525288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86494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2023 PQC订单拒收率</a:t>
            </a:r>
          </a:p>
        </c:rich>
      </c:tx>
      <c:layout>
        <c:manualLayout>
          <c:xMode val="edge"/>
          <c:yMode val="edge"/>
          <c:x val="0.03258333333333333"/>
          <c:y val="0.05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'2023KPI跟踪表格（PQC)'!$C$35</c:f>
            </c:strRef>
          </c:tx>
          <c:spPr>
            <a:solidFill>
              <a:srgbClr val="B4A7D6"/>
            </a:solidFill>
            <a:ln cmpd="sng">
              <a:noFill/>
            </a:ln>
          </c:spPr>
          <c:dPt>
            <c:idx val="3"/>
          </c:dPt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'2023KPI跟踪表格（PQC)'!$D$2:$P$2</c:f>
            </c:strRef>
          </c:cat>
          <c:val>
            <c:numRef>
              <c:f>'2023KPI跟踪表格（PQC)'!$D$35:$P$35</c:f>
              <c:numCache/>
            </c:numRef>
          </c:val>
        </c:ser>
        <c:axId val="1937537683"/>
        <c:axId val="103757900"/>
      </c:barChart>
      <c:catAx>
        <c:axId val="19375376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757900"/>
      </c:catAx>
      <c:valAx>
        <c:axId val="103757900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75376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2023 各Family PQC拒收PPM</a:t>
            </a:r>
          </a:p>
        </c:rich>
      </c:tx>
      <c:layout>
        <c:manualLayout>
          <c:xMode val="edge"/>
          <c:yMode val="edge"/>
          <c:x val="0.033138888888888905"/>
          <c:y val="0.050044964028776985"/>
        </c:manualLayout>
      </c:layout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2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3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4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6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7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8"/>
            <c:spPr>
              <a:solidFill>
                <a:schemeClr val="accent1"/>
              </a:solidFill>
              <a:ln cmpd="sng">
                <a:noFill/>
              </a:ln>
            </c:spPr>
          </c:dPt>
          <c:cat>
            <c:strRef>
              <c:f>'2023KPI跟踪表格（PQC)'!$C$23:$C$32</c:f>
            </c:strRef>
          </c:cat>
          <c:val>
            <c:numRef>
              <c:f>'2023KPI跟踪表格（PQC)'!$P$23:$P$32</c:f>
              <c:numCache/>
            </c:numRef>
          </c:val>
        </c:ser>
        <c:axId val="1125925750"/>
        <c:axId val="1421690471"/>
      </c:barChart>
      <c:catAx>
        <c:axId val="11259257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1690471"/>
      </c:catAx>
      <c:valAx>
        <c:axId val="14216904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59257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2023 PQC 订单拒收PPM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B4A7D6"/>
            </a:solidFill>
            <a:ln cmpd="sng">
              <a:noFill/>
            </a:ln>
          </c:spPr>
          <c:dPt>
            <c:idx val="0"/>
            <c:spPr>
              <a:solidFill>
                <a:srgbClr val="D5A6BD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D5A6BD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D5A6BD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D5A6BD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D5A6BD"/>
              </a:solidFill>
              <a:ln cmpd="sng">
                <a:noFill/>
              </a:ln>
            </c:spPr>
          </c:dPt>
          <c:dPt>
            <c:idx val="5"/>
            <c:spPr>
              <a:solidFill>
                <a:srgbClr val="D5A6BD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D5A6BD"/>
              </a:solidFill>
              <a:ln cmpd="sng">
                <a:noFill/>
              </a:ln>
            </c:spPr>
          </c:dPt>
          <c:dPt>
            <c:idx val="7"/>
            <c:spPr>
              <a:solidFill>
                <a:srgbClr val="D5A6BD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D5A6BD"/>
              </a:solidFill>
              <a:ln cmpd="sng">
                <a:noFill/>
              </a:ln>
            </c:spPr>
          </c:dPt>
          <c:dPt>
            <c:idx val="9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'2023KPI跟踪表格（PQC)'!$D$2:$P$2</c:f>
            </c:strRef>
          </c:cat>
          <c:val>
            <c:numRef>
              <c:f>'2023KPI跟踪表格（PQC)'!$D$32:$P$32</c:f>
              <c:numCache/>
            </c:numRef>
          </c:val>
        </c:ser>
        <c:axId val="891504900"/>
        <c:axId val="554435155"/>
      </c:barChart>
      <c:catAx>
        <c:axId val="8915049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4435155"/>
      </c:catAx>
      <c:valAx>
        <c:axId val="5544351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15049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Arial"/>
              </a:defRPr>
            </a:pPr>
            <a:r>
              <a:rPr b="1" sz="2400">
                <a:solidFill>
                  <a:srgbClr val="000000"/>
                </a:solidFill>
                <a:latin typeface="Arial"/>
              </a:rPr>
              <a:t>2023 工位不符合率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93C47D"/>
            </a:solidFill>
            <a:ln cmpd="sng">
              <a:noFill/>
            </a:ln>
          </c:spPr>
          <c:dPt>
            <c:idx val="1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F9CB9C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F9CB9C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F9CB9C"/>
              </a:solidFill>
              <a:ln cmpd="sng">
                <a:noFill/>
              </a:ln>
            </c:spPr>
          </c:dPt>
          <c:dPt>
            <c:idx val="5"/>
            <c:spPr>
              <a:solidFill>
                <a:srgbClr val="F9CB9C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F9CB9C"/>
              </a:solidFill>
              <a:ln cmpd="sng">
                <a:noFill/>
              </a:ln>
            </c:spPr>
          </c:dPt>
          <c:dPt>
            <c:idx val="7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F9CB9C"/>
              </a:solidFill>
              <a:ln cmpd="sng">
                <a:noFill/>
              </a:ln>
            </c:spPr>
          </c:dPt>
          <c:dPt>
            <c:idx val="9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10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11"/>
          </c:dPt>
          <c:dPt>
            <c:idx val="13"/>
            <c:spPr>
              <a:solidFill>
                <a:srgbClr val="FF00FF"/>
              </a:solidFill>
              <a:ln cmpd="sng">
                <a:noFill/>
              </a:ln>
            </c:spPr>
          </c:dPt>
          <c:cat>
            <c:strRef>
              <c:f>'审核发现点数据分析（2023）'!$AD$2:$AD$15</c:f>
            </c:strRef>
          </c:cat>
          <c:val>
            <c:numRef>
              <c:f>'审核发现点数据分析（2023）'!$AE$2:$AE$15</c:f>
              <c:numCache/>
            </c:numRef>
          </c:val>
        </c:ser>
        <c:axId val="286487046"/>
        <c:axId val="1359886727"/>
      </c:barChart>
      <c:catAx>
        <c:axId val="2864870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9886727"/>
      </c:catAx>
      <c:valAx>
        <c:axId val="13598867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64870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量具不符合发现数量统计</a:t>
            </a:r>
          </a:p>
        </c:rich>
      </c:tx>
      <c:layout>
        <c:manualLayout>
          <c:xMode val="edge"/>
          <c:yMode val="edge"/>
          <c:x val="0.285491824552297"/>
          <c:y val="0.0183727034120735"/>
        </c:manualLayout>
      </c:layout>
      <c:overlay val="0"/>
    </c:title>
    <c:plotArea>
      <c:layout>
        <c:manualLayout>
          <c:xMode val="edge"/>
          <c:yMode val="edge"/>
          <c:x val="0.0881910199844277"/>
          <c:y val="0.127893104271057"/>
          <c:w val="0.900519076044641"/>
          <c:h val="0.773419231686948"/>
        </c:manualLayout>
      </c:layout>
      <c:barChart>
        <c:barDir val="col"/>
        <c:ser>
          <c:idx val="0"/>
          <c:order val="0"/>
          <c:tx>
            <c:strRef>
              <c:f>'审核发现点数据分析-小线（2025）'!$B$17</c:f>
            </c:strRef>
          </c:tx>
          <c:cat>
            <c:strRef>
              <c:f>'审核发现点数据分析-小线（2025）'!$C$16:$N$16</c:f>
            </c:strRef>
          </c:cat>
          <c:val>
            <c:numRef>
              <c:f>'审核发现点数据分析-小线（2025）'!$C$17:$N$17</c:f>
              <c:numCache/>
            </c:numRef>
          </c:val>
        </c:ser>
        <c:axId val="1412694247"/>
        <c:axId val="1239685072"/>
      </c:barChart>
      <c:catAx>
        <c:axId val="14126942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39685072"/>
      </c:catAx>
      <c:valAx>
        <c:axId val="1239685072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412694247"/>
      </c:valAx>
    </c:plotArea>
    <c:plotVisOnly val="1"/>
  </c:chart>
</c:chartSpace>
</file>

<file path=xl/charts/chart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SOP不符合数量统计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'审核发现点数据分析-小线（2025）'!$B$19</c:f>
            </c:strRef>
          </c:tx>
          <c:cat>
            <c:strRef>
              <c:f>'审核发现点数据分析-小线（2025）'!$C$18:$N$18</c:f>
            </c:strRef>
          </c:cat>
          <c:val>
            <c:numRef>
              <c:f>'审核发现点数据分析-小线（2025）'!$C$19:$N$19</c:f>
              <c:numCache/>
            </c:numRef>
          </c:val>
        </c:ser>
        <c:axId val="84129017"/>
        <c:axId val="1430188478"/>
      </c:barChart>
      <c:catAx>
        <c:axId val="841290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30188478"/>
      </c:catAx>
      <c:valAx>
        <c:axId val="1430188478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84129017"/>
      </c:valAx>
    </c:plotArea>
    <c:plotVisOnly val="1"/>
  </c:chart>
</c:chartSpace>
</file>

<file path=xl/charts/chart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757575"/>
                </a:solidFill>
                <a:latin typeface="+mn-lt"/>
              </a:defRPr>
            </a:pPr>
            <a:r>
              <a:rPr b="0" sz="1400">
                <a:solidFill>
                  <a:srgbClr val="757575"/>
                </a:solidFill>
                <a:latin typeface="+mn-lt"/>
              </a:rPr>
              <a:t>技能不符合数量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'审核发现点数据分析-小线（2025）'!$B$21</c:f>
            </c:strRef>
          </c:tx>
          <c:cat>
            <c:strRef>
              <c:f>'审核发现点数据分析-小线（2025）'!$C$20:$N$20</c:f>
            </c:strRef>
          </c:cat>
          <c:val>
            <c:numRef>
              <c:f>'审核发现点数据分析-小线（2025）'!$C$21:$N$21</c:f>
              <c:numCache/>
            </c:numRef>
          </c:val>
        </c:ser>
        <c:axId val="164735418"/>
        <c:axId val="1428806728"/>
      </c:barChart>
      <c:catAx>
        <c:axId val="1647354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28806728"/>
      </c:catAx>
      <c:valAx>
        <c:axId val="1428806728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64735418"/>
      </c:valAx>
    </c:plotArea>
    <c:plotVisOnly val="1"/>
  </c:chart>
</c:chartSpace>
</file>

<file path=xl/charts/chart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sans-serif"/>
              </a:defRPr>
            </a:pPr>
            <a:r>
              <a:rPr b="1">
                <a:solidFill>
                  <a:srgbClr val="000000"/>
                </a:solidFill>
                <a:latin typeface="sans-serif"/>
              </a:rPr>
              <a:t>2025 工位不符合率</a:t>
            </a:r>
          </a:p>
        </c:rich>
      </c:tx>
      <c:layout>
        <c:manualLayout>
          <c:xMode val="edge"/>
          <c:yMode val="edge"/>
          <c:x val="0.0336734693877551"/>
          <c:y val="0.05"/>
        </c:manualLayout>
      </c:layout>
      <c:overlay val="0"/>
    </c:title>
    <c:plotArea>
      <c:layout/>
      <c:barChart>
        <c:barDir val="col"/>
        <c:ser>
          <c:idx val="0"/>
          <c:order val="0"/>
          <c:spPr>
            <a:solidFill>
              <a:srgbClr val="93C47D"/>
            </a:solidFill>
            <a:ln cmpd="sng">
              <a:noFill/>
            </a:ln>
          </c:spPr>
          <c:dPt>
            <c:idx val="1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5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7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9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10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11"/>
          </c:dPt>
          <c:dPt>
            <c:idx val="13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'审核发现点数据分析-小线（2025）'!$AD$2:$AD$15</c:f>
            </c:strRef>
          </c:cat>
          <c:val>
            <c:numRef>
              <c:f>'审核发现点数据分析-小线（2025）'!$AE$2:$AE$15</c:f>
              <c:numCache/>
            </c:numRef>
          </c:val>
        </c:ser>
        <c:axId val="1623832270"/>
        <c:axId val="2145883281"/>
      </c:barChart>
      <c:catAx>
        <c:axId val="16238322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5883281"/>
      </c:catAx>
      <c:valAx>
        <c:axId val="2145883281"/>
        <c:scaling>
          <c:orientation val="minMax"/>
          <c:max val="0.2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38322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设备不符合发现数量统计</a:t>
            </a:r>
          </a:p>
        </c:rich>
      </c:tx>
      <c:layout>
        <c:manualLayout>
          <c:xMode val="edge"/>
          <c:yMode val="edge"/>
          <c:x val="0.285491824552297"/>
          <c:y val="0.0183727034120735"/>
        </c:manualLayout>
      </c:layout>
      <c:overlay val="0"/>
    </c:title>
    <c:plotArea>
      <c:layout>
        <c:manualLayout>
          <c:xMode val="edge"/>
          <c:yMode val="edge"/>
          <c:x val="0.0881910199844277"/>
          <c:y val="0.127893104271057"/>
          <c:w val="0.900519076044641"/>
          <c:h val="0.773419231686948"/>
        </c:manualLayout>
      </c:layout>
      <c:barChart>
        <c:barDir val="col"/>
        <c:ser>
          <c:idx val="0"/>
          <c:order val="0"/>
          <c:tx>
            <c:v>量具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'审核发现点数据分析-大线（2025）'!$C$16:$N$16</c:f>
            </c:strRef>
          </c:cat>
          <c:val>
            <c:numRef>
              <c:f>'审核发现点数据分析-大线（2025）'!$C$17:$N$17</c:f>
              <c:numCache/>
            </c:numRef>
          </c:val>
        </c:ser>
        <c:axId val="192357153"/>
        <c:axId val="1806193146"/>
      </c:barChart>
      <c:catAx>
        <c:axId val="1923571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06193146"/>
      </c:catAx>
      <c:valAx>
        <c:axId val="1806193146"/>
        <c:scaling>
          <c:orientation val="minMax"/>
          <c:max val="2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2357153"/>
      </c:valAx>
    </c:plotArea>
    <c:plotVisOnly val="1"/>
  </c:chart>
</c:chartSpace>
</file>

<file path=xl/charts/chart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SOP不符合数量统计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SOP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'审核发现点数据分析-大线（2025）'!$C$18:$N$18</c:f>
            </c:strRef>
          </c:cat>
          <c:val>
            <c:numRef>
              <c:f>'审核发现点数据分析-大线（2025）'!$C$19:$N$19</c:f>
              <c:numCache/>
            </c:numRef>
          </c:val>
        </c:ser>
        <c:axId val="1341749203"/>
        <c:axId val="1280891315"/>
      </c:barChart>
      <c:catAx>
        <c:axId val="13417492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80891315"/>
      </c:catAx>
      <c:valAx>
        <c:axId val="12808913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41749203"/>
      </c:valAx>
    </c:plotArea>
    <c:plotVisOnly val="1"/>
  </c:chart>
</c:chartSpace>
</file>

<file path=xl/charts/chart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757575"/>
                </a:solidFill>
                <a:latin typeface="+mn-lt"/>
              </a:defRPr>
            </a:pPr>
            <a:r>
              <a:rPr b="0" sz="1400">
                <a:solidFill>
                  <a:srgbClr val="757575"/>
                </a:solidFill>
                <a:latin typeface="+mn-lt"/>
              </a:rPr>
              <a:t>人员操作不符合数量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技能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'审核发现点数据分析-大线（2025）'!$C$20:$N$20</c:f>
            </c:strRef>
          </c:cat>
          <c:val>
            <c:numRef>
              <c:f>'审核发现点数据分析-大线（2025）'!$C$21:$N$21</c:f>
              <c:numCache/>
            </c:numRef>
          </c:val>
        </c:ser>
        <c:axId val="43770"/>
        <c:axId val="931308934"/>
      </c:barChart>
      <c:catAx>
        <c:axId val="437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31308934"/>
      </c:catAx>
      <c:valAx>
        <c:axId val="9313089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3770"/>
      </c:valAx>
    </c:plotArea>
    <c:plotVisOnly val="1"/>
  </c:chart>
</c:chartSpace>
</file>

<file path=xl/charts/chart4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sans-serif"/>
              </a:defRPr>
            </a:pPr>
            <a:r>
              <a:rPr b="1">
                <a:solidFill>
                  <a:srgbClr val="000000"/>
                </a:solidFill>
                <a:latin typeface="sans-serif"/>
              </a:rPr>
              <a:t>2025 工位不符合率</a:t>
            </a:r>
          </a:p>
        </c:rich>
      </c:tx>
      <c:layout>
        <c:manualLayout>
          <c:xMode val="edge"/>
          <c:yMode val="edge"/>
          <c:x val="0.0336734693877551"/>
          <c:y val="0.05"/>
        </c:manualLayout>
      </c:layout>
      <c:overlay val="0"/>
    </c:title>
    <c:plotArea>
      <c:layout/>
      <c:barChart>
        <c:barDir val="col"/>
        <c:ser>
          <c:idx val="0"/>
          <c:order val="0"/>
          <c:spPr>
            <a:solidFill>
              <a:srgbClr val="93C47D"/>
            </a:solidFill>
            <a:ln cmpd="sng">
              <a:noFill/>
            </a:ln>
          </c:spPr>
          <c:dPt>
            <c:idx val="1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E06666"/>
              </a:solidFill>
              <a:ln cmpd="sng">
                <a:noFill/>
              </a:ln>
            </c:spPr>
          </c:dPt>
          <c:dPt>
            <c:idx val="5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E06666"/>
              </a:solidFill>
              <a:ln cmpd="sng">
                <a:noFill/>
              </a:ln>
            </c:spPr>
          </c:dPt>
          <c:dPt>
            <c:idx val="7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9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10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11"/>
          </c:dPt>
          <c:dPt>
            <c:idx val="13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'审核发现点数据分析-大线（2025）'!$AD$2:$AD$15</c:f>
            </c:strRef>
          </c:cat>
          <c:val>
            <c:numRef>
              <c:f>'审核发现点数据分析-大线（2025）'!$AE$2:$AE$15</c:f>
              <c:numCache/>
            </c:numRef>
          </c:val>
        </c:ser>
        <c:axId val="1398204272"/>
        <c:axId val="1878593034"/>
      </c:barChart>
      <c:catAx>
        <c:axId val="1398204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8593034"/>
      </c:catAx>
      <c:valAx>
        <c:axId val="1878593034"/>
        <c:scaling>
          <c:orientation val="minMax"/>
          <c:max val="0.2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82042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757575"/>
                </a:solidFill>
                <a:latin typeface="+mn-lt"/>
              </a:defRPr>
            </a:pPr>
            <a:r>
              <a:rPr b="0" sz="1400">
                <a:solidFill>
                  <a:srgbClr val="757575"/>
                </a:solidFill>
                <a:latin typeface="+mn-lt"/>
              </a:rPr>
              <a:t>其他不符合数量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技能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'审核发现点数据分析-大线（2025）'!$C$22:$N$22</c:f>
            </c:strRef>
          </c:cat>
          <c:val>
            <c:numRef>
              <c:f>'审核发现点数据分析-大线（2025）'!$C$23:$N$23</c:f>
              <c:numCache/>
            </c:numRef>
          </c:val>
        </c:ser>
        <c:axId val="999829949"/>
        <c:axId val="737675329"/>
      </c:barChart>
      <c:catAx>
        <c:axId val="9998299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37675329"/>
      </c:catAx>
      <c:valAx>
        <c:axId val="7376753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99829949"/>
      </c:valAx>
    </c:plotArea>
    <c:plotVisOnly val="1"/>
  </c:chart>
</c:chartSpace>
</file>

<file path=xl/charts/chart4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CP Monitor NOK distribution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0"/>
            <c:spPr>
              <a:solidFill>
                <a:srgbClr val="FF0000"/>
              </a:solidFill>
              <a:ln cmpd="sng">
                <a:noFill/>
              </a:ln>
            </c:spPr>
          </c:dPt>
          <c:cat>
            <c:strRef>
              <c:f>'审核发现点数据分析-大线（2025）'!$N$44:$N$47</c:f>
            </c:strRef>
          </c:cat>
          <c:val>
            <c:numRef>
              <c:f>'审核发现点数据分析-大线（2025）'!$O$44:$O$47</c:f>
              <c:numCache/>
            </c:numRef>
          </c:val>
        </c:ser>
        <c:axId val="1371170470"/>
        <c:axId val="487435101"/>
      </c:barChart>
      <c:catAx>
        <c:axId val="13711704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7435101"/>
      </c:catAx>
      <c:valAx>
        <c:axId val="4874351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1170470"/>
      </c:valAx>
      <c:lineChart>
        <c:varyColors val="0"/>
        <c:ser>
          <c:idx val="1"/>
          <c:order val="1"/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'审核发现点数据分析-大线（2025）'!$N$44:$N$47</c:f>
            </c:strRef>
          </c:cat>
          <c:val>
            <c:numRef>
              <c:f>'审核发现点数据分析-大线（2025）'!$P$44:$P$47</c:f>
              <c:numCache/>
            </c:numRef>
          </c:val>
          <c:smooth val="0"/>
        </c:ser>
        <c:axId val="255077888"/>
        <c:axId val="1522950488"/>
      </c:lineChart>
      <c:catAx>
        <c:axId val="2550778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2950488"/>
      </c:catAx>
      <c:valAx>
        <c:axId val="152295048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507788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Working site NOK data (from January to July)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9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11"/>
            <c:spPr>
              <a:solidFill>
                <a:srgbClr val="FF0000"/>
              </a:solidFill>
              <a:ln cmpd="sng">
                <a:noFill/>
              </a:ln>
            </c:spPr>
          </c:dPt>
          <c:cat>
            <c:strRef>
              <c:f>'审核发现点数据分析-大线（2025）'!$A$66:$Y$66</c:f>
            </c:strRef>
          </c:cat>
          <c:val>
            <c:numRef>
              <c:f>'审核发现点数据分析-大线（2025）'!$A$67:$Y$67</c:f>
              <c:numCache/>
            </c:numRef>
          </c:val>
        </c:ser>
        <c:axId val="518956271"/>
        <c:axId val="1331133069"/>
      </c:barChart>
      <c:catAx>
        <c:axId val="5189562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1133069"/>
      </c:catAx>
      <c:valAx>
        <c:axId val="13311330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89562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2024 各Family DPPM</a:t>
            </a:r>
          </a:p>
        </c:rich>
      </c:tx>
      <c:layout>
        <c:manualLayout>
          <c:xMode val="edge"/>
          <c:yMode val="edge"/>
          <c:x val="0.033138888888888905"/>
          <c:y val="0.050044964028776985"/>
        </c:manualLayout>
      </c:layout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1"/>
          </c:dPt>
          <c:dPt>
            <c:idx val="2"/>
            <c:spPr>
              <a:solidFill>
                <a:srgbClr val="EA9999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EA9999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6FA8DC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6FA8DC"/>
              </a:solidFill>
              <a:ln cmpd="sng">
                <a:noFill/>
              </a:ln>
            </c:spPr>
          </c:dPt>
          <c:dPt>
            <c:idx val="7"/>
            <c:spPr>
              <a:solidFill>
                <a:srgbClr val="FFFFFF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6FA8DC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KPI-大小线（IV)'!$C$33:$C$45</c:f>
            </c:strRef>
          </c:cat>
          <c:val>
            <c:numRef>
              <c:f>'2024 KPI-大小线（IV)'!$P$33:$P$44</c:f>
              <c:numCache/>
            </c:numRef>
          </c:val>
        </c:ser>
        <c:axId val="1112981737"/>
        <c:axId val="1488509467"/>
      </c:barChart>
      <c:catAx>
        <c:axId val="11129817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8509467"/>
      </c:catAx>
      <c:valAx>
        <c:axId val="14885094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29817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2024 各Family FQC拒收率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'2024 KPI-大小线（IV)'!$C$33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'2024 KPI-大小线（IV)'!$D$2:$O$2</c:f>
            </c:strRef>
          </c:cat>
          <c:val>
            <c:numRef>
              <c:f>'2024 KPI-大小线（IV)'!$D$33:$O$33</c:f>
              <c:numCache/>
            </c:numRef>
          </c:val>
        </c:ser>
        <c:ser>
          <c:idx val="1"/>
          <c:order val="1"/>
          <c:tx>
            <c:strRef>
              <c:f>'2024 KPI-大小线（IV)'!$C$34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'2024 KPI-大小线（IV)'!$D$2:$O$2</c:f>
            </c:strRef>
          </c:cat>
          <c:val>
            <c:numRef>
              <c:f>'2024 KPI-大小线（IV)'!$D$34:$O$34</c:f>
              <c:numCache/>
            </c:numRef>
          </c:val>
        </c:ser>
        <c:ser>
          <c:idx val="2"/>
          <c:order val="2"/>
          <c:tx>
            <c:strRef>
              <c:f>'2024 KPI-大小线（IV)'!$C$35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'2024 KPI-大小线（IV)'!$D$2:$O$2</c:f>
            </c:strRef>
          </c:cat>
          <c:val>
            <c:numRef>
              <c:f>'2024 KPI-大小线（IV)'!$D$35:$O$35</c:f>
              <c:numCache/>
            </c:numRef>
          </c:val>
        </c:ser>
        <c:ser>
          <c:idx val="3"/>
          <c:order val="3"/>
          <c:tx>
            <c:strRef>
              <c:f>'2024 KPI-大小线（IV)'!$C$36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'2024 KPI-大小线（IV)'!$D$2:$O$2</c:f>
            </c:strRef>
          </c:cat>
          <c:val>
            <c:numRef>
              <c:f>'2024 KPI-大小线（IV)'!$D$36:$O$36</c:f>
              <c:numCache/>
            </c:numRef>
          </c:val>
        </c:ser>
        <c:ser>
          <c:idx val="4"/>
          <c:order val="4"/>
          <c:tx>
            <c:strRef>
              <c:f>'2024 KPI-大小线（IV)'!$C$37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'2024 KPI-大小线（IV)'!$D$2:$O$2</c:f>
            </c:strRef>
          </c:cat>
          <c:val>
            <c:numRef>
              <c:f>'2024 KPI-大小线（IV)'!$D$37:$O$37</c:f>
              <c:numCache/>
            </c:numRef>
          </c:val>
        </c:ser>
        <c:ser>
          <c:idx val="5"/>
          <c:order val="5"/>
          <c:tx>
            <c:strRef>
              <c:f>'2024 KPI-大小线（IV)'!$C$38</c:f>
            </c:strRef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'2024 KPI-大小线（IV)'!$D$2:$O$2</c:f>
            </c:strRef>
          </c:cat>
          <c:val>
            <c:numRef>
              <c:f>'2024 KPI-大小线（IV)'!$D$38:$O$38</c:f>
              <c:numCache/>
            </c:numRef>
          </c:val>
        </c:ser>
        <c:ser>
          <c:idx val="6"/>
          <c:order val="6"/>
          <c:tx>
            <c:strRef>
              <c:f>'2024 KPI-大小线（IV)'!$C$39</c:f>
            </c:strRef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cat>
            <c:strRef>
              <c:f>'2024 KPI-大小线（IV)'!$D$2:$O$2</c:f>
            </c:strRef>
          </c:cat>
          <c:val>
            <c:numRef>
              <c:f>'2024 KPI-大小线（IV)'!$D$39:$O$39</c:f>
              <c:numCache/>
            </c:numRef>
          </c:val>
        </c:ser>
        <c:ser>
          <c:idx val="7"/>
          <c:order val="7"/>
          <c:tx>
            <c:strRef>
              <c:f>'2024 KPI-大小线（IV)'!$C$40</c:f>
            </c:strRef>
          </c:tx>
          <c:spPr>
            <a:solidFill>
              <a:schemeClr val="accent2">
                <a:lumOff val="30000"/>
              </a:schemeClr>
            </a:solidFill>
            <a:ln cmpd="sng">
              <a:noFill/>
            </a:ln>
          </c:spPr>
          <c:cat>
            <c:strRef>
              <c:f>'2024 KPI-大小线（IV)'!$D$2:$O$2</c:f>
            </c:strRef>
          </c:cat>
          <c:val>
            <c:numRef>
              <c:f>'2024 KPI-大小线（IV)'!$D$40:$O$40</c:f>
              <c:numCache/>
            </c:numRef>
          </c:val>
        </c:ser>
        <c:ser>
          <c:idx val="8"/>
          <c:order val="8"/>
          <c:tx>
            <c:strRef>
              <c:f>'2024 KPI-大小线（IV)'!$C$41</c:f>
            </c:strRef>
          </c:tx>
          <c:spPr>
            <a:solidFill>
              <a:schemeClr val="accent3">
                <a:lumOff val="30000"/>
              </a:schemeClr>
            </a:solidFill>
            <a:ln cmpd="sng">
              <a:noFill/>
            </a:ln>
          </c:spPr>
          <c:cat>
            <c:strRef>
              <c:f>'2024 KPI-大小线（IV)'!$D$2:$O$2</c:f>
            </c:strRef>
          </c:cat>
          <c:val>
            <c:numRef>
              <c:f>'2024 KPI-大小线（IV)'!$D$41:$O$41</c:f>
              <c:numCache/>
            </c:numRef>
          </c:val>
        </c:ser>
        <c:ser>
          <c:idx val="9"/>
          <c:order val="9"/>
          <c:tx>
            <c:strRef>
              <c:f>'2024 KPI-大小线（IV)'!$C$42</c:f>
            </c:strRef>
          </c:tx>
          <c:spPr>
            <a:solidFill>
              <a:schemeClr val="accent4">
                <a:lumOff val="30000"/>
              </a:schemeClr>
            </a:solidFill>
            <a:ln cmpd="sng">
              <a:noFill/>
            </a:ln>
          </c:spPr>
          <c:cat>
            <c:strRef>
              <c:f>'2024 KPI-大小线（IV)'!$D$2:$O$2</c:f>
            </c:strRef>
          </c:cat>
          <c:val>
            <c:numRef>
              <c:f>'2024 KPI-大小线（IV)'!$D$42:$O$42</c:f>
              <c:numCache/>
            </c:numRef>
          </c:val>
        </c:ser>
        <c:ser>
          <c:idx val="10"/>
          <c:order val="10"/>
          <c:tx>
            <c:strRef>
              <c:f>'2024 KPI-大小线（IV)'!$C$43</c:f>
            </c:strRef>
          </c:tx>
          <c:spPr>
            <a:solidFill>
              <a:schemeClr val="accent5">
                <a:lumOff val="30000"/>
              </a:schemeClr>
            </a:solidFill>
            <a:ln cmpd="sng">
              <a:noFill/>
            </a:ln>
          </c:spPr>
          <c:cat>
            <c:strRef>
              <c:f>'2024 KPI-大小线（IV)'!$D$2:$O$2</c:f>
            </c:strRef>
          </c:cat>
          <c:val>
            <c:numRef>
              <c:f>'2024 KPI-大小线（IV)'!$D$43:$O$43</c:f>
              <c:numCache/>
            </c:numRef>
          </c:val>
        </c:ser>
        <c:ser>
          <c:idx val="11"/>
          <c:order val="11"/>
          <c:tx>
            <c:strRef>
              <c:f>'2024 KPI-大小线（IV)'!$C$44</c:f>
            </c:strRef>
          </c:tx>
          <c:spPr>
            <a:solidFill>
              <a:schemeClr val="accent6">
                <a:lumOff val="30000"/>
              </a:schemeClr>
            </a:solidFill>
            <a:ln cmpd="sng">
              <a:noFill/>
            </a:ln>
          </c:spPr>
          <c:cat>
            <c:strRef>
              <c:f>'2024 KPI-大小线（IV)'!$D$2:$O$2</c:f>
            </c:strRef>
          </c:cat>
          <c:val>
            <c:numRef>
              <c:f>'2024 KPI-大小线（IV)'!$D$44:$O$44</c:f>
              <c:numCache/>
            </c:numRef>
          </c:val>
        </c:ser>
        <c:ser>
          <c:idx val="12"/>
          <c:order val="12"/>
          <c:tx>
            <c:strRef>
              <c:f>'2024 KPI-大小线（IV)'!$C$45</c:f>
            </c:strRef>
          </c:tx>
          <c:spPr>
            <a:solidFill>
              <a:schemeClr val="accent1">
                <a:lumOff val="60000"/>
              </a:schemeClr>
            </a:solidFill>
            <a:ln cmpd="sng">
              <a:noFill/>
            </a:ln>
          </c:spPr>
          <c:cat>
            <c:strRef>
              <c:f>'2024 KPI-大小线（IV)'!$D$2:$O$2</c:f>
            </c:strRef>
          </c:cat>
          <c:val>
            <c:numRef>
              <c:f>'2024 KPI-大小线（IV)'!$D$45:$O$45</c:f>
              <c:numCache/>
            </c:numRef>
          </c:val>
        </c:ser>
        <c:axId val="981888550"/>
        <c:axId val="434140174"/>
      </c:barChart>
      <c:catAx>
        <c:axId val="9818885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4140174"/>
      </c:catAx>
      <c:valAx>
        <c:axId val="4341401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1888550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山地ST DPPM</a:t>
            </a:r>
          </a:p>
        </c:rich>
      </c:tx>
      <c:layout>
        <c:manualLayout>
          <c:xMode val="edge"/>
          <c:yMode val="edge"/>
          <c:x val="0.03091666666666667"/>
          <c:y val="0.053642086330935264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'2024 KPI-大小线（IV)'!$C$34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KPI-大小线（IV)'!$D$2:$P$2</c:f>
            </c:strRef>
          </c:cat>
          <c:val>
            <c:numRef>
              <c:f>'2024 KPI-大小线（IV)'!$D$34:$P$34</c:f>
              <c:numCache/>
            </c:numRef>
          </c:val>
        </c:ser>
        <c:axId val="78230018"/>
        <c:axId val="1000743113"/>
      </c:barChart>
      <c:catAx>
        <c:axId val="782300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0743113"/>
      </c:catAx>
      <c:valAx>
        <c:axId val="10007431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2300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山地XC/Race/Am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'2024 KPI-大小线（IV)'!$C$35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KPI-大小线（IV)'!$D$2:$P$2</c:f>
            </c:strRef>
          </c:cat>
          <c:val>
            <c:numRef>
              <c:f>'2024 KPI-大小线（IV)'!$D$35:$P$35</c:f>
              <c:numCache/>
            </c:numRef>
          </c:val>
        </c:ser>
        <c:axId val="982382131"/>
        <c:axId val="127833202"/>
      </c:barChart>
      <c:catAx>
        <c:axId val="9823821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833202"/>
      </c:catAx>
      <c:valAx>
        <c:axId val="1278332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23821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公路RC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'2024 KPI-大小线（IV)'!$C$37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KPI-大小线（IV)'!$D$2:$P$2</c:f>
            </c:strRef>
          </c:cat>
          <c:val>
            <c:numRef>
              <c:f>'2024 KPI-大小线（IV)'!$D$37:$P$37</c:f>
              <c:numCache/>
            </c:numRef>
          </c:val>
        </c:ser>
        <c:axId val="816614879"/>
        <c:axId val="1257110775"/>
      </c:barChart>
      <c:catAx>
        <c:axId val="8166148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7110775"/>
      </c:catAx>
      <c:valAx>
        <c:axId val="12571107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66148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公路车GRVL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'2024 KPI-大小线（IV)'!$C$38:$D$38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KPI-大小线（IV)'!$E$2:$P$2</c:f>
            </c:strRef>
          </c:cat>
          <c:val>
            <c:numRef>
              <c:f>'2024 KPI-大小线（IV)'!$E$38:$P$38</c:f>
              <c:numCache/>
            </c:numRef>
          </c:val>
        </c:ser>
        <c:axId val="2115452749"/>
        <c:axId val="412321684"/>
      </c:barChart>
      <c:catAx>
        <c:axId val="21154527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2321684"/>
      </c:catAx>
      <c:valAx>
        <c:axId val="4123216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54527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Hybrid Bike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KPI-大小线（IV)'!$D$2:$P$2</c:f>
            </c:strRef>
          </c:cat>
          <c:val>
            <c:numRef>
              <c:f>'2024 KPI-大小线（IV)'!$D$36:$P$36</c:f>
              <c:numCache/>
            </c:numRef>
          </c:val>
        </c:ser>
        <c:axId val="1574531429"/>
        <c:axId val="631807763"/>
      </c:barChart>
      <c:catAx>
        <c:axId val="15745314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1807763"/>
      </c:catAx>
      <c:valAx>
        <c:axId val="6318077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45314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Touring Bike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'2024 KPI-大小线（IV)'!$D$44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KPI-大小线（IV)'!$E$2:$P$2</c:f>
            </c:strRef>
          </c:cat>
          <c:val>
            <c:numRef>
              <c:f>'2024 KPI-大小线（IV)'!$E$44:$P$44</c:f>
              <c:numCache/>
            </c:numRef>
          </c:val>
        </c:ser>
        <c:axId val="15090018"/>
        <c:axId val="1601655749"/>
      </c:barChart>
      <c:catAx>
        <c:axId val="150900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1655749"/>
      </c:catAx>
      <c:valAx>
        <c:axId val="16016557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900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公路EDR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'2024 KPI-大小线（IV)'!$C$39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'2024 KPI-大小线（IV)'!$D$39:$P$39</c:f>
              <c:numCache/>
            </c:numRef>
          </c:val>
        </c:ser>
        <c:ser>
          <c:idx val="1"/>
          <c:order val="1"/>
          <c:tx>
            <c:strRef>
              <c:f>'2024 KPI-大小线（IV)'!$C$40</c:f>
            </c:strRef>
          </c:tx>
          <c:spPr>
            <a:solidFill>
              <a:schemeClr val="accent2"/>
            </a:solidFill>
            <a:ln cmpd="sng">
              <a:noFill/>
            </a:ln>
          </c:spPr>
          <c:val>
            <c:numRef>
              <c:f>'2024 KPI-大小线（IV)'!$D$40:$P$40</c:f>
              <c:numCache/>
            </c:numRef>
          </c:val>
        </c:ser>
        <c:ser>
          <c:idx val="2"/>
          <c:order val="2"/>
          <c:tx>
            <c:strRef>
              <c:f>'2024 KPI-大小线（IV)'!$C$41</c:f>
            </c:strRef>
          </c:tx>
          <c:spPr>
            <a:solidFill>
              <a:schemeClr val="accent3"/>
            </a:solidFill>
            <a:ln cmpd="sng">
              <a:noFill/>
            </a:ln>
          </c:spPr>
          <c:val>
            <c:numRef>
              <c:f>'2024 KPI-大小线（IV)'!$D$41:$P$41</c:f>
              <c:numCache/>
            </c:numRef>
          </c:val>
        </c:ser>
        <c:ser>
          <c:idx val="3"/>
          <c:order val="3"/>
          <c:tx>
            <c:strRef>
              <c:f>'2024 KPI-大小线（IV)'!$C$42</c:f>
            </c:strRef>
          </c:tx>
          <c:spPr>
            <a:solidFill>
              <a:schemeClr val="accent4"/>
            </a:solidFill>
            <a:ln cmpd="sng">
              <a:noFill/>
            </a:ln>
          </c:spPr>
          <c:val>
            <c:numRef>
              <c:f>'2024 KPI-大小线（IV)'!$D$42:$P$42</c:f>
              <c:numCache/>
            </c:numRef>
          </c:val>
        </c:ser>
        <c:ser>
          <c:idx val="4"/>
          <c:order val="4"/>
          <c:tx>
            <c:strRef>
              <c:f>'2024 KPI-大小线（IV)'!$C$43</c:f>
            </c:strRef>
          </c:tx>
          <c:spPr>
            <a:solidFill>
              <a:schemeClr val="accent5"/>
            </a:solidFill>
            <a:ln cmpd="sng">
              <a:noFill/>
            </a:ln>
          </c:spPr>
          <c:val>
            <c:numRef>
              <c:f>'2024 KPI-大小线（IV)'!$D$43:$P$43</c:f>
              <c:numCache/>
            </c:numRef>
          </c:val>
        </c:ser>
        <c:ser>
          <c:idx val="5"/>
          <c:order val="5"/>
          <c:tx>
            <c:strRef>
              <c:f>'2024 KPI-大小线（IV)'!$C$1</c:f>
            </c:strRef>
          </c:tx>
          <c:val>
            <c:numRef>
              <c:f>'2024 KPI-大小线（IV)'!$D$1:$P$1</c:f>
              <c:numCache/>
            </c:numRef>
          </c:val>
        </c:ser>
        <c:ser>
          <c:idx val="6"/>
          <c:order val="6"/>
          <c:tx>
            <c:strRef>
              <c:f>'2024 KPI-大小线（IV)'!$C$2</c:f>
            </c:strRef>
          </c:tx>
          <c:val>
            <c:numRef>
              <c:f>'2024 KPI-大小线（IV)'!$D$2:$P$2</c:f>
              <c:numCache/>
            </c:numRef>
          </c:val>
        </c:ser>
        <c:axId val="346198957"/>
        <c:axId val="245391345"/>
      </c:barChart>
      <c:catAx>
        <c:axId val="3461989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5391345"/>
      </c:catAx>
      <c:valAx>
        <c:axId val="2453913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61989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童车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'2024 KPI-大小线（IV)'!$C$33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KPI-大小线（IV)'!$D$2:$P$2</c:f>
            </c:strRef>
          </c:cat>
          <c:val>
            <c:numRef>
              <c:f>'2024 KPI-大小线（IV)'!$D$33:$P$33</c:f>
              <c:numCache/>
            </c:numRef>
          </c:val>
        </c:ser>
        <c:axId val="1732252831"/>
        <c:axId val="1063464239"/>
      </c:barChart>
      <c:catAx>
        <c:axId val="17322528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3464239"/>
      </c:catAx>
      <c:valAx>
        <c:axId val="10634642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22528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2024 IV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大线</c:v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KPI-大小线（IV)'!$D$2:$P$2</c:f>
            </c:strRef>
          </c:cat>
          <c:val>
            <c:numRef>
              <c:f>'2024 KPI-大小线（IV)'!$D$40:$P$40</c:f>
              <c:numCache/>
            </c:numRef>
          </c:val>
        </c:ser>
        <c:ser>
          <c:idx val="1"/>
          <c:order val="1"/>
          <c:tx>
            <c:v>小线</c:v>
          </c:tx>
          <c:spPr>
            <a:solidFill>
              <a:schemeClr val="accent2"/>
            </a:solidFill>
            <a:ln cmpd="sng">
              <a:noFill/>
            </a:ln>
          </c:spPr>
          <c:dPt>
            <c:idx val="12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KPI-大小线（IV)'!$D$2:$P$2</c:f>
            </c:strRef>
          </c:cat>
          <c:val>
            <c:numRef>
              <c:f>'2024 KPI-大小线（IV)'!$D$46:$P$46</c:f>
              <c:numCache/>
            </c:numRef>
          </c:val>
        </c:ser>
        <c:axId val="407004757"/>
        <c:axId val="49541170"/>
      </c:barChart>
      <c:catAx>
        <c:axId val="4070047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541170"/>
      </c:catAx>
      <c:valAx>
        <c:axId val="495411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700475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1155CC"/>
                </a:solidFill>
                <a:latin typeface="Arial"/>
              </a:defRPr>
            </a:pPr>
            <a:r>
              <a:rPr b="1" sz="2000">
                <a:solidFill>
                  <a:srgbClr val="1155CC"/>
                </a:solidFill>
                <a:latin typeface="Arial"/>
              </a:rPr>
              <a:t>各车系DPPM对比</a:t>
            </a:r>
          </a:p>
        </c:rich>
      </c:tx>
      <c:layout>
        <c:manualLayout>
          <c:xMode val="edge"/>
          <c:yMode val="edge"/>
          <c:x val="0.040042499999999995"/>
          <c:y val="0.03200943396226416"/>
        </c:manualLayout>
      </c:layout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2"/>
          </c:dPt>
          <c:dPt>
            <c:idx val="7"/>
            <c:spPr>
              <a:solidFill>
                <a:srgbClr val="FF00FF"/>
              </a:solidFill>
              <a:ln cmpd="sng">
                <a:noFill/>
              </a:ln>
            </c:spPr>
          </c:dPt>
          <c:dPt>
            <c:idx val="9"/>
            <c:spPr>
              <a:solidFill>
                <a:srgbClr val="E69138"/>
              </a:solidFill>
              <a:ln cmpd="sng">
                <a:noFill/>
              </a:ln>
            </c:spPr>
          </c:dPt>
          <c:dPt>
            <c:idx val="10"/>
            <c:spPr>
              <a:solidFill>
                <a:srgbClr val="E69138"/>
              </a:solidFill>
              <a:ln cmpd="sng">
                <a:noFill/>
              </a:ln>
            </c:spPr>
          </c:dPt>
          <c:dPt>
            <c:idx val="11"/>
            <c:spPr>
              <a:solidFill>
                <a:srgbClr val="E69138"/>
              </a:solidFill>
              <a:ln cmpd="sng">
                <a:noFill/>
              </a:ln>
            </c:spPr>
          </c:dPt>
          <c:dPt>
            <c:idx val="12"/>
            <c:spPr>
              <a:solidFill>
                <a:srgbClr val="E69138"/>
              </a:solidFill>
              <a:ln cmpd="sng">
                <a:noFill/>
              </a:ln>
            </c:spPr>
          </c:dPt>
          <c:dPt>
            <c:idx val="13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KPI-大小线（IV)'!$C$33:$C$46</c:f>
            </c:strRef>
          </c:cat>
          <c:val>
            <c:numRef>
              <c:f>'2024 KPI-大小线（IV)'!$P$33:$P$46</c:f>
              <c:numCache/>
            </c:numRef>
          </c:val>
        </c:ser>
        <c:axId val="2016660902"/>
        <c:axId val="2120801563"/>
      </c:bar3DChart>
      <c:catAx>
        <c:axId val="20166609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月份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0801563"/>
      </c:catAx>
      <c:valAx>
        <c:axId val="21208015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YTD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66609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2026 各Family DPPM</a:t>
            </a:r>
          </a:p>
        </c:rich>
      </c:tx>
      <c:layout>
        <c:manualLayout>
          <c:xMode val="edge"/>
          <c:yMode val="edge"/>
          <c:x val="0.033138888888888905"/>
          <c:y val="0.050044964028776985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'2026 KPI-大小线（FQC)'!$P$35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"/>
          </c:dPt>
          <c:dPt>
            <c:idx val="2"/>
            <c:spPr>
              <a:solidFill>
                <a:srgbClr val="EA9999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EA9999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6FA8DC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6FA8DC"/>
              </a:solidFill>
              <a:ln cmpd="sng">
                <a:noFill/>
              </a:ln>
            </c:spPr>
          </c:dPt>
          <c:dPt>
            <c:idx val="7"/>
            <c:spPr>
              <a:solidFill>
                <a:srgbClr val="EA9999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6FA8DC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KPI-大小线（FQC)'!$C$36:$C$53</c:f>
            </c:strRef>
          </c:cat>
          <c:val>
            <c:numRef>
              <c:f>'2026 KPI-大小线（FQC)'!$P$36:$P$49</c:f>
              <c:numCache/>
            </c:numRef>
          </c:val>
        </c:ser>
        <c:axId val="2135237126"/>
        <c:axId val="1855205773"/>
      </c:barChart>
      <c:catAx>
        <c:axId val="21352371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5205773"/>
      </c:catAx>
      <c:valAx>
        <c:axId val="18552057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52371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2026 各Family FQC拒收率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'2026 KPI-大小线（FQC)'!$C$35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'2026 KPI-大小线（FQC)'!$D$2:$O$2</c:f>
            </c:strRef>
          </c:cat>
          <c:val>
            <c:numRef>
              <c:f>'2026 KPI-大小线（FQC)'!$D$35:$O$35</c:f>
              <c:numCache/>
            </c:numRef>
          </c:val>
        </c:ser>
        <c:ser>
          <c:idx val="1"/>
          <c:order val="1"/>
          <c:tx>
            <c:strRef>
              <c:f>'2026 KPI-大小线（FQC)'!$C$36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'2026 KPI-大小线（FQC)'!$D$2:$O$2</c:f>
            </c:strRef>
          </c:cat>
          <c:val>
            <c:numRef>
              <c:f>'2026 KPI-大小线（FQC)'!$D$36:$O$36</c:f>
              <c:numCache/>
            </c:numRef>
          </c:val>
        </c:ser>
        <c:ser>
          <c:idx val="2"/>
          <c:order val="2"/>
          <c:tx>
            <c:strRef>
              <c:f>'2026 KPI-大小线（FQC)'!$C$37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'2026 KPI-大小线（FQC)'!$D$2:$O$2</c:f>
            </c:strRef>
          </c:cat>
          <c:val>
            <c:numRef>
              <c:f>'2026 KPI-大小线（FQC)'!$D$37:$O$37</c:f>
              <c:numCache/>
            </c:numRef>
          </c:val>
        </c:ser>
        <c:ser>
          <c:idx val="3"/>
          <c:order val="3"/>
          <c:tx>
            <c:strRef>
              <c:f>'2026 KPI-大小线（FQC)'!$C$38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'2026 KPI-大小线（FQC)'!$D$2:$O$2</c:f>
            </c:strRef>
          </c:cat>
          <c:val>
            <c:numRef>
              <c:f>'2026 KPI-大小线（FQC)'!$D$38:$O$38</c:f>
              <c:numCache/>
            </c:numRef>
          </c:val>
        </c:ser>
        <c:ser>
          <c:idx val="4"/>
          <c:order val="4"/>
          <c:tx>
            <c:strRef>
              <c:f>'2026 KPI-大小线（FQC)'!$C$39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'2026 KPI-大小线（FQC)'!$D$2:$O$2</c:f>
            </c:strRef>
          </c:cat>
          <c:val>
            <c:numRef>
              <c:f>'2026 KPI-大小线（FQC)'!$D$39:$O$39</c:f>
              <c:numCache/>
            </c:numRef>
          </c:val>
        </c:ser>
        <c:ser>
          <c:idx val="5"/>
          <c:order val="5"/>
          <c:tx>
            <c:strRef>
              <c:f>'2026 KPI-大小线（FQC)'!$C$40</c:f>
            </c:strRef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'2026 KPI-大小线（FQC)'!$D$2:$O$2</c:f>
            </c:strRef>
          </c:cat>
          <c:val>
            <c:numRef>
              <c:f>'2026 KPI-大小线（FQC)'!$D$40:$O$40</c:f>
              <c:numCache/>
            </c:numRef>
          </c:val>
        </c:ser>
        <c:ser>
          <c:idx val="6"/>
          <c:order val="6"/>
          <c:tx>
            <c:strRef>
              <c:f>'2026 KPI-大小线（FQC)'!$C$41</c:f>
            </c:strRef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cat>
            <c:strRef>
              <c:f>'2026 KPI-大小线（FQC)'!$D$2:$O$2</c:f>
            </c:strRef>
          </c:cat>
          <c:val>
            <c:numRef>
              <c:f>'2026 KPI-大小线（FQC)'!$D$41:$O$41</c:f>
              <c:numCache/>
            </c:numRef>
          </c:val>
        </c:ser>
        <c:ser>
          <c:idx val="7"/>
          <c:order val="7"/>
          <c:tx>
            <c:strRef>
              <c:f>'2026 KPI-大小线（FQC)'!$C$42</c:f>
            </c:strRef>
          </c:tx>
          <c:spPr>
            <a:solidFill>
              <a:schemeClr val="accent2">
                <a:lumOff val="30000"/>
              </a:schemeClr>
            </a:solidFill>
            <a:ln cmpd="sng">
              <a:noFill/>
            </a:ln>
          </c:spPr>
          <c:cat>
            <c:strRef>
              <c:f>'2026 KPI-大小线（FQC)'!$D$2:$O$2</c:f>
            </c:strRef>
          </c:cat>
          <c:val>
            <c:numRef>
              <c:f>'2026 KPI-大小线（FQC)'!$D$42:$O$42</c:f>
              <c:numCache/>
            </c:numRef>
          </c:val>
        </c:ser>
        <c:ser>
          <c:idx val="8"/>
          <c:order val="8"/>
          <c:tx>
            <c:strRef>
              <c:f>'2026 KPI-大小线（FQC)'!$C$43</c:f>
            </c:strRef>
          </c:tx>
          <c:spPr>
            <a:solidFill>
              <a:schemeClr val="accent3">
                <a:lumOff val="30000"/>
              </a:schemeClr>
            </a:solidFill>
            <a:ln cmpd="sng">
              <a:noFill/>
            </a:ln>
          </c:spPr>
          <c:cat>
            <c:strRef>
              <c:f>'2026 KPI-大小线（FQC)'!$D$2:$O$2</c:f>
            </c:strRef>
          </c:cat>
          <c:val>
            <c:numRef>
              <c:f>'2026 KPI-大小线（FQC)'!$D$43:$O$43</c:f>
              <c:numCache/>
            </c:numRef>
          </c:val>
        </c:ser>
        <c:ser>
          <c:idx val="9"/>
          <c:order val="9"/>
          <c:tx>
            <c:strRef>
              <c:f>'2026 KPI-大小线（FQC)'!$C$44</c:f>
            </c:strRef>
          </c:tx>
          <c:spPr>
            <a:solidFill>
              <a:schemeClr val="accent4">
                <a:lumOff val="30000"/>
              </a:schemeClr>
            </a:solidFill>
            <a:ln cmpd="sng">
              <a:noFill/>
            </a:ln>
          </c:spPr>
          <c:cat>
            <c:strRef>
              <c:f>'2026 KPI-大小线（FQC)'!$D$2:$O$2</c:f>
            </c:strRef>
          </c:cat>
          <c:val>
            <c:numRef>
              <c:f>'2026 KPI-大小线（FQC)'!$D$44:$O$44</c:f>
              <c:numCache/>
            </c:numRef>
          </c:val>
        </c:ser>
        <c:ser>
          <c:idx val="10"/>
          <c:order val="10"/>
          <c:tx>
            <c:strRef>
              <c:f>'2026 KPI-大小线（FQC)'!$C$45</c:f>
            </c:strRef>
          </c:tx>
          <c:cat>
            <c:strRef>
              <c:f>'2026 KPI-大小线（FQC)'!$D$2:$O$2</c:f>
            </c:strRef>
          </c:cat>
          <c:val>
            <c:numRef>
              <c:f>'2026 KPI-大小线（FQC)'!$D$45:$O$45</c:f>
              <c:numCache/>
            </c:numRef>
          </c:val>
        </c:ser>
        <c:ser>
          <c:idx val="11"/>
          <c:order val="11"/>
          <c:tx>
            <c:strRef>
              <c:f>'2026 KPI-大小线（FQC)'!$C$46</c:f>
            </c:strRef>
          </c:tx>
          <c:cat>
            <c:strRef>
              <c:f>'2026 KPI-大小线（FQC)'!$D$2:$O$2</c:f>
            </c:strRef>
          </c:cat>
          <c:val>
            <c:numRef>
              <c:f>'2026 KPI-大小线（FQC)'!$D$46:$O$46</c:f>
              <c:numCache/>
            </c:numRef>
          </c:val>
        </c:ser>
        <c:ser>
          <c:idx val="12"/>
          <c:order val="12"/>
          <c:tx>
            <c:strRef>
              <c:f>'2026 KPI-大小线（FQC)'!$C$47</c:f>
            </c:strRef>
          </c:tx>
          <c:cat>
            <c:strRef>
              <c:f>'2026 KPI-大小线（FQC)'!$D$2:$O$2</c:f>
            </c:strRef>
          </c:cat>
          <c:val>
            <c:numRef>
              <c:f>'2026 KPI-大小线（FQC)'!$D$47:$O$47</c:f>
              <c:numCache/>
            </c:numRef>
          </c:val>
        </c:ser>
        <c:ser>
          <c:idx val="13"/>
          <c:order val="13"/>
          <c:tx>
            <c:strRef>
              <c:f>'2026 KPI-大小线（FQC)'!$C$48</c:f>
            </c:strRef>
          </c:tx>
          <c:cat>
            <c:strRef>
              <c:f>'2026 KPI-大小线（FQC)'!$D$2:$O$2</c:f>
            </c:strRef>
          </c:cat>
          <c:val>
            <c:numRef>
              <c:f>'2026 KPI-大小线（FQC)'!$D$48:$O$48</c:f>
              <c:numCache/>
            </c:numRef>
          </c:val>
        </c:ser>
        <c:axId val="1604161608"/>
        <c:axId val="1107363867"/>
      </c:barChart>
      <c:catAx>
        <c:axId val="1604161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7363867"/>
      </c:catAx>
      <c:valAx>
        <c:axId val="11073638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4161608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山地ST DPPM</a:t>
            </a:r>
          </a:p>
        </c:rich>
      </c:tx>
      <c:layout>
        <c:manualLayout>
          <c:xMode val="edge"/>
          <c:yMode val="edge"/>
          <c:x val="0.03091666666666667"/>
          <c:y val="0.053642086330935264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'2026 KPI-大小线（FQC)'!$C$36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KPI-大小线（FQC)'!$D$2:$P$2</c:f>
            </c:strRef>
          </c:cat>
          <c:val>
            <c:numRef>
              <c:f>'2026 KPI-大小线（FQC)'!$D$36:$P$36</c:f>
              <c:numCache/>
            </c:numRef>
          </c:val>
        </c:ser>
        <c:axId val="1206303639"/>
        <c:axId val="620650770"/>
      </c:barChart>
      <c:catAx>
        <c:axId val="12063036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0650770"/>
      </c:catAx>
      <c:valAx>
        <c:axId val="6206507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63036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山地XC/Race/Am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'2026 KPI-大小线（FQC)'!$C$37:$E$37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KPI-大小线（FQC)'!$F$2:$P$2</c:f>
            </c:strRef>
          </c:cat>
          <c:val>
            <c:numRef>
              <c:f>'2026 KPI-大小线（FQC)'!$F$37:$P$37</c:f>
              <c:numCache/>
            </c:numRef>
          </c:val>
        </c:ser>
        <c:axId val="9556659"/>
        <c:axId val="1025038874"/>
      </c:barChart>
      <c:catAx>
        <c:axId val="95566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5038874"/>
      </c:catAx>
      <c:valAx>
        <c:axId val="10250388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566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公路RC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cat>
            <c:strRef>
              <c:f>'2026 KPI-大小线（FQC)'!$C$2:$P$2</c:f>
            </c:strRef>
          </c:cat>
          <c:val>
            <c:numRef>
              <c:f>'2026 KPI-大小线（FQC)'!$C$39:$P$39</c:f>
              <c:numCache/>
            </c:numRef>
          </c:val>
        </c:ser>
        <c:axId val="1748954734"/>
        <c:axId val="1698564642"/>
      </c:barChart>
      <c:catAx>
        <c:axId val="17489547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8564642"/>
      </c:catAx>
      <c:valAx>
        <c:axId val="1698564642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7489547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公路车GRVL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'2026 KPI-大小线（FQC)'!$C$40:$G$40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KPI-大小线（FQC)'!$H$2:$P$2</c:f>
            </c:strRef>
          </c:cat>
          <c:val>
            <c:numRef>
              <c:f>'2026 KPI-大小线（FQC)'!$H$40:$P$40</c:f>
              <c:numCache/>
            </c:numRef>
          </c:val>
        </c:ser>
        <c:axId val="1662378518"/>
        <c:axId val="1911271289"/>
      </c:barChart>
      <c:catAx>
        <c:axId val="16623785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1271289"/>
      </c:catAx>
      <c:valAx>
        <c:axId val="19112712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23785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Hybrid Bike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cat>
            <c:strRef>
              <c:f>'2026 KPI-大小线（FQC)'!$D$2:$P$2</c:f>
            </c:strRef>
          </c:cat>
          <c:val>
            <c:numRef>
              <c:f>'2026 KPI-大小线（FQC)'!$D$38:$P$38</c:f>
              <c:numCache/>
            </c:numRef>
          </c:val>
        </c:ser>
        <c:axId val="1526669597"/>
        <c:axId val="268406184"/>
      </c:barChart>
      <c:catAx>
        <c:axId val="15266695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8406184"/>
      </c:catAx>
      <c:valAx>
        <c:axId val="268406184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5266695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Touring Bike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KPI-大小线（FQC)'!$D$2:$P$2</c:f>
            </c:strRef>
          </c:cat>
          <c:val>
            <c:numRef>
              <c:f>'2026 KPI-大小线（FQC)'!$D$46:$P$46</c:f>
              <c:numCache/>
            </c:numRef>
          </c:val>
        </c:ser>
        <c:axId val="1159093209"/>
        <c:axId val="357908402"/>
      </c:barChart>
      <c:catAx>
        <c:axId val="11590932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7908402"/>
      </c:catAx>
      <c:valAx>
        <c:axId val="3579084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90932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公路EDR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'2026 KPI-大小线（FQC)'!$C$41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'2026 KPI-大小线（FQC)'!$D$41:$P$41</c:f>
              <c:numCache/>
            </c:numRef>
          </c:val>
        </c:ser>
        <c:ser>
          <c:idx val="1"/>
          <c:order val="1"/>
          <c:tx>
            <c:strRef>
              <c:f>'2026 KPI-大小线（FQC)'!$C$42</c:f>
            </c:strRef>
          </c:tx>
          <c:spPr>
            <a:solidFill>
              <a:schemeClr val="accent2"/>
            </a:solidFill>
            <a:ln cmpd="sng">
              <a:noFill/>
            </a:ln>
          </c:spPr>
          <c:val>
            <c:numRef>
              <c:f>'2026 KPI-大小线（FQC)'!$D$42:$P$42</c:f>
              <c:numCache/>
            </c:numRef>
          </c:val>
        </c:ser>
        <c:ser>
          <c:idx val="2"/>
          <c:order val="2"/>
          <c:tx>
            <c:strRef>
              <c:f>'2026 KPI-大小线（FQC)'!$C$43</c:f>
            </c:strRef>
          </c:tx>
          <c:spPr>
            <a:solidFill>
              <a:schemeClr val="accent3"/>
            </a:solidFill>
            <a:ln cmpd="sng">
              <a:noFill/>
            </a:ln>
          </c:spPr>
          <c:val>
            <c:numRef>
              <c:f>'2026 KPI-大小线（FQC)'!$D$43:$P$43</c:f>
              <c:numCache/>
            </c:numRef>
          </c:val>
        </c:ser>
        <c:ser>
          <c:idx val="3"/>
          <c:order val="3"/>
          <c:tx>
            <c:strRef>
              <c:f>'2026 KPI-大小线（FQC)'!$C$44</c:f>
            </c:strRef>
          </c:tx>
          <c:spPr>
            <a:solidFill>
              <a:schemeClr val="accent4"/>
            </a:solidFill>
            <a:ln cmpd="sng">
              <a:noFill/>
            </a:ln>
          </c:spPr>
          <c:val>
            <c:numRef>
              <c:f>'2026 KPI-大小线（FQC)'!$D$44:$P$44</c:f>
              <c:numCache/>
            </c:numRef>
          </c:val>
        </c:ser>
        <c:ser>
          <c:idx val="4"/>
          <c:order val="4"/>
          <c:tx>
            <c:strRef>
              <c:f>'2026 KPI-大小线（FQC)'!$C$45</c:f>
            </c:strRef>
          </c:tx>
          <c:val>
            <c:numRef>
              <c:f>'2026 KPI-大小线（FQC)'!$D$45:$P$45</c:f>
              <c:numCache/>
            </c:numRef>
          </c:val>
        </c:ser>
        <c:ser>
          <c:idx val="5"/>
          <c:order val="5"/>
          <c:tx>
            <c:strRef>
              <c:f>'2026 KPI-大小线（FQC)'!$C$1</c:f>
            </c:strRef>
          </c:tx>
          <c:val>
            <c:numRef>
              <c:f>'2026 KPI-大小线（FQC)'!$D$1:$P$1</c:f>
              <c:numCache/>
            </c:numRef>
          </c:val>
        </c:ser>
        <c:ser>
          <c:idx val="6"/>
          <c:order val="6"/>
          <c:tx>
            <c:strRef>
              <c:f>'2026 KPI-大小线（FQC)'!$C$2</c:f>
            </c:strRef>
          </c:tx>
          <c:val>
            <c:numRef>
              <c:f>'2026 KPI-大小线（FQC)'!$D$2:$P$2</c:f>
              <c:numCache/>
            </c:numRef>
          </c:val>
        </c:ser>
        <c:axId val="995236488"/>
        <c:axId val="1898794609"/>
      </c:barChart>
      <c:catAx>
        <c:axId val="995236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8794609"/>
      </c:catAx>
      <c:valAx>
        <c:axId val="18987946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52364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童车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cat>
            <c:strRef>
              <c:f>'2026 KPI-大小线（FQC)'!$C$2:$P$2</c:f>
            </c:strRef>
          </c:cat>
          <c:val>
            <c:numRef>
              <c:f>'2026 KPI-大小线（FQC)'!$C$35:$P$35</c:f>
              <c:numCache/>
            </c:numRef>
          </c:val>
        </c:ser>
        <c:axId val="1445312961"/>
        <c:axId val="799299336"/>
      </c:barChart>
      <c:catAx>
        <c:axId val="14453129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9299336"/>
      </c:catAx>
      <c:valAx>
        <c:axId val="799299336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4453129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2026 CMW FQC PPM</a:t>
            </a:r>
          </a:p>
        </c:rich>
      </c:tx>
      <c:layout>
        <c:manualLayout>
          <c:xMode val="edge"/>
          <c:yMode val="edge"/>
          <c:x val="0.03091666666666667"/>
          <c:y val="0.052695417789757414"/>
        </c:manualLayout>
      </c:layout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B4A7D6"/>
              </a:solidFill>
              <a:ln cmpd="sng">
                <a:noFill/>
              </a:ln>
            </c:spPr>
          </c:dPt>
          <c:dLbls>
            <c:dLbl>
              <c:idx val="12"/>
              <c:numFmt formatCode="General" sourceLinked="1"/>
              <c:txPr>
                <a:bodyPr/>
                <a:lstStyle/>
                <a:p>
                  <a:pPr lvl="0">
                    <a:defRPr b="1">
                      <a:solidFill>
                        <a:srgbClr val="8E7CC3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KPI-大小线（FQC)'!$D$2:$P$2</c:f>
            </c:strRef>
          </c:cat>
          <c:val>
            <c:numRef>
              <c:f>'2026 KPI-大小线（FQC)'!$D$50:$P$50</c:f>
              <c:numCache/>
            </c:numRef>
          </c:val>
        </c:ser>
        <c:axId val="1378306288"/>
        <c:axId val="1034197925"/>
      </c:barChart>
      <c:catAx>
        <c:axId val="1378306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4197925"/>
      </c:catAx>
      <c:valAx>
        <c:axId val="10341979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83062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2026 CMW FQC PPM-大小线</a:t>
            </a:r>
          </a:p>
        </c:rich>
      </c:tx>
      <c:layout>
        <c:manualLayout>
          <c:xMode val="edge"/>
          <c:yMode val="edge"/>
          <c:x val="0.03091666666666667"/>
          <c:y val="0.05364208633093526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大线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KPI-大小线（FQC)'!$D$2:$P$2</c:f>
            </c:strRef>
          </c:cat>
          <c:val>
            <c:numRef>
              <c:f>'2026 KPI-大小线（FQC)'!$D$42:$P$42</c:f>
              <c:numCache/>
            </c:numRef>
          </c:val>
        </c:ser>
        <c:ser>
          <c:idx val="1"/>
          <c:order val="1"/>
          <c:tx>
            <c:v>小线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KPI-大小线（FQC)'!$D$2:$P$2</c:f>
            </c:strRef>
          </c:cat>
          <c:val>
            <c:numRef>
              <c:f>'2026 KPI-大小线（FQC)'!$D$49:$P$49</c:f>
              <c:numCache/>
            </c:numRef>
          </c:val>
        </c:ser>
        <c:axId val="2022801377"/>
        <c:axId val="710679246"/>
      </c:barChart>
      <c:catAx>
        <c:axId val="20228013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0679246"/>
      </c:catAx>
      <c:valAx>
        <c:axId val="7106792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280137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7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2026 CMW FQC Rejected Rate( Quantity)-大小线</a:t>
            </a:r>
          </a:p>
        </c:rich>
      </c:tx>
      <c:layout>
        <c:manualLayout>
          <c:xMode val="edge"/>
          <c:yMode val="edge"/>
          <c:x val="0.029805555555555526"/>
          <c:y val="0.04991043455558135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大线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KPI-大小线（FQC)'!$D$2:$P$2</c:f>
            </c:strRef>
          </c:cat>
          <c:val>
            <c:numRef>
              <c:f>'2026 KPI-大小线（FQC)'!$D$51:$P$51</c:f>
              <c:numCache/>
            </c:numRef>
          </c:val>
        </c:ser>
        <c:ser>
          <c:idx val="1"/>
          <c:order val="1"/>
          <c:tx>
            <c:v>小线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KPI-大小线（FQC)'!$D$2:$P$2</c:f>
            </c:strRef>
          </c:cat>
          <c:val>
            <c:numRef>
              <c:f>'2026 KPI-大小线（FQC)'!$D$52:$P$52</c:f>
              <c:numCache/>
            </c:numRef>
          </c:val>
        </c:ser>
        <c:axId val="368192936"/>
        <c:axId val="1454632790"/>
      </c:barChart>
      <c:catAx>
        <c:axId val="368192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4632790"/>
      </c:catAx>
      <c:valAx>
        <c:axId val="14546327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819293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2025 CMW FQC Rejected Rate( Quantity)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大线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KPI-大小线（FQC)'!$U$2:$AG$2</c:f>
            </c:strRef>
          </c:cat>
          <c:val>
            <c:numRef>
              <c:f>'2026 KPI-大小线（FQC)'!$U$51:$AG$51</c:f>
              <c:numCache/>
            </c:numRef>
          </c:val>
        </c:ser>
        <c:ser>
          <c:idx val="1"/>
          <c:order val="1"/>
          <c:tx>
            <c:v>小线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KPI-大小线（FQC)'!$U$2:$AG$2</c:f>
            </c:strRef>
          </c:cat>
          <c:val>
            <c:numRef>
              <c:f>'2026 KPI-大小线（FQC)'!$U$52:$AG$52</c:f>
              <c:numCache/>
            </c:numRef>
          </c:val>
        </c:ser>
        <c:axId val="1560733578"/>
        <c:axId val="762866513"/>
      </c:barChart>
      <c:catAx>
        <c:axId val="15607335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2866513"/>
      </c:catAx>
      <c:valAx>
        <c:axId val="762866513"/>
        <c:scaling>
          <c:orientation val="minMax"/>
          <c:max val="0.1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073357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2025 CMW FQC PPM（生产用）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KPI-大小线（FQC)'!$U$2:$AG$2</c:f>
            </c:strRef>
          </c:cat>
          <c:val>
            <c:numRef>
              <c:f>'2026 KPI-大小线（FQC)'!$U$50:$AG$50</c:f>
              <c:numCache/>
            </c:numRef>
          </c:val>
        </c:ser>
        <c:axId val="246510655"/>
        <c:axId val="111870457"/>
      </c:barChart>
      <c:catAx>
        <c:axId val="2465106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870457"/>
      </c:catAx>
      <c:valAx>
        <c:axId val="1118704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65106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2025 CMW FQC PPM-大小线(生产用）</a:t>
            </a:r>
          </a:p>
        </c:rich>
      </c:tx>
      <c:layout>
        <c:manualLayout>
          <c:xMode val="edge"/>
          <c:yMode val="edge"/>
          <c:x val="0.03091666666666667"/>
          <c:y val="0.05364208633093526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大线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KPI-大小线（FQC)'!$U$2:$AG$2</c:f>
            </c:strRef>
          </c:cat>
          <c:val>
            <c:numRef>
              <c:f>'2026 KPI-大小线（FQC)'!$U$42:$AG$42</c:f>
              <c:numCache/>
            </c:numRef>
          </c:val>
        </c:ser>
        <c:ser>
          <c:idx val="1"/>
          <c:order val="1"/>
          <c:tx>
            <c:v>小线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KPI-大小线（FQC)'!$U$2:$AG$2</c:f>
            </c:strRef>
          </c:cat>
          <c:val>
            <c:numRef>
              <c:f>'2026 KPI-大小线（FQC)'!$U$49:$AG$49</c:f>
              <c:numCache/>
            </c:numRef>
          </c:val>
        </c:ser>
        <c:axId val="191181758"/>
        <c:axId val="1440178748"/>
      </c:barChart>
      <c:catAx>
        <c:axId val="1911817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0178748"/>
      </c:catAx>
      <c:valAx>
        <c:axId val="14401787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18175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7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2026 CMW FQC Rejected Rate( Quantity)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3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KPI-大小线（FQC)'!$D$2:$P$2</c:f>
            </c:strRef>
          </c:cat>
          <c:val>
            <c:numRef>
              <c:f>'2026 KPI-大小线（FQC)'!$D$53:$P$53</c:f>
              <c:numCache/>
            </c:numRef>
          </c:val>
        </c:ser>
        <c:axId val="1928830069"/>
        <c:axId val="1871098694"/>
      </c:barChart>
      <c:catAx>
        <c:axId val="19288300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1098694"/>
      </c:catAx>
      <c:valAx>
        <c:axId val="1871098694"/>
        <c:scaling>
          <c:orientation val="minMax"/>
          <c:max val="0.0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88300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2025 CMW FQC Rejected Rate( Quantity)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3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KPI-大小线（FQC)'!$U$2:$AG$2</c:f>
            </c:strRef>
          </c:cat>
          <c:val>
            <c:numRef>
              <c:f>'2026 KPI-大小线（FQC)'!$U$53:$AG$53</c:f>
              <c:numCache/>
            </c:numRef>
          </c:val>
        </c:ser>
        <c:axId val="1703440628"/>
        <c:axId val="1326066608"/>
      </c:barChart>
      <c:catAx>
        <c:axId val="17034406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6066608"/>
      </c:catAx>
      <c:valAx>
        <c:axId val="1326066608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34406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2026 FQC Rejected Rate ( batch)-大小线</a:t>
            </a:r>
          </a:p>
        </c:rich>
      </c:tx>
      <c:layout>
        <c:manualLayout>
          <c:xMode val="edge"/>
          <c:yMode val="edge"/>
          <c:x val="0.03091666666666667"/>
          <c:y val="0.04644784172661871"/>
        </c:manualLayout>
      </c:layout>
      <c:overlay val="0"/>
    </c:title>
    <c:plotArea>
      <c:layout/>
      <c:lineChart>
        <c:ser>
          <c:idx val="0"/>
          <c:order val="0"/>
          <c:tx>
            <c:v>大线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KPI-大小线（FQC)'!$D$2:$P$2</c:f>
            </c:strRef>
          </c:cat>
          <c:val>
            <c:numRef>
              <c:f>'2026 KPI-大小线（FQC)'!$D$56:$P$56</c:f>
              <c:numCache/>
            </c:numRef>
          </c:val>
          <c:smooth val="0"/>
        </c:ser>
        <c:ser>
          <c:idx val="1"/>
          <c:order val="1"/>
          <c:tx>
            <c:v>小线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KPI-大小线（FQC)'!$D$2:$P$2</c:f>
            </c:strRef>
          </c:cat>
          <c:val>
            <c:numRef>
              <c:f>'2026 KPI-大小线（FQC)'!$D$59:$P$59</c:f>
              <c:numCache/>
            </c:numRef>
          </c:val>
          <c:smooth val="0"/>
        </c:ser>
        <c:axId val="702012943"/>
        <c:axId val="860870104"/>
      </c:lineChart>
      <c:catAx>
        <c:axId val="7020129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0870104"/>
      </c:catAx>
      <c:valAx>
        <c:axId val="8608701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201294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2026 CMW FQC Rejected Times-大小线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大线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0.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KPI-大小线（FQC)'!$D$2:$O$2</c:f>
            </c:strRef>
          </c:cat>
          <c:val>
            <c:numRef>
              <c:f>'2026 KPI-大小线（FQC)'!$D$63:$O$63</c:f>
              <c:numCache/>
            </c:numRef>
          </c:val>
        </c:ser>
        <c:ser>
          <c:idx val="1"/>
          <c:order val="1"/>
          <c:tx>
            <c:v>小线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0.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KPI-大小线（FQC)'!$D$2:$O$2</c:f>
            </c:strRef>
          </c:cat>
          <c:val>
            <c:numRef>
              <c:f>'2026 KPI-大小线（FQC)'!$D$66:$O$66</c:f>
              <c:numCache/>
            </c:numRef>
          </c:val>
        </c:ser>
        <c:axId val="1552688099"/>
        <c:axId val="1250984263"/>
      </c:barChart>
      <c:catAx>
        <c:axId val="15526880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0984263"/>
      </c:catAx>
      <c:valAx>
        <c:axId val="1250984263"/>
        <c:scaling>
          <c:orientation val="minMax"/>
          <c:max val="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268809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2026 FQC Rejected Rate ( batch)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B4A7D6"/>
              </a:solidFill>
              <a:ln cmpd="sng">
                <a:noFill/>
              </a:ln>
            </c:spPr>
          </c:dPt>
          <c:dLbls>
            <c:dLbl>
              <c:idx val="12"/>
              <c:numFmt formatCode="General" sourceLinked="1"/>
              <c:txPr>
                <a:bodyPr/>
                <a:lstStyle/>
                <a:p>
                  <a:pPr lvl="0">
                    <a:defRPr b="1">
                      <a:solidFill>
                        <a:srgbClr val="8E7CC3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KPI-大小线（FQC)'!$D$2:$P$2</c:f>
            </c:strRef>
          </c:cat>
          <c:val>
            <c:numRef>
              <c:f>'2026 KPI-大小线（FQC)'!$D$62:$P$62</c:f>
              <c:numCache/>
            </c:numRef>
          </c:val>
        </c:ser>
        <c:axId val="228644725"/>
        <c:axId val="1737939030"/>
      </c:barChart>
      <c:catAx>
        <c:axId val="2286447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7939030"/>
      </c:catAx>
      <c:valAx>
        <c:axId val="17379390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86447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2026 CMW FQC Rejected Times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Lbls>
            <c:numFmt formatCode="0.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KPI-大小线（FQC)'!$D$2:$O$2</c:f>
            </c:strRef>
          </c:cat>
          <c:val>
            <c:numRef>
              <c:f>'2026 KPI-大小线（FQC)'!$D$71:$O$71</c:f>
              <c:numCache/>
            </c:numRef>
          </c:val>
        </c:ser>
        <c:axId val="1610112323"/>
        <c:axId val="2068723599"/>
      </c:barChart>
      <c:catAx>
        <c:axId val="16101123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8723599"/>
      </c:catAx>
      <c:valAx>
        <c:axId val="2068723599"/>
        <c:scaling>
          <c:orientation val="minMax"/>
          <c:max val="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01123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2025 FQC Rejected Rate ( batch)-大小线(生产用）</a:t>
            </a:r>
          </a:p>
        </c:rich>
      </c:tx>
      <c:layout>
        <c:manualLayout>
          <c:xMode val="edge"/>
          <c:yMode val="edge"/>
          <c:x val="0.03091666666666667"/>
          <c:y val="0.04644784172661871"/>
        </c:manualLayout>
      </c:layout>
      <c:overlay val="0"/>
    </c:title>
    <c:plotArea>
      <c:layout/>
      <c:lineChart>
        <c:ser>
          <c:idx val="0"/>
          <c:order val="0"/>
          <c:tx>
            <c:v>大线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KPI-大小线（FQC)'!$U$2:$AF$2</c:f>
            </c:strRef>
          </c:cat>
          <c:val>
            <c:numRef>
              <c:f>'2026 KPI-大小线（FQC)'!$U$56:$AF$56</c:f>
              <c:numCache/>
            </c:numRef>
          </c:val>
          <c:smooth val="0"/>
        </c:ser>
        <c:ser>
          <c:idx val="1"/>
          <c:order val="1"/>
          <c:tx>
            <c:v>小线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KPI-大小线（FQC)'!$U$2:$AF$2</c:f>
            </c:strRef>
          </c:cat>
          <c:val>
            <c:numRef>
              <c:f>'2026 KPI-大小线（FQC)'!$U$59:$AF$59</c:f>
              <c:numCache/>
            </c:numRef>
          </c:val>
          <c:smooth val="0"/>
        </c:ser>
        <c:axId val="1907900428"/>
        <c:axId val="259250862"/>
      </c:lineChart>
      <c:catAx>
        <c:axId val="19079004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9250862"/>
      </c:catAx>
      <c:valAx>
        <c:axId val="2592508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790042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2024 CMW FQC Rejected Times-大小线（生产用）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大线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0.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KPI-大小线（FQC)'!$U$2:$AF$2</c:f>
            </c:strRef>
          </c:cat>
          <c:val>
            <c:numRef>
              <c:f>'2026 KPI-大小线（FQC)'!$U$65:$AF$65</c:f>
              <c:numCache/>
            </c:numRef>
          </c:val>
        </c:ser>
        <c:ser>
          <c:idx val="1"/>
          <c:order val="1"/>
          <c:tx>
            <c:v>小线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0.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KPI-大小线（FQC)'!$U$2:$AF$2</c:f>
            </c:strRef>
          </c:cat>
          <c:val>
            <c:numRef>
              <c:f>'2026 KPI-大小线（FQC)'!$U$68:$AF$68</c:f>
              <c:numCache/>
            </c:numRef>
          </c:val>
        </c:ser>
        <c:axId val="1453370565"/>
        <c:axId val="554478879"/>
      </c:barChart>
      <c:catAx>
        <c:axId val="14533705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4478879"/>
      </c:catAx>
      <c:valAx>
        <c:axId val="5544788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337056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2025 FQC Rejected Rate ( batch)-生产用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KPI-大小线（FQC)'!$U$2:$AF$2</c:f>
            </c:strRef>
          </c:cat>
          <c:val>
            <c:numRef>
              <c:f>'2026 KPI-大小线（FQC)'!$U$62:$AF$62</c:f>
              <c:numCache/>
            </c:numRef>
          </c:val>
        </c:ser>
        <c:axId val="2073008382"/>
        <c:axId val="1811446334"/>
      </c:barChart>
      <c:catAx>
        <c:axId val="20730083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1446334"/>
      </c:catAx>
      <c:valAx>
        <c:axId val="1811446334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30083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2024 CMW FQC Rejected Times(生产用）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Lbls>
            <c:numFmt formatCode="0.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KPI-大小线（FQC)'!$U$2:$AF$2</c:f>
            </c:strRef>
          </c:cat>
          <c:val>
            <c:numRef>
              <c:f>'2026 KPI-大小线（FQC)'!$U$71:$AF$71</c:f>
              <c:numCache/>
            </c:numRef>
          </c:val>
        </c:ser>
        <c:axId val="75439053"/>
        <c:axId val="657796778"/>
      </c:barChart>
      <c:catAx>
        <c:axId val="754390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7796778"/>
      </c:catAx>
      <c:valAx>
        <c:axId val="657796778"/>
        <c:scaling>
          <c:orientation val="minMax"/>
          <c:max val="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4390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3C78D8"/>
                </a:solidFill>
                <a:latin typeface="+mn-lt"/>
              </a:defRPr>
            </a:pPr>
            <a:r>
              <a:rPr b="1" sz="2000">
                <a:solidFill>
                  <a:srgbClr val="3C78D8"/>
                </a:solidFill>
                <a:latin typeface="+mn-lt"/>
              </a:rPr>
              <a:t>各车系FQC拒收PPM对比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'2026 KPI-大小线（FQC)'!$P$35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7"/>
            <c:spPr>
              <a:solidFill>
                <a:srgbClr val="FF00FF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E69138"/>
              </a:solidFill>
              <a:ln cmpd="sng">
                <a:noFill/>
              </a:ln>
            </c:spPr>
          </c:dPt>
          <c:dPt>
            <c:idx val="9"/>
            <c:spPr>
              <a:solidFill>
                <a:srgbClr val="E69138"/>
              </a:solidFill>
              <a:ln cmpd="sng">
                <a:noFill/>
              </a:ln>
            </c:spPr>
          </c:dPt>
          <c:dPt>
            <c:idx val="10"/>
            <c:spPr>
              <a:solidFill>
                <a:srgbClr val="E69138"/>
              </a:solidFill>
              <a:ln cmpd="sng">
                <a:noFill/>
              </a:ln>
            </c:spPr>
          </c:dPt>
          <c:dPt>
            <c:idx val="11"/>
            <c:spPr>
              <a:solidFill>
                <a:srgbClr val="E69138"/>
              </a:solidFill>
              <a:ln cmpd="sng">
                <a:noFill/>
              </a:ln>
            </c:spPr>
          </c:dPt>
          <c:dPt>
            <c:idx val="12"/>
            <c:spPr>
              <a:solidFill>
                <a:srgbClr val="E69138"/>
              </a:solidFill>
              <a:ln cmpd="sng">
                <a:noFill/>
              </a:ln>
            </c:spPr>
          </c:dPt>
          <c:dPt>
            <c:idx val="13"/>
            <c:spPr>
              <a:solidFill>
                <a:srgbClr val="FF00FF"/>
              </a:solidFill>
              <a:ln cmpd="sng">
                <a:noFill/>
              </a:ln>
            </c:spPr>
          </c:dPt>
          <c:dPt>
            <c:idx val="14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KPI-大小线（FQC)'!$C$36:$C$49</c:f>
            </c:strRef>
          </c:cat>
          <c:val>
            <c:numRef>
              <c:f>'2026 KPI-大小线（FQC)'!$P$36:$P$49</c:f>
              <c:numCache/>
            </c:numRef>
          </c:val>
        </c:ser>
        <c:axId val="869225476"/>
        <c:axId val="907023767"/>
      </c:barChart>
      <c:catAx>
        <c:axId val="8692254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7023767"/>
      </c:catAx>
      <c:valAx>
        <c:axId val="907023767"/>
        <c:scaling>
          <c:orientation val="minMax"/>
          <c:max val="12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92254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FQC拒收次数对比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'2026 KPI-大小线（FQC)'!$E$273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KPI-大小线（FQC)'!$D$274</c:f>
            </c:strRef>
          </c:cat>
          <c:val>
            <c:numRef>
              <c:f>'2026 KPI-大小线（FQC)'!$E$274</c:f>
              <c:numCache/>
            </c:numRef>
          </c:val>
        </c:ser>
        <c:ser>
          <c:idx val="1"/>
          <c:order val="1"/>
          <c:tx>
            <c:strRef>
              <c:f>'2026 KPI-大小线（FQC)'!$F$273</c:f>
            </c:strRef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KPI-大小线（FQC)'!$D$274</c:f>
            </c:strRef>
          </c:cat>
          <c:val>
            <c:numRef>
              <c:f>'2026 KPI-大小线（FQC)'!$F$274</c:f>
              <c:numCache/>
            </c:numRef>
          </c:val>
        </c:ser>
        <c:axId val="524750514"/>
        <c:axId val="432229454"/>
      </c:bar3DChart>
      <c:catAx>
        <c:axId val="5247505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2229454"/>
      </c:catAx>
      <c:valAx>
        <c:axId val="4322294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47505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sans-serif"/>
              </a:defRPr>
            </a:pPr>
            <a:r>
              <a:rPr b="1">
                <a:solidFill>
                  <a:srgbClr val="000000"/>
                </a:solidFill>
                <a:latin typeface="sans-serif"/>
              </a:rPr>
              <a:t>FQC-大小线拒收次数对比(含RCR)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v>大线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KPI-大小线（FQC)'!$D$2:$P$2</c:f>
            </c:strRef>
          </c:cat>
          <c:val>
            <c:numRef>
              <c:f>'2026 KPI-大小线（FQC)'!$D$63:$P$63</c:f>
              <c:numCache/>
            </c:numRef>
          </c:val>
        </c:ser>
        <c:ser>
          <c:idx val="1"/>
          <c:order val="1"/>
          <c:tx>
            <c:v>小线</c:v>
          </c:tx>
          <c:spPr>
            <a:solidFill>
              <a:schemeClr val="accent2"/>
            </a:solidFill>
            <a:ln cmpd="sng">
              <a:noFill/>
            </a:ln>
          </c:spPr>
          <c:dPt>
            <c:idx val="12"/>
            <c:spPr>
              <a:solidFill>
                <a:srgbClr val="ED7D31"/>
              </a:solidFill>
              <a:ln cmpd="sng">
                <a:noFill/>
              </a:ln>
            </c:spPr>
          </c:dPt>
          <c:dLbls>
            <c:numFmt formatCode="0.0" sourceLinked="0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KPI-大小线（FQC)'!$D$2:$P$2</c:f>
            </c:strRef>
          </c:cat>
          <c:val>
            <c:numRef>
              <c:f>'2026 KPI-大小线（FQC)'!$D$66:$P$66</c:f>
              <c:numCache/>
            </c:numRef>
          </c:val>
        </c:ser>
        <c:axId val="1921410131"/>
        <c:axId val="850928311"/>
      </c:bar3DChart>
      <c:catAx>
        <c:axId val="19214101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0928311"/>
      </c:catAx>
      <c:valAx>
        <c:axId val="850928311"/>
        <c:scaling>
          <c:orientation val="minMax"/>
          <c:max val="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141013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2023 各Family DPPM</a:t>
            </a:r>
          </a:p>
        </c:rich>
      </c:tx>
      <c:layout>
        <c:manualLayout>
          <c:xMode val="edge"/>
          <c:yMode val="edge"/>
          <c:x val="0.033138888888888905"/>
          <c:y val="0.050044964028776985"/>
        </c:manualLayout>
      </c:layout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1"/>
          </c:dPt>
          <c:dPt>
            <c:idx val="2"/>
            <c:spPr>
              <a:solidFill>
                <a:srgbClr val="EA9999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EA9999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6FA8DC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6FA8DC"/>
              </a:solidFill>
              <a:ln cmpd="sng">
                <a:noFill/>
              </a:ln>
            </c:spPr>
          </c:dPt>
          <c:dPt>
            <c:idx val="7"/>
            <c:spPr>
              <a:solidFill>
                <a:srgbClr val="EA9999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6FA8DC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KPI-大小线（FQC)'!$C$33:$C$50</c:f>
            </c:strRef>
          </c:cat>
          <c:val>
            <c:numRef>
              <c:f>'2024 KPI-大小线（FQC)'!$P$33:$P$46</c:f>
              <c:numCache/>
            </c:numRef>
          </c:val>
        </c:ser>
        <c:axId val="709837507"/>
        <c:axId val="944015052"/>
      </c:barChart>
      <c:catAx>
        <c:axId val="7098375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4015052"/>
      </c:catAx>
      <c:valAx>
        <c:axId val="9440150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98375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2023 各Family FQC拒收率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'2024 KPI-大小线（FQC)'!$C$33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'2024 KPI-大小线（FQC)'!$D$2:$O$2</c:f>
            </c:strRef>
          </c:cat>
          <c:val>
            <c:numRef>
              <c:f>'2024 KPI-大小线（FQC)'!$D$33:$O$33</c:f>
              <c:numCache/>
            </c:numRef>
          </c:val>
        </c:ser>
        <c:ser>
          <c:idx val="1"/>
          <c:order val="1"/>
          <c:tx>
            <c:strRef>
              <c:f>'2024 KPI-大小线（FQC)'!$C$34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'2024 KPI-大小线（FQC)'!$D$2:$O$2</c:f>
            </c:strRef>
          </c:cat>
          <c:val>
            <c:numRef>
              <c:f>'2024 KPI-大小线（FQC)'!$D$34:$O$34</c:f>
              <c:numCache/>
            </c:numRef>
          </c:val>
        </c:ser>
        <c:ser>
          <c:idx val="2"/>
          <c:order val="2"/>
          <c:tx>
            <c:strRef>
              <c:f>'2024 KPI-大小线（FQC)'!$C$35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'2024 KPI-大小线（FQC)'!$D$2:$O$2</c:f>
            </c:strRef>
          </c:cat>
          <c:val>
            <c:numRef>
              <c:f>'2024 KPI-大小线（FQC)'!$D$35:$O$35</c:f>
              <c:numCache/>
            </c:numRef>
          </c:val>
        </c:ser>
        <c:ser>
          <c:idx val="3"/>
          <c:order val="3"/>
          <c:tx>
            <c:strRef>
              <c:f>'2024 KPI-大小线（FQC)'!$C$36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'2024 KPI-大小线（FQC)'!$D$2:$O$2</c:f>
            </c:strRef>
          </c:cat>
          <c:val>
            <c:numRef>
              <c:f>'2024 KPI-大小线（FQC)'!$D$36:$O$36</c:f>
              <c:numCache/>
            </c:numRef>
          </c:val>
        </c:ser>
        <c:ser>
          <c:idx val="4"/>
          <c:order val="4"/>
          <c:tx>
            <c:strRef>
              <c:f>'2024 KPI-大小线（FQC)'!$C$37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'2024 KPI-大小线（FQC)'!$D$2:$O$2</c:f>
            </c:strRef>
          </c:cat>
          <c:val>
            <c:numRef>
              <c:f>'2024 KPI-大小线（FQC)'!$D$37:$O$37</c:f>
              <c:numCache/>
            </c:numRef>
          </c:val>
        </c:ser>
        <c:ser>
          <c:idx val="5"/>
          <c:order val="5"/>
          <c:tx>
            <c:strRef>
              <c:f>'2024 KPI-大小线（FQC)'!$C$38</c:f>
            </c:strRef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'2024 KPI-大小线（FQC)'!$D$2:$O$2</c:f>
            </c:strRef>
          </c:cat>
          <c:val>
            <c:numRef>
              <c:f>'2024 KPI-大小线（FQC)'!$D$38:$O$38</c:f>
              <c:numCache/>
            </c:numRef>
          </c:val>
        </c:ser>
        <c:ser>
          <c:idx val="6"/>
          <c:order val="6"/>
          <c:tx>
            <c:strRef>
              <c:f>'2024 KPI-大小线（FQC)'!$C$39</c:f>
            </c:strRef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cat>
            <c:strRef>
              <c:f>'2024 KPI-大小线（FQC)'!$D$2:$O$2</c:f>
            </c:strRef>
          </c:cat>
          <c:val>
            <c:numRef>
              <c:f>'2024 KPI-大小线（FQC)'!$D$39:$O$39</c:f>
              <c:numCache/>
            </c:numRef>
          </c:val>
        </c:ser>
        <c:ser>
          <c:idx val="7"/>
          <c:order val="7"/>
          <c:tx>
            <c:strRef>
              <c:f>'2024 KPI-大小线（FQC)'!$C$40</c:f>
            </c:strRef>
          </c:tx>
          <c:spPr>
            <a:solidFill>
              <a:schemeClr val="accent2">
                <a:lumOff val="30000"/>
              </a:schemeClr>
            </a:solidFill>
            <a:ln cmpd="sng">
              <a:noFill/>
            </a:ln>
          </c:spPr>
          <c:cat>
            <c:strRef>
              <c:f>'2024 KPI-大小线（FQC)'!$D$2:$O$2</c:f>
            </c:strRef>
          </c:cat>
          <c:val>
            <c:numRef>
              <c:f>'2024 KPI-大小线（FQC)'!$D$40:$O$40</c:f>
              <c:numCache/>
            </c:numRef>
          </c:val>
        </c:ser>
        <c:ser>
          <c:idx val="8"/>
          <c:order val="8"/>
          <c:tx>
            <c:strRef>
              <c:f>'2024 KPI-大小线（FQC)'!$C$41</c:f>
            </c:strRef>
          </c:tx>
          <c:spPr>
            <a:solidFill>
              <a:schemeClr val="accent3">
                <a:lumOff val="30000"/>
              </a:schemeClr>
            </a:solidFill>
            <a:ln cmpd="sng">
              <a:noFill/>
            </a:ln>
          </c:spPr>
          <c:cat>
            <c:strRef>
              <c:f>'2024 KPI-大小线（FQC)'!$D$2:$O$2</c:f>
            </c:strRef>
          </c:cat>
          <c:val>
            <c:numRef>
              <c:f>'2024 KPI-大小线（FQC)'!$D$41:$O$41</c:f>
              <c:numCache/>
            </c:numRef>
          </c:val>
        </c:ser>
        <c:ser>
          <c:idx val="9"/>
          <c:order val="9"/>
          <c:tx>
            <c:strRef>
              <c:f>'2024 KPI-大小线（FQC)'!$C$42</c:f>
            </c:strRef>
          </c:tx>
          <c:spPr>
            <a:solidFill>
              <a:schemeClr val="accent4">
                <a:lumOff val="30000"/>
              </a:schemeClr>
            </a:solidFill>
            <a:ln cmpd="sng">
              <a:noFill/>
            </a:ln>
          </c:spPr>
          <c:cat>
            <c:strRef>
              <c:f>'2024 KPI-大小线（FQC)'!$D$2:$O$2</c:f>
            </c:strRef>
          </c:cat>
          <c:val>
            <c:numRef>
              <c:f>'2024 KPI-大小线（FQC)'!$D$42:$O$42</c:f>
              <c:numCache/>
            </c:numRef>
          </c:val>
        </c:ser>
        <c:ser>
          <c:idx val="10"/>
          <c:order val="10"/>
          <c:tx>
            <c:strRef>
              <c:f>'2024 KPI-大小线（FQC)'!$C$43</c:f>
            </c:strRef>
          </c:tx>
          <c:spPr>
            <a:solidFill>
              <a:schemeClr val="accent5">
                <a:lumOff val="30000"/>
              </a:schemeClr>
            </a:solidFill>
            <a:ln cmpd="sng">
              <a:noFill/>
            </a:ln>
          </c:spPr>
          <c:cat>
            <c:strRef>
              <c:f>'2024 KPI-大小线（FQC)'!$D$2:$O$2</c:f>
            </c:strRef>
          </c:cat>
          <c:val>
            <c:numRef>
              <c:f>'2024 KPI-大小线（FQC)'!$D$43:$O$43</c:f>
              <c:numCache/>
            </c:numRef>
          </c:val>
        </c:ser>
        <c:ser>
          <c:idx val="11"/>
          <c:order val="11"/>
          <c:tx>
            <c:strRef>
              <c:f>'2024 KPI-大小线（FQC)'!$C$44</c:f>
            </c:strRef>
          </c:tx>
          <c:spPr>
            <a:solidFill>
              <a:schemeClr val="accent6">
                <a:lumOff val="30000"/>
              </a:schemeClr>
            </a:solidFill>
            <a:ln cmpd="sng">
              <a:noFill/>
            </a:ln>
          </c:spPr>
          <c:cat>
            <c:strRef>
              <c:f>'2024 KPI-大小线（FQC)'!$D$2:$O$2</c:f>
            </c:strRef>
          </c:cat>
          <c:val>
            <c:numRef>
              <c:f>'2024 KPI-大小线（FQC)'!$D$44:$O$44</c:f>
              <c:numCache/>
            </c:numRef>
          </c:val>
        </c:ser>
        <c:ser>
          <c:idx val="12"/>
          <c:order val="12"/>
          <c:tx>
            <c:strRef>
              <c:f>'2024 KPI-大小线（FQC)'!$C$45</c:f>
            </c:strRef>
          </c:tx>
          <c:spPr>
            <a:solidFill>
              <a:schemeClr val="accent1">
                <a:lumOff val="60000"/>
              </a:schemeClr>
            </a:solidFill>
            <a:ln cmpd="sng">
              <a:noFill/>
            </a:ln>
          </c:spPr>
          <c:cat>
            <c:strRef>
              <c:f>'2024 KPI-大小线（FQC)'!$D$2:$O$2</c:f>
            </c:strRef>
          </c:cat>
          <c:val>
            <c:numRef>
              <c:f>'2024 KPI-大小线（FQC)'!$D$45:$O$45</c:f>
              <c:numCache/>
            </c:numRef>
          </c:val>
        </c:ser>
        <c:axId val="1594961329"/>
        <c:axId val="1880911317"/>
      </c:barChart>
      <c:catAx>
        <c:axId val="15949613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0911317"/>
      </c:catAx>
      <c:valAx>
        <c:axId val="18809113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4961329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山地ST DPPM</a:t>
            </a:r>
          </a:p>
        </c:rich>
      </c:tx>
      <c:layout>
        <c:manualLayout>
          <c:xMode val="edge"/>
          <c:yMode val="edge"/>
          <c:x val="0.03091666666666667"/>
          <c:y val="0.053642086330935264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'2024 KPI-大小线（FQC)'!$C$34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KPI-大小线（FQC)'!$D$2:$P$2</c:f>
            </c:strRef>
          </c:cat>
          <c:val>
            <c:numRef>
              <c:f>'2024 KPI-大小线（FQC)'!$D$34:$P$34</c:f>
              <c:numCache/>
            </c:numRef>
          </c:val>
        </c:ser>
        <c:axId val="367396743"/>
        <c:axId val="1608850445"/>
      </c:barChart>
      <c:catAx>
        <c:axId val="3673967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8850445"/>
      </c:catAx>
      <c:valAx>
        <c:axId val="16088504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73967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山地XC/Race/Am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'2024 KPI-大小线（FQC)'!$C$35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KPI-大小线（FQC)'!$D$2:$P$2</c:f>
            </c:strRef>
          </c:cat>
          <c:val>
            <c:numRef>
              <c:f>'2024 KPI-大小线（FQC)'!$D$35:$P$35</c:f>
              <c:numCache/>
            </c:numRef>
          </c:val>
        </c:ser>
        <c:axId val="2023253232"/>
        <c:axId val="214022232"/>
      </c:barChart>
      <c:catAx>
        <c:axId val="2023253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022232"/>
      </c:catAx>
      <c:valAx>
        <c:axId val="2140222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32532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公路RC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'2024 KPI-大小线（FQC)'!$C$37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KPI-大小线（FQC)'!$D$2:$P$2</c:f>
            </c:strRef>
          </c:cat>
          <c:val>
            <c:numRef>
              <c:f>'2024 KPI-大小线（FQC)'!$D$37:$P$37</c:f>
              <c:numCache/>
            </c:numRef>
          </c:val>
        </c:ser>
        <c:axId val="424008222"/>
        <c:axId val="415441759"/>
      </c:barChart>
      <c:catAx>
        <c:axId val="4240082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5441759"/>
      </c:catAx>
      <c:valAx>
        <c:axId val="4154417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40082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公路车GRVL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'2024 KPI-大小线（FQC)'!$C$38:$D$38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KPI-大小线（FQC)'!$E$2:$P$2</c:f>
            </c:strRef>
          </c:cat>
          <c:val>
            <c:numRef>
              <c:f>'2024 KPI-大小线（FQC)'!$E$38:$P$38</c:f>
              <c:numCache/>
            </c:numRef>
          </c:val>
        </c:ser>
        <c:axId val="546547337"/>
        <c:axId val="1122027726"/>
      </c:barChart>
      <c:catAx>
        <c:axId val="5465473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2027726"/>
      </c:catAx>
      <c:valAx>
        <c:axId val="11220277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65473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Hybrid Bike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KPI-大小线（FQC)'!$D$2:$P$2</c:f>
            </c:strRef>
          </c:cat>
          <c:val>
            <c:numRef>
              <c:f>'2024 KPI-大小线（FQC)'!$D$36:$P$36</c:f>
              <c:numCache/>
            </c:numRef>
          </c:val>
        </c:ser>
        <c:axId val="2009752400"/>
        <c:axId val="1685396595"/>
      </c:barChart>
      <c:catAx>
        <c:axId val="2009752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5396595"/>
      </c:catAx>
      <c:valAx>
        <c:axId val="16853965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97524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Touring Bike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'2024 KPI-大小线（FQC)'!$D$44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KPI-大小线（FQC)'!$E$2:$P$2</c:f>
            </c:strRef>
          </c:cat>
          <c:val>
            <c:numRef>
              <c:f>'2024 KPI-大小线（FQC)'!$E$44:$P$44</c:f>
              <c:numCache/>
            </c:numRef>
          </c:val>
        </c:ser>
        <c:axId val="1368572481"/>
        <c:axId val="927655708"/>
      </c:barChart>
      <c:catAx>
        <c:axId val="13685724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7655708"/>
      </c:catAx>
      <c:valAx>
        <c:axId val="9276557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85724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公路EDR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'2024 KPI-大小线（FQC)'!$C$39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'2024 KPI-大小线（FQC)'!$D$39:$P$39</c:f>
              <c:numCache/>
            </c:numRef>
          </c:val>
        </c:ser>
        <c:ser>
          <c:idx val="1"/>
          <c:order val="1"/>
          <c:tx>
            <c:strRef>
              <c:f>'2024 KPI-大小线（FQC)'!$C$40</c:f>
            </c:strRef>
          </c:tx>
          <c:spPr>
            <a:solidFill>
              <a:schemeClr val="accent2"/>
            </a:solidFill>
            <a:ln cmpd="sng">
              <a:noFill/>
            </a:ln>
          </c:spPr>
          <c:val>
            <c:numRef>
              <c:f>'2024 KPI-大小线（FQC)'!$D$40:$P$40</c:f>
              <c:numCache/>
            </c:numRef>
          </c:val>
        </c:ser>
        <c:ser>
          <c:idx val="2"/>
          <c:order val="2"/>
          <c:tx>
            <c:strRef>
              <c:f>'2024 KPI-大小线（FQC)'!$C$41</c:f>
            </c:strRef>
          </c:tx>
          <c:spPr>
            <a:solidFill>
              <a:schemeClr val="accent3"/>
            </a:solidFill>
            <a:ln cmpd="sng">
              <a:noFill/>
            </a:ln>
          </c:spPr>
          <c:val>
            <c:numRef>
              <c:f>'2024 KPI-大小线（FQC)'!$D$41:$P$41</c:f>
              <c:numCache/>
            </c:numRef>
          </c:val>
        </c:ser>
        <c:ser>
          <c:idx val="3"/>
          <c:order val="3"/>
          <c:tx>
            <c:strRef>
              <c:f>'2024 KPI-大小线（FQC)'!$C$42</c:f>
            </c:strRef>
          </c:tx>
          <c:spPr>
            <a:solidFill>
              <a:schemeClr val="accent4"/>
            </a:solidFill>
            <a:ln cmpd="sng">
              <a:noFill/>
            </a:ln>
          </c:spPr>
          <c:val>
            <c:numRef>
              <c:f>'2024 KPI-大小线（FQC)'!$D$42:$P$42</c:f>
              <c:numCache/>
            </c:numRef>
          </c:val>
        </c:ser>
        <c:ser>
          <c:idx val="4"/>
          <c:order val="4"/>
          <c:tx>
            <c:strRef>
              <c:f>'2024 KPI-大小线（FQC)'!$C$43</c:f>
            </c:strRef>
          </c:tx>
          <c:spPr>
            <a:solidFill>
              <a:schemeClr val="accent5"/>
            </a:solidFill>
            <a:ln cmpd="sng">
              <a:noFill/>
            </a:ln>
          </c:spPr>
          <c:val>
            <c:numRef>
              <c:f>'2024 KPI-大小线（FQC)'!$D$43:$P$43</c:f>
              <c:numCache/>
            </c:numRef>
          </c:val>
        </c:ser>
        <c:ser>
          <c:idx val="5"/>
          <c:order val="5"/>
          <c:tx>
            <c:strRef>
              <c:f>'2024 KPI-大小线（FQC)'!$C$1</c:f>
            </c:strRef>
          </c:tx>
          <c:val>
            <c:numRef>
              <c:f>'2024 KPI-大小线（FQC)'!$D$1:$P$1</c:f>
              <c:numCache/>
            </c:numRef>
          </c:val>
        </c:ser>
        <c:ser>
          <c:idx val="6"/>
          <c:order val="6"/>
          <c:tx>
            <c:strRef>
              <c:f>'2024 KPI-大小线（FQC)'!$C$2</c:f>
            </c:strRef>
          </c:tx>
          <c:val>
            <c:numRef>
              <c:f>'2024 KPI-大小线（FQC)'!$D$2:$P$2</c:f>
              <c:numCache/>
            </c:numRef>
          </c:val>
        </c:ser>
        <c:axId val="1065981339"/>
        <c:axId val="1852104164"/>
      </c:barChart>
      <c:catAx>
        <c:axId val="10659813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2104164"/>
      </c:catAx>
      <c:valAx>
        <c:axId val="18521041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59813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童车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'2024 KPI-大小线（FQC)'!$C$33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KPI-大小线（FQC)'!$D$2:$P$2</c:f>
            </c:strRef>
          </c:cat>
          <c:val>
            <c:numRef>
              <c:f>'2024 KPI-大小线（FQC)'!$D$33:$P$33</c:f>
              <c:numCache/>
            </c:numRef>
          </c:val>
        </c:ser>
        <c:axId val="2062252950"/>
        <c:axId val="1939828572"/>
      </c:barChart>
      <c:catAx>
        <c:axId val="20622529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9828572"/>
      </c:catAx>
      <c:valAx>
        <c:axId val="19398285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22529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2024 CMW FQC 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KPI-大小线（FQC)'!$D$2:$P$2</c:f>
            </c:strRef>
          </c:cat>
          <c:val>
            <c:numRef>
              <c:f>'2024 KPI-大小线（FQC)'!$D$47:$P$47</c:f>
              <c:numCache/>
            </c:numRef>
          </c:val>
        </c:ser>
        <c:axId val="1671875330"/>
        <c:axId val="1919737302"/>
      </c:barChart>
      <c:catAx>
        <c:axId val="16718753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9737302"/>
      </c:catAx>
      <c:valAx>
        <c:axId val="19197373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18753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2024 CMW FQC PPM-大小线</a:t>
            </a:r>
          </a:p>
        </c:rich>
      </c:tx>
      <c:layout>
        <c:manualLayout>
          <c:xMode val="edge"/>
          <c:yMode val="edge"/>
          <c:x val="0.03091666666666667"/>
          <c:y val="0.05364208633093526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大线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KPI-大小线（FQC)'!$D$2:$P$2</c:f>
            </c:strRef>
          </c:cat>
          <c:val>
            <c:numRef>
              <c:f>'2024 KPI-大小线（FQC)'!$D$40:$P$40</c:f>
              <c:numCache/>
            </c:numRef>
          </c:val>
        </c:ser>
        <c:ser>
          <c:idx val="1"/>
          <c:order val="1"/>
          <c:tx>
            <c:v>小线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KPI-大小线（FQC)'!$D$2:$P$2</c:f>
            </c:strRef>
          </c:cat>
          <c:val>
            <c:numRef>
              <c:f>'2024 KPI-大小线（FQC)'!$D$46:$P$46</c:f>
              <c:numCache/>
            </c:numRef>
          </c:val>
        </c:ser>
        <c:axId val="681458344"/>
        <c:axId val="499442529"/>
      </c:barChart>
      <c:catAx>
        <c:axId val="6814583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9442529"/>
      </c:catAx>
      <c:valAx>
        <c:axId val="4994425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145834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10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2024 CMW FQC Rejected Rate( Quantity)-大小线</a:t>
            </a:r>
          </a:p>
        </c:rich>
      </c:tx>
      <c:layout>
        <c:manualLayout>
          <c:xMode val="edge"/>
          <c:yMode val="edge"/>
          <c:x val="0.029805555555555526"/>
          <c:y val="0.04991043455558135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大线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KPI-大小线（FQC)'!$D$2:$P$2</c:f>
            </c:strRef>
          </c:cat>
          <c:val>
            <c:numRef>
              <c:f>'2024 KPI-大小线（FQC)'!$D$48:$P$48</c:f>
              <c:numCache/>
            </c:numRef>
          </c:val>
        </c:ser>
        <c:ser>
          <c:idx val="1"/>
          <c:order val="1"/>
          <c:tx>
            <c:v>小线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KPI-大小线（FQC)'!$D$2:$P$2</c:f>
            </c:strRef>
          </c:cat>
          <c:val>
            <c:numRef>
              <c:f>'2024 KPI-大小线（FQC)'!$D$49:$P$49</c:f>
              <c:numCache/>
            </c:numRef>
          </c:val>
        </c:ser>
        <c:axId val="350388698"/>
        <c:axId val="606230300"/>
      </c:barChart>
      <c:catAx>
        <c:axId val="3503886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6230300"/>
      </c:catAx>
      <c:valAx>
        <c:axId val="606230300"/>
        <c:scaling>
          <c:orientation val="minMax"/>
          <c:max val="0.1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038869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2024 CMW FQC Rejected Rate( Quantity)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大线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KPI-大小线（FQC)'!$U$2:$AG$2</c:f>
            </c:strRef>
          </c:cat>
          <c:val>
            <c:numRef>
              <c:f>'2024 KPI-大小线（FQC)'!$U$48:$AG$48</c:f>
              <c:numCache/>
            </c:numRef>
          </c:val>
        </c:ser>
        <c:ser>
          <c:idx val="1"/>
          <c:order val="1"/>
          <c:tx>
            <c:v>小线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KPI-大小线（FQC)'!$U$2:$AG$2</c:f>
            </c:strRef>
          </c:cat>
          <c:val>
            <c:numRef>
              <c:f>'2024 KPI-大小线（FQC)'!$U$49:$AG$49</c:f>
              <c:numCache/>
            </c:numRef>
          </c:val>
        </c:ser>
        <c:axId val="911569744"/>
        <c:axId val="878710644"/>
      </c:barChart>
      <c:catAx>
        <c:axId val="911569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8710644"/>
      </c:catAx>
      <c:valAx>
        <c:axId val="878710644"/>
        <c:scaling>
          <c:orientation val="minMax"/>
          <c:max val="0.1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156974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2024 CMW FQC PPM（生产用）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KPI-大小线（FQC)'!$U$2:$AG$2</c:f>
            </c:strRef>
          </c:cat>
          <c:val>
            <c:numRef>
              <c:f>'2024 KPI-大小线（FQC)'!$U$47:$AG$47</c:f>
              <c:numCache/>
            </c:numRef>
          </c:val>
        </c:ser>
        <c:axId val="767836313"/>
        <c:axId val="1563832935"/>
      </c:barChart>
      <c:catAx>
        <c:axId val="7678363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3832935"/>
      </c:catAx>
      <c:valAx>
        <c:axId val="15638329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78363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2024 CMW FQC PPM-大小线(生产用）</a:t>
            </a:r>
          </a:p>
        </c:rich>
      </c:tx>
      <c:layout>
        <c:manualLayout>
          <c:xMode val="edge"/>
          <c:yMode val="edge"/>
          <c:x val="0.03091666666666667"/>
          <c:y val="0.05364208633093526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大线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KPI-大小线（FQC)'!$U$2:$AG$2</c:f>
            </c:strRef>
          </c:cat>
          <c:val>
            <c:numRef>
              <c:f>'2024 KPI-大小线（FQC)'!$U$40:$AG$40</c:f>
              <c:numCache/>
            </c:numRef>
          </c:val>
        </c:ser>
        <c:ser>
          <c:idx val="1"/>
          <c:order val="1"/>
          <c:tx>
            <c:v>小线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KPI-大小线（FQC)'!$U$2:$AG$2</c:f>
            </c:strRef>
          </c:cat>
          <c:val>
            <c:numRef>
              <c:f>'2024 KPI-大小线（FQC)'!$U$46:$AG$46</c:f>
              <c:numCache/>
            </c:numRef>
          </c:val>
        </c:ser>
        <c:axId val="1004445634"/>
        <c:axId val="79264322"/>
      </c:barChart>
      <c:catAx>
        <c:axId val="10044456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264322"/>
      </c:catAx>
      <c:valAx>
        <c:axId val="792643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444563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10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2024 CMW FQC Rejected Rate( Quantity)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3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KPI-大小线（FQC)'!$D$2:$P$2</c:f>
            </c:strRef>
          </c:cat>
          <c:val>
            <c:numRef>
              <c:f>'2024 KPI-大小线（FQC)'!$D$50:$P$50</c:f>
              <c:numCache/>
            </c:numRef>
          </c:val>
        </c:ser>
        <c:axId val="605227949"/>
        <c:axId val="1895479876"/>
      </c:barChart>
      <c:catAx>
        <c:axId val="6052279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5479876"/>
      </c:catAx>
      <c:valAx>
        <c:axId val="1895479876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52279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2024 CMW FQC Rejected Rate( Quantity)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3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KPI-大小线（FQC)'!$U$2:$AG$2</c:f>
            </c:strRef>
          </c:cat>
          <c:val>
            <c:numRef>
              <c:f>'2024 KPI-大小线（FQC)'!$U$50:$AG$50</c:f>
              <c:numCache/>
            </c:numRef>
          </c:val>
        </c:ser>
        <c:axId val="770796862"/>
        <c:axId val="1655293655"/>
      </c:barChart>
      <c:catAx>
        <c:axId val="7707968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5293655"/>
      </c:catAx>
      <c:valAx>
        <c:axId val="1655293655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07968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2024 FQC Rejected Rate ( batch)-大小线</a:t>
            </a:r>
          </a:p>
        </c:rich>
      </c:tx>
      <c:layout>
        <c:manualLayout>
          <c:xMode val="edge"/>
          <c:yMode val="edge"/>
          <c:x val="0.03091666666666667"/>
          <c:y val="0.04644784172661871"/>
        </c:manualLayout>
      </c:layout>
      <c:overlay val="0"/>
    </c:title>
    <c:plotArea>
      <c:layout/>
      <c:lineChart>
        <c:ser>
          <c:idx val="0"/>
          <c:order val="0"/>
          <c:tx>
            <c:v>大线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KPI-大小线（FQC)'!$D$2:$P$2</c:f>
            </c:strRef>
          </c:cat>
          <c:val>
            <c:numRef>
              <c:f>'2024 KPI-大小线（FQC)'!$D$53:$P$53</c:f>
              <c:numCache/>
            </c:numRef>
          </c:val>
          <c:smooth val="0"/>
        </c:ser>
        <c:ser>
          <c:idx val="1"/>
          <c:order val="1"/>
          <c:tx>
            <c:v>小线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KPI-大小线（FQC)'!$D$2:$P$2</c:f>
            </c:strRef>
          </c:cat>
          <c:val>
            <c:numRef>
              <c:f>'2024 KPI-大小线（FQC)'!$D$56:$P$56</c:f>
              <c:numCache/>
            </c:numRef>
          </c:val>
          <c:smooth val="0"/>
        </c:ser>
        <c:axId val="619676995"/>
        <c:axId val="1218229908"/>
      </c:lineChart>
      <c:catAx>
        <c:axId val="6196769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8229908"/>
      </c:catAx>
      <c:valAx>
        <c:axId val="12182299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967699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2024 CMW FQC Rejected Times-大小线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大线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0.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KPI-大小线（FQC)'!$D$2:$P$2</c:f>
            </c:strRef>
          </c:cat>
          <c:val>
            <c:numRef>
              <c:f>'2024 KPI-大小线（FQC)'!$D$62:$O$62</c:f>
              <c:numCache/>
            </c:numRef>
          </c:val>
        </c:ser>
        <c:ser>
          <c:idx val="1"/>
          <c:order val="1"/>
          <c:tx>
            <c:v>小线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0.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KPI-大小线（FQC)'!$D$2:$P$2</c:f>
            </c:strRef>
          </c:cat>
          <c:val>
            <c:numRef>
              <c:f>'2024 KPI-大小线（FQC)'!$D$65:$O$65</c:f>
              <c:numCache/>
            </c:numRef>
          </c:val>
        </c:ser>
        <c:axId val="677335321"/>
        <c:axId val="329629590"/>
      </c:barChart>
      <c:catAx>
        <c:axId val="6773353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9629590"/>
      </c:catAx>
      <c:valAx>
        <c:axId val="3296295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733532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2024 FQC Rejected Rate ( batch)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KPI-大小线（FQC)'!$D$2:$P$2</c:f>
            </c:strRef>
          </c:cat>
          <c:val>
            <c:numRef>
              <c:f>'2024 KPI-大小线（FQC)'!$D$59:$P$59</c:f>
              <c:numCache/>
            </c:numRef>
          </c:val>
        </c:ser>
        <c:axId val="1989196808"/>
        <c:axId val="911040527"/>
      </c:barChart>
      <c:catAx>
        <c:axId val="1989196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1040527"/>
      </c:catAx>
      <c:valAx>
        <c:axId val="911040527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91968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2024 CMW FQC Rejected Times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Lbls>
            <c:numFmt formatCode="0.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KPI-大小线（FQC)'!$D$2:$O$2</c:f>
            </c:strRef>
          </c:cat>
          <c:val>
            <c:numRef>
              <c:f>'2024 KPI-大小线（FQC)'!$D$68:$O$68</c:f>
              <c:numCache/>
            </c:numRef>
          </c:val>
        </c:ser>
        <c:axId val="269685239"/>
        <c:axId val="701100181"/>
      </c:barChart>
      <c:catAx>
        <c:axId val="2696852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1100181"/>
      </c:catAx>
      <c:valAx>
        <c:axId val="701100181"/>
        <c:scaling>
          <c:orientation val="minMax"/>
          <c:max val="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96852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2024 FQC Rejected Rate ( batch)-大小线(生产用）</a:t>
            </a:r>
          </a:p>
        </c:rich>
      </c:tx>
      <c:layout>
        <c:manualLayout>
          <c:xMode val="edge"/>
          <c:yMode val="edge"/>
          <c:x val="0.03091666666666667"/>
          <c:y val="0.04644784172661871"/>
        </c:manualLayout>
      </c:layout>
      <c:overlay val="0"/>
    </c:title>
    <c:plotArea>
      <c:layout/>
      <c:lineChart>
        <c:ser>
          <c:idx val="0"/>
          <c:order val="0"/>
          <c:tx>
            <c:v>大线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KPI-大小线（FQC)'!$U$2:$AF$2</c:f>
            </c:strRef>
          </c:cat>
          <c:val>
            <c:numRef>
              <c:f>'2024 KPI-大小线（FQC)'!$U$53:$AF$53</c:f>
              <c:numCache/>
            </c:numRef>
          </c:val>
          <c:smooth val="0"/>
        </c:ser>
        <c:ser>
          <c:idx val="1"/>
          <c:order val="1"/>
          <c:tx>
            <c:v>小线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KPI-大小线（FQC)'!$U$2:$AF$2</c:f>
            </c:strRef>
          </c:cat>
          <c:val>
            <c:numRef>
              <c:f>'2024 KPI-大小线（FQC)'!$U$56:$AF$56</c:f>
              <c:numCache/>
            </c:numRef>
          </c:val>
          <c:smooth val="0"/>
        </c:ser>
        <c:axId val="1959813010"/>
        <c:axId val="1844971602"/>
      </c:lineChart>
      <c:catAx>
        <c:axId val="19598130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4971602"/>
      </c:catAx>
      <c:valAx>
        <c:axId val="18449716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981301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2024 CMW FQC Rejected Times-大小线（生产用）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大线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0.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KPI-大小线（FQC)'!$U$2:$AF$2</c:f>
            </c:strRef>
          </c:cat>
          <c:val>
            <c:numRef>
              <c:f>'2024 KPI-大小线（FQC)'!$U$62:$AF$62</c:f>
              <c:numCache/>
            </c:numRef>
          </c:val>
        </c:ser>
        <c:ser>
          <c:idx val="1"/>
          <c:order val="1"/>
          <c:tx>
            <c:v>小线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0.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KPI-大小线（FQC)'!$U$2:$AF$2</c:f>
            </c:strRef>
          </c:cat>
          <c:val>
            <c:numRef>
              <c:f>'2024 KPI-大小线（FQC)'!$U$65:$AF$65</c:f>
              <c:numCache/>
            </c:numRef>
          </c:val>
        </c:ser>
        <c:axId val="1564048838"/>
        <c:axId val="655626212"/>
      </c:barChart>
      <c:catAx>
        <c:axId val="15640488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5626212"/>
      </c:catAx>
      <c:valAx>
        <c:axId val="6556262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404883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2024 FQC Rejected Rate ( batch)-生产用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KPI-大小线（FQC)'!$U$2:$AF$2</c:f>
            </c:strRef>
          </c:cat>
          <c:val>
            <c:numRef>
              <c:f>'2024 KPI-大小线（FQC)'!$U$59:$AF$59</c:f>
              <c:numCache/>
            </c:numRef>
          </c:val>
        </c:ser>
        <c:axId val="872983745"/>
        <c:axId val="296201587"/>
      </c:barChart>
      <c:catAx>
        <c:axId val="8729837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6201587"/>
      </c:catAx>
      <c:valAx>
        <c:axId val="296201587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29837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2024 CMW FQC Rejected Times(生产用）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Lbls>
            <c:numFmt formatCode="0.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KPI-大小线（FQC)'!$U$2:$AF$2</c:f>
            </c:strRef>
          </c:cat>
          <c:val>
            <c:numRef>
              <c:f>'2024 KPI-大小线（FQC)'!$U$68:$AF$68</c:f>
              <c:numCache/>
            </c:numRef>
          </c:val>
        </c:ser>
        <c:axId val="851957743"/>
        <c:axId val="1184944615"/>
      </c:barChart>
      <c:catAx>
        <c:axId val="8519577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4944615"/>
      </c:catAx>
      <c:valAx>
        <c:axId val="1184944615"/>
        <c:scaling>
          <c:orientation val="minMax"/>
          <c:max val="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19577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3C78D8"/>
                </a:solidFill>
                <a:latin typeface="+mn-lt"/>
              </a:defRPr>
            </a:pPr>
            <a:r>
              <a:rPr b="1" sz="2000">
                <a:solidFill>
                  <a:srgbClr val="3C78D8"/>
                </a:solidFill>
                <a:latin typeface="+mn-lt"/>
              </a:rPr>
              <a:t>各车系FQC拒收PPM对比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7"/>
            <c:spPr>
              <a:solidFill>
                <a:srgbClr val="FF00FF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E69138"/>
              </a:solidFill>
              <a:ln cmpd="sng">
                <a:noFill/>
              </a:ln>
            </c:spPr>
          </c:dPt>
          <c:dPt>
            <c:idx val="9"/>
            <c:spPr>
              <a:solidFill>
                <a:srgbClr val="E69138"/>
              </a:solidFill>
              <a:ln cmpd="sng">
                <a:noFill/>
              </a:ln>
            </c:spPr>
          </c:dPt>
          <c:dPt>
            <c:idx val="10"/>
            <c:spPr>
              <a:solidFill>
                <a:srgbClr val="E69138"/>
              </a:solidFill>
              <a:ln cmpd="sng">
                <a:noFill/>
              </a:ln>
            </c:spPr>
          </c:dPt>
          <c:dPt>
            <c:idx val="11"/>
            <c:spPr>
              <a:solidFill>
                <a:srgbClr val="E69138"/>
              </a:solidFill>
              <a:ln cmpd="sng">
                <a:noFill/>
              </a:ln>
            </c:spPr>
          </c:dPt>
          <c:dPt>
            <c:idx val="12"/>
            <c:spPr>
              <a:solidFill>
                <a:srgbClr val="E69138"/>
              </a:solidFill>
              <a:ln cmpd="sng">
                <a:noFill/>
              </a:ln>
            </c:spPr>
          </c:dPt>
          <c:dPt>
            <c:idx val="13"/>
            <c:spPr>
              <a:solidFill>
                <a:srgbClr val="FF00FF"/>
              </a:solidFill>
              <a:ln cmpd="sng">
                <a:noFill/>
              </a:ln>
            </c:spPr>
          </c:dPt>
          <c:dPt>
            <c:idx val="14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KPI-大小线（FQC)'!$C$33:$C$46</c:f>
            </c:strRef>
          </c:cat>
          <c:val>
            <c:numRef>
              <c:f>'2024 KPI-大小线（FQC)'!$P$33:$P$46</c:f>
              <c:numCache/>
            </c:numRef>
          </c:val>
        </c:ser>
        <c:axId val="746619003"/>
        <c:axId val="1695617219"/>
      </c:barChart>
      <c:catAx>
        <c:axId val="7466190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5617219"/>
      </c:catAx>
      <c:valAx>
        <c:axId val="1695617219"/>
        <c:scaling>
          <c:orientation val="minMax"/>
          <c:max val="12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66190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FQC拒收次数对比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'2024 KPI-大小线（FQC)'!$E$270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KPI-大小线（FQC)'!$D$271</c:f>
            </c:strRef>
          </c:cat>
          <c:val>
            <c:numRef>
              <c:f>'2024 KPI-大小线（FQC)'!$E$271</c:f>
              <c:numCache/>
            </c:numRef>
          </c:val>
        </c:ser>
        <c:ser>
          <c:idx val="1"/>
          <c:order val="1"/>
          <c:tx>
            <c:strRef>
              <c:f>'2024 KPI-大小线（FQC)'!$F$270</c:f>
            </c:strRef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KPI-大小线（FQC)'!$D$271</c:f>
            </c:strRef>
          </c:cat>
          <c:val>
            <c:numRef>
              <c:f>'2024 KPI-大小线（FQC)'!$F$271</c:f>
              <c:numCache/>
            </c:numRef>
          </c:val>
        </c:ser>
        <c:axId val="27433418"/>
        <c:axId val="468680737"/>
      </c:bar3DChart>
      <c:catAx>
        <c:axId val="274334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8680737"/>
      </c:catAx>
      <c:valAx>
        <c:axId val="4686807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4334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各Family DPPM</a:t>
            </a:r>
          </a:p>
        </c:rich>
      </c:tx>
      <c:layout>
        <c:manualLayout>
          <c:xMode val="edge"/>
          <c:yMode val="edge"/>
          <c:x val="0.033138888888888905"/>
          <c:y val="0.050044964028776985"/>
        </c:manualLayout>
      </c:layout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1"/>
          </c:dPt>
          <c:dPt>
            <c:idx val="2"/>
            <c:spPr>
              <a:solidFill>
                <a:srgbClr val="EA9999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EA9999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6FA8DC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6FA8DC"/>
              </a:solidFill>
              <a:ln cmpd="sng">
                <a:noFill/>
              </a:ln>
            </c:spPr>
          </c:dPt>
          <c:dPt>
            <c:idx val="7"/>
            <c:spPr>
              <a:solidFill>
                <a:srgbClr val="EA9999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6FA8DC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KPI-大小线（PQC)'!$C$35:$C$53</c:f>
            </c:strRef>
          </c:cat>
          <c:val>
            <c:numRef>
              <c:f>'2026 KPI-大小线（PQC)'!$P$35:$P$49</c:f>
              <c:numCache/>
            </c:numRef>
          </c:val>
        </c:ser>
        <c:axId val="2112573578"/>
        <c:axId val="1267519165"/>
      </c:barChart>
      <c:catAx>
        <c:axId val="21125735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7519165"/>
      </c:catAx>
      <c:valAx>
        <c:axId val="12675191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25735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2026 各Family PQC拒收率</a:t>
            </a:r>
          </a:p>
        </c:rich>
      </c:tx>
      <c:layout>
        <c:manualLayout>
          <c:xMode val="edge"/>
          <c:yMode val="edge"/>
          <c:x val="0.015232974910394265"/>
          <c:y val="0.04764705882352941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'2026 KPI-大小线（PQC)'!$C$35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'2026 KPI-大小线（PQC)'!$D$2:$O$2</c:f>
            </c:strRef>
          </c:cat>
          <c:val>
            <c:numRef>
              <c:f>'2026 KPI-大小线（PQC)'!$D$35:$O$35</c:f>
              <c:numCache/>
            </c:numRef>
          </c:val>
        </c:ser>
        <c:ser>
          <c:idx val="1"/>
          <c:order val="1"/>
          <c:tx>
            <c:strRef>
              <c:f>'2026 KPI-大小线（PQC)'!$C$36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'2026 KPI-大小线（PQC)'!$D$2:$O$2</c:f>
            </c:strRef>
          </c:cat>
          <c:val>
            <c:numRef>
              <c:f>'2026 KPI-大小线（PQC)'!$D$36:$O$36</c:f>
              <c:numCache/>
            </c:numRef>
          </c:val>
        </c:ser>
        <c:ser>
          <c:idx val="2"/>
          <c:order val="2"/>
          <c:tx>
            <c:strRef>
              <c:f>'2026 KPI-大小线（PQC)'!$C$37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'2026 KPI-大小线（PQC)'!$D$2:$O$2</c:f>
            </c:strRef>
          </c:cat>
          <c:val>
            <c:numRef>
              <c:f>'2026 KPI-大小线（PQC)'!$D$37:$O$37</c:f>
              <c:numCache/>
            </c:numRef>
          </c:val>
        </c:ser>
        <c:ser>
          <c:idx val="3"/>
          <c:order val="3"/>
          <c:tx>
            <c:strRef>
              <c:f>'2026 KPI-大小线（PQC)'!$C$38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'2026 KPI-大小线（PQC)'!$D$2:$O$2</c:f>
            </c:strRef>
          </c:cat>
          <c:val>
            <c:numRef>
              <c:f>'2026 KPI-大小线（PQC)'!$D$38:$O$38</c:f>
              <c:numCache/>
            </c:numRef>
          </c:val>
        </c:ser>
        <c:ser>
          <c:idx val="4"/>
          <c:order val="4"/>
          <c:tx>
            <c:strRef>
              <c:f>'2026 KPI-大小线（PQC)'!$C$39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'2026 KPI-大小线（PQC)'!$D$2:$O$2</c:f>
            </c:strRef>
          </c:cat>
          <c:val>
            <c:numRef>
              <c:f>'2026 KPI-大小线（PQC)'!$D$39:$O$39</c:f>
              <c:numCache/>
            </c:numRef>
          </c:val>
        </c:ser>
        <c:ser>
          <c:idx val="5"/>
          <c:order val="5"/>
          <c:tx>
            <c:strRef>
              <c:f>'2026 KPI-大小线（PQC)'!$C$40</c:f>
            </c:strRef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'2026 KPI-大小线（PQC)'!$D$2:$O$2</c:f>
            </c:strRef>
          </c:cat>
          <c:val>
            <c:numRef>
              <c:f>'2026 KPI-大小线（PQC)'!$D$40:$O$40</c:f>
              <c:numCache/>
            </c:numRef>
          </c:val>
        </c:ser>
        <c:ser>
          <c:idx val="6"/>
          <c:order val="6"/>
          <c:tx>
            <c:strRef>
              <c:f>'2026 KPI-大小线（PQC)'!$C$41</c:f>
            </c:strRef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cat>
            <c:strRef>
              <c:f>'2026 KPI-大小线（PQC)'!$D$2:$O$2</c:f>
            </c:strRef>
          </c:cat>
          <c:val>
            <c:numRef>
              <c:f>'2026 KPI-大小线（PQC)'!$D$41:$O$41</c:f>
              <c:numCache/>
            </c:numRef>
          </c:val>
        </c:ser>
        <c:ser>
          <c:idx val="7"/>
          <c:order val="7"/>
          <c:tx>
            <c:strRef>
              <c:f>'2026 KPI-大小线（PQC)'!$C$42</c:f>
            </c:strRef>
          </c:tx>
          <c:spPr>
            <a:solidFill>
              <a:schemeClr val="accent2">
                <a:lumOff val="30000"/>
              </a:schemeClr>
            </a:solidFill>
            <a:ln cmpd="sng">
              <a:noFill/>
            </a:ln>
          </c:spPr>
          <c:cat>
            <c:strRef>
              <c:f>'2026 KPI-大小线（PQC)'!$D$2:$O$2</c:f>
            </c:strRef>
          </c:cat>
          <c:val>
            <c:numRef>
              <c:f>'2026 KPI-大小线（PQC)'!$D$42:$O$42</c:f>
              <c:numCache/>
            </c:numRef>
          </c:val>
        </c:ser>
        <c:ser>
          <c:idx val="8"/>
          <c:order val="8"/>
          <c:tx>
            <c:strRef>
              <c:f>'2026 KPI-大小线（PQC)'!$C$43</c:f>
            </c:strRef>
          </c:tx>
          <c:spPr>
            <a:solidFill>
              <a:schemeClr val="accent3">
                <a:lumOff val="30000"/>
              </a:schemeClr>
            </a:solidFill>
            <a:ln cmpd="sng">
              <a:noFill/>
            </a:ln>
          </c:spPr>
          <c:cat>
            <c:strRef>
              <c:f>'2026 KPI-大小线（PQC)'!$D$2:$O$2</c:f>
            </c:strRef>
          </c:cat>
          <c:val>
            <c:numRef>
              <c:f>'2026 KPI-大小线（PQC)'!$D$43:$O$43</c:f>
              <c:numCache/>
            </c:numRef>
          </c:val>
        </c:ser>
        <c:ser>
          <c:idx val="9"/>
          <c:order val="9"/>
          <c:tx>
            <c:strRef>
              <c:f>'2026 KPI-大小线（PQC)'!$C$44</c:f>
            </c:strRef>
          </c:tx>
          <c:spPr>
            <a:solidFill>
              <a:schemeClr val="accent4">
                <a:lumOff val="30000"/>
              </a:schemeClr>
            </a:solidFill>
            <a:ln cmpd="sng">
              <a:noFill/>
            </a:ln>
          </c:spPr>
          <c:cat>
            <c:strRef>
              <c:f>'2026 KPI-大小线（PQC)'!$D$2:$O$2</c:f>
            </c:strRef>
          </c:cat>
          <c:val>
            <c:numRef>
              <c:f>'2026 KPI-大小线（PQC)'!$D$44:$O$44</c:f>
              <c:numCache/>
            </c:numRef>
          </c:val>
        </c:ser>
        <c:ser>
          <c:idx val="10"/>
          <c:order val="10"/>
          <c:tx>
            <c:strRef>
              <c:f>'2026 KPI-大小线（PQC)'!$C$45</c:f>
            </c:strRef>
          </c:tx>
          <c:cat>
            <c:strRef>
              <c:f>'2026 KPI-大小线（PQC)'!$D$2:$O$2</c:f>
            </c:strRef>
          </c:cat>
          <c:val>
            <c:numRef>
              <c:f>'2026 KPI-大小线（PQC)'!$D$45:$O$45</c:f>
              <c:numCache/>
            </c:numRef>
          </c:val>
        </c:ser>
        <c:ser>
          <c:idx val="11"/>
          <c:order val="11"/>
          <c:tx>
            <c:strRef>
              <c:f>'2026 KPI-大小线（PQC)'!$C$46</c:f>
            </c:strRef>
          </c:tx>
          <c:cat>
            <c:strRef>
              <c:f>'2026 KPI-大小线（PQC)'!$D$2:$O$2</c:f>
            </c:strRef>
          </c:cat>
          <c:val>
            <c:numRef>
              <c:f>'2026 KPI-大小线（PQC)'!$D$46:$O$46</c:f>
              <c:numCache/>
            </c:numRef>
          </c:val>
        </c:ser>
        <c:ser>
          <c:idx val="12"/>
          <c:order val="12"/>
          <c:tx>
            <c:strRef>
              <c:f>'2026 KPI-大小线（PQC)'!$C$47</c:f>
            </c:strRef>
          </c:tx>
          <c:cat>
            <c:strRef>
              <c:f>'2026 KPI-大小线（PQC)'!$D$2:$O$2</c:f>
            </c:strRef>
          </c:cat>
          <c:val>
            <c:numRef>
              <c:f>'2026 KPI-大小线（PQC)'!$D$47:$O$47</c:f>
              <c:numCache/>
            </c:numRef>
          </c:val>
        </c:ser>
        <c:ser>
          <c:idx val="13"/>
          <c:order val="13"/>
          <c:tx>
            <c:strRef>
              <c:f>'2026 KPI-大小线（PQC)'!$C$48</c:f>
            </c:strRef>
          </c:tx>
          <c:cat>
            <c:strRef>
              <c:f>'2026 KPI-大小线（PQC)'!$D$2:$O$2</c:f>
            </c:strRef>
          </c:cat>
          <c:val>
            <c:numRef>
              <c:f>'2026 KPI-大小线（PQC)'!$D$48:$O$48</c:f>
              <c:numCache/>
            </c:numRef>
          </c:val>
        </c:ser>
        <c:axId val="811002352"/>
        <c:axId val="303218587"/>
      </c:barChart>
      <c:catAx>
        <c:axId val="811002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3218587"/>
      </c:catAx>
      <c:valAx>
        <c:axId val="3032185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1002352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山地ST DPPM</a:t>
            </a:r>
          </a:p>
        </c:rich>
      </c:tx>
      <c:layout>
        <c:manualLayout>
          <c:xMode val="edge"/>
          <c:yMode val="edge"/>
          <c:x val="0.03091666666666667"/>
          <c:y val="0.053642086330935264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'2026 KPI-大小线（PQC)'!$C$36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KPI-大小线（PQC)'!$D$2:$P$2</c:f>
            </c:strRef>
          </c:cat>
          <c:val>
            <c:numRef>
              <c:f>'2026 KPI-大小线（PQC)'!$D$36:$P$36</c:f>
              <c:numCache/>
            </c:numRef>
          </c:val>
        </c:ser>
        <c:axId val="1746237869"/>
        <c:axId val="1190784372"/>
      </c:barChart>
      <c:catAx>
        <c:axId val="17462378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0784372"/>
      </c:catAx>
      <c:valAx>
        <c:axId val="11907843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62378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山地XC/Race/Am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'2026 KPI-大小线（PQC)'!$C$37:$E$37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KPI-大小线（PQC)'!$F$2:$P$2</c:f>
            </c:strRef>
          </c:cat>
          <c:val>
            <c:numRef>
              <c:f>'2026 KPI-大小线（PQC)'!$F$37:$P$37</c:f>
              <c:numCache/>
            </c:numRef>
          </c:val>
        </c:ser>
        <c:axId val="1653894474"/>
        <c:axId val="587369512"/>
      </c:barChart>
      <c:catAx>
        <c:axId val="16538944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7369512"/>
      </c:catAx>
      <c:valAx>
        <c:axId val="5873695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38944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公路RC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cat>
            <c:strRef>
              <c:f>'2026 KPI-大小线（PQC)'!$C$2:$P$2</c:f>
            </c:strRef>
          </c:cat>
          <c:val>
            <c:numRef>
              <c:f>'2026 KPI-大小线（PQC)'!$C$39:$P$39</c:f>
              <c:numCache/>
            </c:numRef>
          </c:val>
        </c:ser>
        <c:axId val="1986364222"/>
        <c:axId val="1680006891"/>
      </c:barChart>
      <c:catAx>
        <c:axId val="19863642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0006891"/>
      </c:catAx>
      <c:valAx>
        <c:axId val="1680006891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9863642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公路车GRVL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'2026 KPI-大小线（PQC)'!$C$40:$G$40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KPI-大小线（PQC)'!$H$2:$P$2</c:f>
            </c:strRef>
          </c:cat>
          <c:val>
            <c:numRef>
              <c:f>'2026 KPI-大小线（PQC)'!$H$40:$P$40</c:f>
              <c:numCache/>
            </c:numRef>
          </c:val>
        </c:ser>
        <c:axId val="11452207"/>
        <c:axId val="961866901"/>
      </c:barChart>
      <c:catAx>
        <c:axId val="114522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1866901"/>
      </c:catAx>
      <c:valAx>
        <c:axId val="9618669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522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Hybrid Bike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cat>
            <c:strRef>
              <c:f>'2026 KPI-大小线（PQC)'!$D$2:$P$2</c:f>
            </c:strRef>
          </c:cat>
          <c:val>
            <c:numRef>
              <c:f>'2026 KPI-大小线（PQC)'!$D$38:$P$38</c:f>
              <c:numCache/>
            </c:numRef>
          </c:val>
        </c:ser>
        <c:axId val="1693911696"/>
        <c:axId val="1316134966"/>
      </c:barChart>
      <c:catAx>
        <c:axId val="1693911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6134966"/>
      </c:catAx>
      <c:valAx>
        <c:axId val="1316134966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6939116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Touring Bike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KPI-大小线（PQC)'!$D$2:$P$2</c:f>
            </c:strRef>
          </c:cat>
          <c:val>
            <c:numRef>
              <c:f>'2026 KPI-大小线（PQC)'!$D$46:$P$46</c:f>
              <c:numCache/>
            </c:numRef>
          </c:val>
        </c:ser>
        <c:axId val="1898050421"/>
        <c:axId val="870268358"/>
      </c:barChart>
      <c:catAx>
        <c:axId val="18980504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0268358"/>
      </c:catAx>
      <c:valAx>
        <c:axId val="8702683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80504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公路EDR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'2026 KPI-大小线（PQC)'!$C$41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'2026 KPI-大小线（PQC)'!$D$41:$P$41</c:f>
              <c:numCache/>
            </c:numRef>
          </c:val>
        </c:ser>
        <c:ser>
          <c:idx val="1"/>
          <c:order val="1"/>
          <c:tx>
            <c:strRef>
              <c:f>'2026 KPI-大小线（PQC)'!$C$42</c:f>
            </c:strRef>
          </c:tx>
          <c:spPr>
            <a:solidFill>
              <a:schemeClr val="accent2"/>
            </a:solidFill>
            <a:ln cmpd="sng">
              <a:noFill/>
            </a:ln>
          </c:spPr>
          <c:val>
            <c:numRef>
              <c:f>'2026 KPI-大小线（PQC)'!$D$42:$P$42</c:f>
              <c:numCache/>
            </c:numRef>
          </c:val>
        </c:ser>
        <c:ser>
          <c:idx val="2"/>
          <c:order val="2"/>
          <c:tx>
            <c:strRef>
              <c:f>'2026 KPI-大小线（PQC)'!$C$43</c:f>
            </c:strRef>
          </c:tx>
          <c:spPr>
            <a:solidFill>
              <a:schemeClr val="accent3"/>
            </a:solidFill>
            <a:ln cmpd="sng">
              <a:noFill/>
            </a:ln>
          </c:spPr>
          <c:val>
            <c:numRef>
              <c:f>'2026 KPI-大小线（PQC)'!$D$43:$P$43</c:f>
              <c:numCache/>
            </c:numRef>
          </c:val>
        </c:ser>
        <c:ser>
          <c:idx val="3"/>
          <c:order val="3"/>
          <c:tx>
            <c:strRef>
              <c:f>'2026 KPI-大小线（PQC)'!$C$44</c:f>
            </c:strRef>
          </c:tx>
          <c:spPr>
            <a:solidFill>
              <a:schemeClr val="accent4"/>
            </a:solidFill>
            <a:ln cmpd="sng">
              <a:noFill/>
            </a:ln>
          </c:spPr>
          <c:val>
            <c:numRef>
              <c:f>'2026 KPI-大小线（PQC)'!$D$44:$P$44</c:f>
              <c:numCache/>
            </c:numRef>
          </c:val>
        </c:ser>
        <c:ser>
          <c:idx val="4"/>
          <c:order val="4"/>
          <c:tx>
            <c:strRef>
              <c:f>'2026 KPI-大小线（PQC)'!$C$45</c:f>
            </c:strRef>
          </c:tx>
          <c:val>
            <c:numRef>
              <c:f>'2026 KPI-大小线（PQC)'!$D$45:$P$45</c:f>
              <c:numCache/>
            </c:numRef>
          </c:val>
        </c:ser>
        <c:ser>
          <c:idx val="5"/>
          <c:order val="5"/>
          <c:tx>
            <c:strRef>
              <c:f>'2026 KPI-大小线（PQC)'!$C$1</c:f>
            </c:strRef>
          </c:tx>
          <c:val>
            <c:numRef>
              <c:f>'2026 KPI-大小线（PQC)'!$D$1:$P$1</c:f>
              <c:numCache/>
            </c:numRef>
          </c:val>
        </c:ser>
        <c:ser>
          <c:idx val="6"/>
          <c:order val="6"/>
          <c:tx>
            <c:strRef>
              <c:f>'2026 KPI-大小线（PQC)'!$C$2</c:f>
            </c:strRef>
          </c:tx>
          <c:val>
            <c:numRef>
              <c:f>'2026 KPI-大小线（PQC)'!$D$2:$P$2</c:f>
              <c:numCache/>
            </c:numRef>
          </c:val>
        </c:ser>
        <c:axId val="1410172777"/>
        <c:axId val="967778705"/>
      </c:barChart>
      <c:catAx>
        <c:axId val="14101727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7778705"/>
      </c:catAx>
      <c:valAx>
        <c:axId val="9677787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01727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童车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'2026 KPI-大小线（PQC)'!$C$35:$O$35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KPI-大小线（PQC)'!$P$2</c:f>
            </c:strRef>
          </c:cat>
          <c:val>
            <c:numRef>
              <c:f>'2026 KPI-大小线（PQC)'!$P$35</c:f>
              <c:numCache/>
            </c:numRef>
          </c:val>
        </c:ser>
        <c:axId val="617871802"/>
        <c:axId val="221769666"/>
      </c:barChart>
      <c:catAx>
        <c:axId val="6178718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1769666"/>
      </c:catAx>
      <c:valAx>
        <c:axId val="2217696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78718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2026 CMW PQC 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D5A6BD"/>
              </a:solidFill>
              <a:ln cmpd="sng">
                <a:noFill/>
              </a:ln>
            </c:spPr>
          </c:dPt>
          <c:dLbls>
            <c:dLbl>
              <c:idx val="12"/>
              <c:numFmt formatCode="General" sourceLinked="1"/>
              <c:txPr>
                <a:bodyPr/>
                <a:lstStyle/>
                <a:p>
                  <a:pPr lvl="0">
                    <a:defRPr b="1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KPI-大小线（PQC)'!$D$2:$P$2</c:f>
            </c:strRef>
          </c:cat>
          <c:val>
            <c:numRef>
              <c:f>'2026 KPI-大小线（PQC)'!$D$50:$P$50</c:f>
              <c:numCache/>
            </c:numRef>
          </c:val>
        </c:ser>
        <c:axId val="1053076304"/>
        <c:axId val="1940337627"/>
      </c:barChart>
      <c:catAx>
        <c:axId val="1053076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0337627"/>
      </c:catAx>
      <c:valAx>
        <c:axId val="19403376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30763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2026 CMW PQC PPM-大小线</a:t>
            </a:r>
          </a:p>
        </c:rich>
      </c:tx>
      <c:layout>
        <c:manualLayout>
          <c:xMode val="edge"/>
          <c:yMode val="edge"/>
          <c:x val="0.033138888888888905"/>
          <c:y val="0.05728744791936237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大线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KPI-大小线（PQC)'!$D$2:$P$2</c:f>
            </c:strRef>
          </c:cat>
          <c:val>
            <c:numRef>
              <c:f>'2026 KPI-大小线（PQC)'!$D$42:$P$42</c:f>
              <c:numCache/>
            </c:numRef>
          </c:val>
        </c:ser>
        <c:ser>
          <c:idx val="1"/>
          <c:order val="1"/>
          <c:tx>
            <c:v>小线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KPI-大小线（PQC)'!$D$2:$P$2</c:f>
            </c:strRef>
          </c:cat>
          <c:val>
            <c:numRef>
              <c:f>'2026 KPI-大小线（PQC)'!$D$49:$P$49</c:f>
              <c:numCache/>
            </c:numRef>
          </c:val>
        </c:ser>
        <c:axId val="1396280359"/>
        <c:axId val="1912434753"/>
      </c:barChart>
      <c:catAx>
        <c:axId val="13962803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2434753"/>
      </c:catAx>
      <c:valAx>
        <c:axId val="19124347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628035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1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sans-serif"/>
              </a:defRPr>
            </a:pPr>
            <a:r>
              <a:rPr b="1">
                <a:solidFill>
                  <a:srgbClr val="000000"/>
                </a:solidFill>
                <a:latin typeface="sans-serif"/>
              </a:rPr>
              <a:t>2026 CMW PQC Rejected Rate( Quantity)-大小线</a:t>
            </a:r>
          </a:p>
        </c:rich>
      </c:tx>
      <c:layout>
        <c:manualLayout>
          <c:xMode val="edge"/>
          <c:yMode val="edge"/>
          <c:x val="0.029805555555555526"/>
          <c:y val="0.04991043455558135"/>
        </c:manualLayout>
      </c:layout>
      <c:overlay val="0"/>
    </c:title>
    <c:plotArea>
      <c:layout/>
      <c:lineChart>
        <c:ser>
          <c:idx val="0"/>
          <c:order val="0"/>
          <c:tx>
            <c:v>大线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KPI-大小线（PQC)'!$D$2:$P$2</c:f>
            </c:strRef>
          </c:cat>
          <c:val>
            <c:numRef>
              <c:f>'2026 KPI-大小线（PQC)'!$D$51:$P$51</c:f>
              <c:numCache/>
            </c:numRef>
          </c:val>
          <c:smooth val="1"/>
        </c:ser>
        <c:ser>
          <c:idx val="1"/>
          <c:order val="1"/>
          <c:tx>
            <c:v>小线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KPI-大小线（PQC)'!$D$2:$P$2</c:f>
            </c:strRef>
          </c:cat>
          <c:val>
            <c:numRef>
              <c:f>'2026 KPI-大小线（PQC)'!$D$52:$P$52</c:f>
              <c:numCache/>
            </c:numRef>
          </c:val>
          <c:smooth val="1"/>
        </c:ser>
        <c:axId val="284499578"/>
        <c:axId val="1601462867"/>
      </c:lineChart>
      <c:catAx>
        <c:axId val="2844995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1462867"/>
      </c:catAx>
      <c:valAx>
        <c:axId val="1601462867"/>
        <c:scaling>
          <c:orientation val="minMax"/>
          <c:max val="0.1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449957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2026 CMW PQC Rejected Rate( Quantity)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大线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KPI-大小线（PQC)'!$U$2:$AG$2</c:f>
            </c:strRef>
          </c:cat>
          <c:val>
            <c:numRef>
              <c:f>'2026 KPI-大小线（PQC)'!$U$51:$AG$51</c:f>
              <c:numCache/>
            </c:numRef>
          </c:val>
        </c:ser>
        <c:ser>
          <c:idx val="1"/>
          <c:order val="1"/>
          <c:tx>
            <c:v>小线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KPI-大小线（PQC)'!$U$2:$AG$2</c:f>
            </c:strRef>
          </c:cat>
          <c:val>
            <c:numRef>
              <c:f>'2026 KPI-大小线（PQC)'!$U$52:$AG$52</c:f>
              <c:numCache/>
            </c:numRef>
          </c:val>
        </c:ser>
        <c:axId val="1647340427"/>
        <c:axId val="387186504"/>
      </c:barChart>
      <c:catAx>
        <c:axId val="16473404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7186504"/>
      </c:catAx>
      <c:valAx>
        <c:axId val="387186504"/>
        <c:scaling>
          <c:orientation val="minMax"/>
          <c:max val="0.1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734042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2026 CMW PQC PPM（生产用）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KPI-大小线（PQC)'!$U$2:$AG$2</c:f>
            </c:strRef>
          </c:cat>
          <c:val>
            <c:numRef>
              <c:f>'2026 KPI-大小线（PQC)'!$U$50:$AG$50</c:f>
              <c:numCache/>
            </c:numRef>
          </c:val>
        </c:ser>
        <c:axId val="1515408263"/>
        <c:axId val="841934145"/>
      </c:barChart>
      <c:catAx>
        <c:axId val="15154082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1934145"/>
      </c:catAx>
      <c:valAx>
        <c:axId val="8419341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54082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2026 CMW PQC PPM-大小线(生产用）</a:t>
            </a:r>
          </a:p>
        </c:rich>
      </c:tx>
      <c:layout>
        <c:manualLayout>
          <c:xMode val="edge"/>
          <c:yMode val="edge"/>
          <c:x val="0.03313888888888886"/>
          <c:y val="0.05369032561720409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大线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KPI-大小线（PQC)'!$U$2:$AG$2</c:f>
            </c:strRef>
          </c:cat>
          <c:val>
            <c:numRef>
              <c:f>'2026 KPI-大小线（PQC)'!$U$42:$AG$42</c:f>
              <c:numCache/>
            </c:numRef>
          </c:val>
        </c:ser>
        <c:ser>
          <c:idx val="1"/>
          <c:order val="1"/>
          <c:tx>
            <c:v>小线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KPI-大小线（PQC)'!$U$2:$AG$2</c:f>
            </c:strRef>
          </c:cat>
          <c:val>
            <c:numRef>
              <c:f>'2026 KPI-大小线（PQC)'!$U$49:$AG$49</c:f>
              <c:numCache/>
            </c:numRef>
          </c:val>
        </c:ser>
        <c:axId val="1479229546"/>
        <c:axId val="260092153"/>
      </c:barChart>
      <c:catAx>
        <c:axId val="14792295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0092153"/>
      </c:catAx>
      <c:valAx>
        <c:axId val="2600921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922954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1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2026 CMW PQC Rejected Rate( Quantity)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3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KPI-大小线（PQC)'!$D$2:$P$2</c:f>
            </c:strRef>
          </c:cat>
          <c:val>
            <c:numRef>
              <c:f>'2026 KPI-大小线（PQC)'!$D$53:$P$53</c:f>
              <c:numCache/>
            </c:numRef>
          </c:val>
        </c:ser>
        <c:axId val="138016419"/>
        <c:axId val="1918372721"/>
      </c:barChart>
      <c:catAx>
        <c:axId val="1380164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8372721"/>
      </c:catAx>
      <c:valAx>
        <c:axId val="1918372721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0164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2026 CMW PQC Rejected Rate( Quantity)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3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KPI-大小线（PQC)'!$U$2:$AG$2</c:f>
            </c:strRef>
          </c:cat>
          <c:val>
            <c:numRef>
              <c:f>'2026 KPI-大小线（PQC)'!$U$53:$AG$53</c:f>
              <c:numCache/>
            </c:numRef>
          </c:val>
        </c:ser>
        <c:axId val="461768657"/>
        <c:axId val="2045210411"/>
      </c:barChart>
      <c:catAx>
        <c:axId val="4617686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5210411"/>
      </c:catAx>
      <c:valAx>
        <c:axId val="2045210411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17686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2026 PQC Rejected Rate ( batch)-大小线</a:t>
            </a:r>
          </a:p>
        </c:rich>
      </c:tx>
      <c:layout>
        <c:manualLayout>
          <c:xMode val="edge"/>
          <c:yMode val="edge"/>
          <c:x val="0.03091666666666667"/>
          <c:y val="0.04644784172661871"/>
        </c:manualLayout>
      </c:layout>
      <c:overlay val="0"/>
    </c:title>
    <c:plotArea>
      <c:layout/>
      <c:lineChart>
        <c:ser>
          <c:idx val="0"/>
          <c:order val="0"/>
          <c:tx>
            <c:v>大线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KPI-大小线（PQC)'!$D$2:$P$2</c:f>
            </c:strRef>
          </c:cat>
          <c:val>
            <c:numRef>
              <c:f>'2026 KPI-大小线（PQC)'!$D$56:$P$56</c:f>
              <c:numCache/>
            </c:numRef>
          </c:val>
          <c:smooth val="0"/>
        </c:ser>
        <c:ser>
          <c:idx val="1"/>
          <c:order val="1"/>
          <c:tx>
            <c:v>小线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KPI-大小线（PQC)'!$D$2:$P$2</c:f>
            </c:strRef>
          </c:cat>
          <c:val>
            <c:numRef>
              <c:f>'2026 KPI-大小线（PQC)'!$D$59:$P$59</c:f>
              <c:numCache/>
            </c:numRef>
          </c:val>
          <c:smooth val="0"/>
        </c:ser>
        <c:axId val="147726879"/>
        <c:axId val="856807289"/>
      </c:lineChart>
      <c:catAx>
        <c:axId val="1477268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6807289"/>
      </c:catAx>
      <c:valAx>
        <c:axId val="8568072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72687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2026 CMW PQC Rejected Times-大小线</a:t>
            </a:r>
          </a:p>
        </c:rich>
      </c:tx>
      <c:layout>
        <c:manualLayout>
          <c:xMode val="edge"/>
          <c:yMode val="edge"/>
          <c:x val="0.03091666666666667"/>
          <c:y val="0.05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大线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0.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KPI-大小线（PQC)'!$D$2:$P$2</c:f>
            </c:strRef>
          </c:cat>
          <c:val>
            <c:numRef>
              <c:f>'2026 KPI-大小线（PQC)'!$D$65:$O$65</c:f>
              <c:numCache/>
            </c:numRef>
          </c:val>
        </c:ser>
        <c:ser>
          <c:idx val="1"/>
          <c:order val="1"/>
          <c:tx>
            <c:v>小线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0.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KPI-大小线（PQC)'!$D$2:$P$2</c:f>
            </c:strRef>
          </c:cat>
          <c:val>
            <c:numRef>
              <c:f>'2026 KPI-大小线（PQC)'!$D$68:$O$68</c:f>
              <c:numCache/>
            </c:numRef>
          </c:val>
        </c:ser>
        <c:axId val="1854454955"/>
        <c:axId val="1313959112"/>
      </c:barChart>
      <c:catAx>
        <c:axId val="18544549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3959112"/>
      </c:catAx>
      <c:valAx>
        <c:axId val="1313959112"/>
        <c:scaling>
          <c:orientation val="minMax"/>
          <c:max val="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445495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2026 PQC Rejected Rate ( batch)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KPI-大小线（PQC)'!$D$2:$P$2</c:f>
            </c:strRef>
          </c:cat>
          <c:val>
            <c:numRef>
              <c:f>'2026 KPI-大小线（PQC)'!$D$62:$P$62</c:f>
              <c:numCache/>
            </c:numRef>
          </c:val>
        </c:ser>
        <c:axId val="280124228"/>
        <c:axId val="866648264"/>
      </c:barChart>
      <c:catAx>
        <c:axId val="2801242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6648264"/>
      </c:catAx>
      <c:valAx>
        <c:axId val="866648264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01242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2026 CMW PQC Rejected Times</a:t>
            </a:r>
          </a:p>
        </c:rich>
      </c:tx>
      <c:layout>
        <c:manualLayout>
          <c:xMode val="edge"/>
          <c:yMode val="edge"/>
          <c:x val="0.02925"/>
          <c:y val="0.04730458221024259"/>
        </c:manualLayout>
      </c:layout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Lbls>
            <c:numFmt formatCode="0.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KPI-大小线（PQC)'!$D$2:$O$2</c:f>
            </c:strRef>
          </c:cat>
          <c:val>
            <c:numRef>
              <c:f>'2026 KPI-大小线（PQC)'!$D$71:$O$71</c:f>
              <c:numCache/>
            </c:numRef>
          </c:val>
        </c:ser>
        <c:axId val="986890148"/>
        <c:axId val="1268631810"/>
      </c:barChart>
      <c:catAx>
        <c:axId val="9868901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8631810"/>
      </c:catAx>
      <c:valAx>
        <c:axId val="1268631810"/>
        <c:scaling>
          <c:orientation val="minMax"/>
          <c:max val="2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68901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sans-serif"/>
              </a:defRPr>
            </a:pPr>
            <a:r>
              <a:rPr b="1">
                <a:solidFill>
                  <a:srgbClr val="000000"/>
                </a:solidFill>
                <a:latin typeface="sans-serif"/>
              </a:rPr>
              <a:t>2026 PQC Rejected Rate ( batch)-大小线(生产用）</a:t>
            </a:r>
          </a:p>
        </c:rich>
      </c:tx>
      <c:layout>
        <c:manualLayout>
          <c:xMode val="edge"/>
          <c:yMode val="edge"/>
          <c:x val="0.03091666666666667"/>
          <c:y val="0.04644784172661871"/>
        </c:manualLayout>
      </c:layout>
      <c:overlay val="0"/>
    </c:title>
    <c:plotArea>
      <c:layout/>
      <c:lineChart>
        <c:ser>
          <c:idx val="0"/>
          <c:order val="0"/>
          <c:tx>
            <c:v>大线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KPI-大小线（PQC)'!$U$2:$AF$2</c:f>
            </c:strRef>
          </c:cat>
          <c:val>
            <c:numRef>
              <c:f>'2026 KPI-大小线（PQC)'!$U$56:$AF$56</c:f>
              <c:numCache/>
            </c:numRef>
          </c:val>
          <c:smooth val="0"/>
        </c:ser>
        <c:ser>
          <c:idx val="1"/>
          <c:order val="1"/>
          <c:tx>
            <c:v>小线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KPI-大小线（PQC)'!$U$2:$AF$2</c:f>
            </c:strRef>
          </c:cat>
          <c:val>
            <c:numRef>
              <c:f>'2026 KPI-大小线（PQC)'!$U$59:$AF$59</c:f>
              <c:numCache/>
            </c:numRef>
          </c:val>
          <c:smooth val="0"/>
        </c:ser>
        <c:axId val="765345587"/>
        <c:axId val="828154002"/>
      </c:lineChart>
      <c:catAx>
        <c:axId val="7653455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8154002"/>
      </c:catAx>
      <c:valAx>
        <c:axId val="8281540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534558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2026 CMW PQC Rejected Times-大小线（生产用）</a:t>
            </a:r>
          </a:p>
        </c:rich>
      </c:tx>
      <c:layout>
        <c:manualLayout>
          <c:xMode val="edge"/>
          <c:yMode val="edge"/>
          <c:x val="0.03091666666666667"/>
          <c:y val="0.04730458221024259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大线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0.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KPI-大小线（PQC)'!$U$2:$AF$2</c:f>
            </c:strRef>
          </c:cat>
          <c:val>
            <c:numRef>
              <c:f>'2026 KPI-大小线（PQC)'!$U$65:$AF$65</c:f>
              <c:numCache/>
            </c:numRef>
          </c:val>
        </c:ser>
        <c:ser>
          <c:idx val="1"/>
          <c:order val="1"/>
          <c:tx>
            <c:v>小线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0.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KPI-大小线（PQC)'!$U$2:$AF$2</c:f>
            </c:strRef>
          </c:cat>
          <c:val>
            <c:numRef>
              <c:f>'2026 KPI-大小线（PQC)'!$U$68:$AF$68</c:f>
              <c:numCache/>
            </c:numRef>
          </c:val>
        </c:ser>
        <c:axId val="367780640"/>
        <c:axId val="1331360078"/>
      </c:barChart>
      <c:catAx>
        <c:axId val="367780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1360078"/>
      </c:catAx>
      <c:valAx>
        <c:axId val="13313600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778064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2026 PQC Rejected Rate ( batch)-生产用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KPI-大小线（PQC)'!$U$2:$AF$2</c:f>
            </c:strRef>
          </c:cat>
          <c:val>
            <c:numRef>
              <c:f>'2026 KPI-大小线（PQC)'!$U$62:$AF$62</c:f>
              <c:numCache/>
            </c:numRef>
          </c:val>
        </c:ser>
        <c:axId val="1183463034"/>
        <c:axId val="1849179923"/>
      </c:barChart>
      <c:catAx>
        <c:axId val="11834630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9179923"/>
      </c:catAx>
      <c:valAx>
        <c:axId val="1849179923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34630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2026 CMW PQC Rejected Times(生产用）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Lbls>
            <c:numFmt formatCode="0.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 KPI-大小线（PQC)'!$U$2:$AF$2</c:f>
            </c:strRef>
          </c:cat>
          <c:val>
            <c:numRef>
              <c:f>'2026 KPI-大小线（PQC)'!$U$71:$AF$71</c:f>
              <c:numCache/>
            </c:numRef>
          </c:val>
        </c:ser>
        <c:axId val="236035444"/>
        <c:axId val="526111087"/>
      </c:barChart>
      <c:catAx>
        <c:axId val="2360354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6111087"/>
      </c:catAx>
      <c:valAx>
        <c:axId val="526111087"/>
        <c:scaling>
          <c:orientation val="minMax"/>
          <c:max val="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60354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各Family DPPM</a:t>
            </a:r>
          </a:p>
        </c:rich>
      </c:tx>
      <c:layout>
        <c:manualLayout>
          <c:xMode val="edge"/>
          <c:yMode val="edge"/>
          <c:x val="0.033138888888888905"/>
          <c:y val="0.050044964028776985"/>
        </c:manualLayout>
      </c:layout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1"/>
          </c:dPt>
          <c:dPt>
            <c:idx val="2"/>
            <c:spPr>
              <a:solidFill>
                <a:srgbClr val="EA9999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EA9999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6FA8DC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6FA8DC"/>
              </a:solidFill>
              <a:ln cmpd="sng">
                <a:noFill/>
              </a:ln>
            </c:spPr>
          </c:dPt>
          <c:dPt>
            <c:idx val="7"/>
            <c:spPr>
              <a:solidFill>
                <a:srgbClr val="EA9999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6FA8DC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KPI-大小线（PQC)'!$C$33:$C$50</c:f>
            </c:strRef>
          </c:cat>
          <c:val>
            <c:numRef>
              <c:f>'2024 KPI-大小线（PQC)'!$P$33:$P$46</c:f>
              <c:numCache/>
            </c:numRef>
          </c:val>
        </c:ser>
        <c:axId val="1999210619"/>
        <c:axId val="448808858"/>
      </c:barChart>
      <c:catAx>
        <c:axId val="19992106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8808858"/>
      </c:catAx>
      <c:valAx>
        <c:axId val="4488088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92106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2023 各Family PQC拒收率</a:t>
            </a:r>
          </a:p>
        </c:rich>
      </c:tx>
      <c:layout>
        <c:manualLayout>
          <c:xMode val="edge"/>
          <c:yMode val="edge"/>
          <c:x val="0.015232974910394265"/>
          <c:y val="0.04764705882352941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'2024 KPI-大小线（PQC)'!$C$33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'2024 KPI-大小线（PQC)'!$D$2:$O$2</c:f>
            </c:strRef>
          </c:cat>
          <c:val>
            <c:numRef>
              <c:f>'2024 KPI-大小线（PQC)'!$D$33:$O$33</c:f>
              <c:numCache/>
            </c:numRef>
          </c:val>
        </c:ser>
        <c:ser>
          <c:idx val="1"/>
          <c:order val="1"/>
          <c:tx>
            <c:strRef>
              <c:f>'2024 KPI-大小线（PQC)'!$C$34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'2024 KPI-大小线（PQC)'!$D$2:$O$2</c:f>
            </c:strRef>
          </c:cat>
          <c:val>
            <c:numRef>
              <c:f>'2024 KPI-大小线（PQC)'!$D$34:$O$34</c:f>
              <c:numCache/>
            </c:numRef>
          </c:val>
        </c:ser>
        <c:ser>
          <c:idx val="2"/>
          <c:order val="2"/>
          <c:tx>
            <c:strRef>
              <c:f>'2024 KPI-大小线（PQC)'!$C$35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'2024 KPI-大小线（PQC)'!$D$2:$O$2</c:f>
            </c:strRef>
          </c:cat>
          <c:val>
            <c:numRef>
              <c:f>'2024 KPI-大小线（PQC)'!$D$35:$O$35</c:f>
              <c:numCache/>
            </c:numRef>
          </c:val>
        </c:ser>
        <c:ser>
          <c:idx val="3"/>
          <c:order val="3"/>
          <c:tx>
            <c:strRef>
              <c:f>'2024 KPI-大小线（PQC)'!$C$36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'2024 KPI-大小线（PQC)'!$D$2:$O$2</c:f>
            </c:strRef>
          </c:cat>
          <c:val>
            <c:numRef>
              <c:f>'2024 KPI-大小线（PQC)'!$D$36:$O$36</c:f>
              <c:numCache/>
            </c:numRef>
          </c:val>
        </c:ser>
        <c:ser>
          <c:idx val="4"/>
          <c:order val="4"/>
          <c:tx>
            <c:strRef>
              <c:f>'2024 KPI-大小线（PQC)'!$C$37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'2024 KPI-大小线（PQC)'!$D$2:$O$2</c:f>
            </c:strRef>
          </c:cat>
          <c:val>
            <c:numRef>
              <c:f>'2024 KPI-大小线（PQC)'!$D$37:$O$37</c:f>
              <c:numCache/>
            </c:numRef>
          </c:val>
        </c:ser>
        <c:ser>
          <c:idx val="5"/>
          <c:order val="5"/>
          <c:tx>
            <c:strRef>
              <c:f>'2024 KPI-大小线（PQC)'!$C$38</c:f>
            </c:strRef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'2024 KPI-大小线（PQC)'!$D$2:$O$2</c:f>
            </c:strRef>
          </c:cat>
          <c:val>
            <c:numRef>
              <c:f>'2024 KPI-大小线（PQC)'!$D$38:$O$38</c:f>
              <c:numCache/>
            </c:numRef>
          </c:val>
        </c:ser>
        <c:ser>
          <c:idx val="6"/>
          <c:order val="6"/>
          <c:tx>
            <c:strRef>
              <c:f>'2024 KPI-大小线（PQC)'!$C$39</c:f>
            </c:strRef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cat>
            <c:strRef>
              <c:f>'2024 KPI-大小线（PQC)'!$D$2:$O$2</c:f>
            </c:strRef>
          </c:cat>
          <c:val>
            <c:numRef>
              <c:f>'2024 KPI-大小线（PQC)'!$D$39:$O$39</c:f>
              <c:numCache/>
            </c:numRef>
          </c:val>
        </c:ser>
        <c:ser>
          <c:idx val="7"/>
          <c:order val="7"/>
          <c:tx>
            <c:strRef>
              <c:f>'2024 KPI-大小线（PQC)'!$C$40</c:f>
            </c:strRef>
          </c:tx>
          <c:spPr>
            <a:solidFill>
              <a:schemeClr val="accent2">
                <a:lumOff val="30000"/>
              </a:schemeClr>
            </a:solidFill>
            <a:ln cmpd="sng">
              <a:noFill/>
            </a:ln>
          </c:spPr>
          <c:cat>
            <c:strRef>
              <c:f>'2024 KPI-大小线（PQC)'!$D$2:$O$2</c:f>
            </c:strRef>
          </c:cat>
          <c:val>
            <c:numRef>
              <c:f>'2024 KPI-大小线（PQC)'!$D$40:$O$40</c:f>
              <c:numCache/>
            </c:numRef>
          </c:val>
        </c:ser>
        <c:ser>
          <c:idx val="8"/>
          <c:order val="8"/>
          <c:tx>
            <c:strRef>
              <c:f>'2024 KPI-大小线（PQC)'!$C$41</c:f>
            </c:strRef>
          </c:tx>
          <c:spPr>
            <a:solidFill>
              <a:schemeClr val="accent3">
                <a:lumOff val="30000"/>
              </a:schemeClr>
            </a:solidFill>
            <a:ln cmpd="sng">
              <a:noFill/>
            </a:ln>
          </c:spPr>
          <c:cat>
            <c:strRef>
              <c:f>'2024 KPI-大小线（PQC)'!$D$2:$O$2</c:f>
            </c:strRef>
          </c:cat>
          <c:val>
            <c:numRef>
              <c:f>'2024 KPI-大小线（PQC)'!$D$41:$O$41</c:f>
              <c:numCache/>
            </c:numRef>
          </c:val>
        </c:ser>
        <c:ser>
          <c:idx val="9"/>
          <c:order val="9"/>
          <c:tx>
            <c:strRef>
              <c:f>'2024 KPI-大小线（PQC)'!$C$42</c:f>
            </c:strRef>
          </c:tx>
          <c:spPr>
            <a:solidFill>
              <a:schemeClr val="accent4">
                <a:lumOff val="30000"/>
              </a:schemeClr>
            </a:solidFill>
            <a:ln cmpd="sng">
              <a:noFill/>
            </a:ln>
          </c:spPr>
          <c:cat>
            <c:strRef>
              <c:f>'2024 KPI-大小线（PQC)'!$D$2:$O$2</c:f>
            </c:strRef>
          </c:cat>
          <c:val>
            <c:numRef>
              <c:f>'2024 KPI-大小线（PQC)'!$D$42:$O$42</c:f>
              <c:numCache/>
            </c:numRef>
          </c:val>
        </c:ser>
        <c:ser>
          <c:idx val="10"/>
          <c:order val="10"/>
          <c:tx>
            <c:strRef>
              <c:f>'2024 KPI-大小线（PQC)'!$C$43</c:f>
            </c:strRef>
          </c:tx>
          <c:spPr>
            <a:solidFill>
              <a:schemeClr val="accent5">
                <a:lumOff val="30000"/>
              </a:schemeClr>
            </a:solidFill>
            <a:ln cmpd="sng">
              <a:noFill/>
            </a:ln>
          </c:spPr>
          <c:cat>
            <c:strRef>
              <c:f>'2024 KPI-大小线（PQC)'!$D$2:$O$2</c:f>
            </c:strRef>
          </c:cat>
          <c:val>
            <c:numRef>
              <c:f>'2024 KPI-大小线（PQC)'!$D$43:$O$43</c:f>
              <c:numCache/>
            </c:numRef>
          </c:val>
        </c:ser>
        <c:ser>
          <c:idx val="11"/>
          <c:order val="11"/>
          <c:tx>
            <c:strRef>
              <c:f>'2024 KPI-大小线（PQC)'!$C$44</c:f>
            </c:strRef>
          </c:tx>
          <c:spPr>
            <a:solidFill>
              <a:schemeClr val="accent6">
                <a:lumOff val="30000"/>
              </a:schemeClr>
            </a:solidFill>
            <a:ln cmpd="sng">
              <a:noFill/>
            </a:ln>
          </c:spPr>
          <c:cat>
            <c:strRef>
              <c:f>'2024 KPI-大小线（PQC)'!$D$2:$O$2</c:f>
            </c:strRef>
          </c:cat>
          <c:val>
            <c:numRef>
              <c:f>'2024 KPI-大小线（PQC)'!$D$44:$O$44</c:f>
              <c:numCache/>
            </c:numRef>
          </c:val>
        </c:ser>
        <c:ser>
          <c:idx val="12"/>
          <c:order val="12"/>
          <c:tx>
            <c:strRef>
              <c:f>'2024 KPI-大小线（PQC)'!$C$45</c:f>
            </c:strRef>
          </c:tx>
          <c:spPr>
            <a:solidFill>
              <a:schemeClr val="accent1">
                <a:lumOff val="60000"/>
              </a:schemeClr>
            </a:solidFill>
            <a:ln cmpd="sng">
              <a:noFill/>
            </a:ln>
          </c:spPr>
          <c:cat>
            <c:strRef>
              <c:f>'2024 KPI-大小线（PQC)'!$D$2:$O$2</c:f>
            </c:strRef>
          </c:cat>
          <c:val>
            <c:numRef>
              <c:f>'2024 KPI-大小线（PQC)'!$D$45:$O$45</c:f>
              <c:numCache/>
            </c:numRef>
          </c:val>
        </c:ser>
        <c:axId val="1104141345"/>
        <c:axId val="1834143308"/>
      </c:barChart>
      <c:catAx>
        <c:axId val="11041413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4143308"/>
      </c:catAx>
      <c:valAx>
        <c:axId val="18341433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4141345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山地ST DPPM</a:t>
            </a:r>
          </a:p>
        </c:rich>
      </c:tx>
      <c:layout>
        <c:manualLayout>
          <c:xMode val="edge"/>
          <c:yMode val="edge"/>
          <c:x val="0.03091666666666667"/>
          <c:y val="0.053642086330935264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'2024 KPI-大小线（PQC)'!$C$34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KPI-大小线（PQC)'!$D$2:$P$2</c:f>
            </c:strRef>
          </c:cat>
          <c:val>
            <c:numRef>
              <c:f>'2024 KPI-大小线（PQC)'!$D$34:$P$34</c:f>
              <c:numCache/>
            </c:numRef>
          </c:val>
        </c:ser>
        <c:axId val="388268283"/>
        <c:axId val="1634644436"/>
      </c:barChart>
      <c:catAx>
        <c:axId val="3882682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4644436"/>
      </c:catAx>
      <c:valAx>
        <c:axId val="16346444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82682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山地XC/Race/Am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'2024 KPI-大小线（PQC)'!$C$35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KPI-大小线（PQC)'!$D$2:$P$2</c:f>
            </c:strRef>
          </c:cat>
          <c:val>
            <c:numRef>
              <c:f>'2024 KPI-大小线（PQC)'!$D$35:$P$35</c:f>
              <c:numCache/>
            </c:numRef>
          </c:val>
        </c:ser>
        <c:axId val="39302236"/>
        <c:axId val="1255695849"/>
      </c:barChart>
      <c:catAx>
        <c:axId val="393022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5695849"/>
      </c:catAx>
      <c:valAx>
        <c:axId val="12556958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3022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公路RC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'2024 KPI-大小线（PQC)'!$C$37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KPI-大小线（PQC)'!$D$2:$P$2</c:f>
            </c:strRef>
          </c:cat>
          <c:val>
            <c:numRef>
              <c:f>'2024 KPI-大小线（PQC)'!$D$37:$P$37</c:f>
              <c:numCache/>
            </c:numRef>
          </c:val>
        </c:ser>
        <c:axId val="41492024"/>
        <c:axId val="532910115"/>
      </c:barChart>
      <c:catAx>
        <c:axId val="41492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2910115"/>
      </c:catAx>
      <c:valAx>
        <c:axId val="5329101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4920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公路车GRVL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'2024 KPI-大小线（PQC)'!$C$38:$D$38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KPI-大小线（PQC)'!$E$2:$P$2</c:f>
            </c:strRef>
          </c:cat>
          <c:val>
            <c:numRef>
              <c:f>'2024 KPI-大小线（PQC)'!$E$38:$P$38</c:f>
              <c:numCache/>
            </c:numRef>
          </c:val>
        </c:ser>
        <c:axId val="574002119"/>
        <c:axId val="1596211410"/>
      </c:barChart>
      <c:catAx>
        <c:axId val="5740021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6211410"/>
      </c:catAx>
      <c:valAx>
        <c:axId val="15962114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40021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Hybrid Bike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KPI-大小线（PQC)'!$D$2:$P$2</c:f>
            </c:strRef>
          </c:cat>
          <c:val>
            <c:numRef>
              <c:f>'2024 KPI-大小线（PQC)'!$D$36:$P$36</c:f>
              <c:numCache/>
            </c:numRef>
          </c:val>
        </c:ser>
        <c:axId val="1554551950"/>
        <c:axId val="690309714"/>
      </c:barChart>
      <c:catAx>
        <c:axId val="15545519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0309714"/>
      </c:catAx>
      <c:valAx>
        <c:axId val="6903097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45519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Touring Bike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'2024 KPI-大小线（PQC)'!$D$44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KPI-大小线（PQC)'!$E$2:$P$2</c:f>
            </c:strRef>
          </c:cat>
          <c:val>
            <c:numRef>
              <c:f>'2024 KPI-大小线（PQC)'!$E$44:$P$44</c:f>
              <c:numCache/>
            </c:numRef>
          </c:val>
        </c:ser>
        <c:axId val="567934224"/>
        <c:axId val="258529824"/>
      </c:barChart>
      <c:catAx>
        <c:axId val="567934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8529824"/>
      </c:catAx>
      <c:valAx>
        <c:axId val="2585298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79342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公路EDR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'2024 KPI-大小线（PQC)'!$C$39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'2024 KPI-大小线（PQC)'!$D$39:$P$39</c:f>
              <c:numCache/>
            </c:numRef>
          </c:val>
        </c:ser>
        <c:ser>
          <c:idx val="1"/>
          <c:order val="1"/>
          <c:tx>
            <c:strRef>
              <c:f>'2024 KPI-大小线（PQC)'!$C$40</c:f>
            </c:strRef>
          </c:tx>
          <c:spPr>
            <a:solidFill>
              <a:schemeClr val="accent2"/>
            </a:solidFill>
            <a:ln cmpd="sng">
              <a:noFill/>
            </a:ln>
          </c:spPr>
          <c:val>
            <c:numRef>
              <c:f>'2024 KPI-大小线（PQC)'!$D$40:$P$40</c:f>
              <c:numCache/>
            </c:numRef>
          </c:val>
        </c:ser>
        <c:ser>
          <c:idx val="2"/>
          <c:order val="2"/>
          <c:tx>
            <c:strRef>
              <c:f>'2024 KPI-大小线（PQC)'!$C$41</c:f>
            </c:strRef>
          </c:tx>
          <c:spPr>
            <a:solidFill>
              <a:schemeClr val="accent3"/>
            </a:solidFill>
            <a:ln cmpd="sng">
              <a:noFill/>
            </a:ln>
          </c:spPr>
          <c:val>
            <c:numRef>
              <c:f>'2024 KPI-大小线（PQC)'!$D$41:$P$41</c:f>
              <c:numCache/>
            </c:numRef>
          </c:val>
        </c:ser>
        <c:ser>
          <c:idx val="3"/>
          <c:order val="3"/>
          <c:tx>
            <c:strRef>
              <c:f>'2024 KPI-大小线（PQC)'!$C$42</c:f>
            </c:strRef>
          </c:tx>
          <c:spPr>
            <a:solidFill>
              <a:schemeClr val="accent4"/>
            </a:solidFill>
            <a:ln cmpd="sng">
              <a:noFill/>
            </a:ln>
          </c:spPr>
          <c:val>
            <c:numRef>
              <c:f>'2024 KPI-大小线（PQC)'!$D$42:$P$42</c:f>
              <c:numCache/>
            </c:numRef>
          </c:val>
        </c:ser>
        <c:ser>
          <c:idx val="4"/>
          <c:order val="4"/>
          <c:tx>
            <c:strRef>
              <c:f>'2024 KPI-大小线（PQC)'!$C$43</c:f>
            </c:strRef>
          </c:tx>
          <c:spPr>
            <a:solidFill>
              <a:schemeClr val="accent5"/>
            </a:solidFill>
            <a:ln cmpd="sng">
              <a:noFill/>
            </a:ln>
          </c:spPr>
          <c:val>
            <c:numRef>
              <c:f>'2024 KPI-大小线（PQC)'!$D$43:$P$43</c:f>
              <c:numCache/>
            </c:numRef>
          </c:val>
        </c:ser>
        <c:ser>
          <c:idx val="5"/>
          <c:order val="5"/>
          <c:tx>
            <c:strRef>
              <c:f>'2024 KPI-大小线（PQC)'!$C$1</c:f>
            </c:strRef>
          </c:tx>
          <c:val>
            <c:numRef>
              <c:f>'2024 KPI-大小线（PQC)'!$D$1:$P$1</c:f>
              <c:numCache/>
            </c:numRef>
          </c:val>
        </c:ser>
        <c:ser>
          <c:idx val="6"/>
          <c:order val="6"/>
          <c:tx>
            <c:strRef>
              <c:f>'2024 KPI-大小线（PQC)'!$C$2</c:f>
            </c:strRef>
          </c:tx>
          <c:val>
            <c:numRef>
              <c:f>'2024 KPI-大小线（PQC)'!$D$2:$P$2</c:f>
              <c:numCache/>
            </c:numRef>
          </c:val>
        </c:ser>
        <c:axId val="1387441444"/>
        <c:axId val="1478396525"/>
      </c:barChart>
      <c:catAx>
        <c:axId val="13874414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8396525"/>
      </c:catAx>
      <c:valAx>
        <c:axId val="14783965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74414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童车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'2024 KPI-大小线（PQC)'!$C$33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KPI-大小线（PQC)'!$D$2:$P$2</c:f>
            </c:strRef>
          </c:cat>
          <c:val>
            <c:numRef>
              <c:f>'2024 KPI-大小线（PQC)'!$D$33:$P$33</c:f>
              <c:numCache/>
            </c:numRef>
          </c:val>
        </c:ser>
        <c:axId val="98642405"/>
        <c:axId val="552978139"/>
      </c:barChart>
      <c:catAx>
        <c:axId val="986424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2978139"/>
      </c:catAx>
      <c:valAx>
        <c:axId val="5529781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6424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2024 CMW PQC 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KPI-大小线（PQC)'!$D$2:$P$2</c:f>
            </c:strRef>
          </c:cat>
          <c:val>
            <c:numRef>
              <c:f>'2024 KPI-大小线（PQC)'!$D$47:$P$47</c:f>
              <c:numCache/>
            </c:numRef>
          </c:val>
        </c:ser>
        <c:axId val="1816749838"/>
        <c:axId val="2694663"/>
      </c:barChart>
      <c:catAx>
        <c:axId val="18167498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94663"/>
      </c:catAx>
      <c:valAx>
        <c:axId val="26946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67498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2024 CMW PQC PPM-大小线</a:t>
            </a:r>
          </a:p>
        </c:rich>
      </c:tx>
      <c:layout>
        <c:manualLayout>
          <c:xMode val="edge"/>
          <c:yMode val="edge"/>
          <c:x val="0.03091666666666667"/>
          <c:y val="0.05364208633093526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大线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KPI-大小线（PQC)'!$D$2:$P$2</c:f>
            </c:strRef>
          </c:cat>
          <c:val>
            <c:numRef>
              <c:f>'2024 KPI-大小线（PQC)'!$D$40:$P$40</c:f>
              <c:numCache/>
            </c:numRef>
          </c:val>
        </c:ser>
        <c:ser>
          <c:idx val="1"/>
          <c:order val="1"/>
          <c:tx>
            <c:v>小线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KPI-大小线（PQC)'!$D$2:$P$2</c:f>
            </c:strRef>
          </c:cat>
          <c:val>
            <c:numRef>
              <c:f>'2024 KPI-大小线（PQC)'!$D$46:$P$46</c:f>
              <c:numCache/>
            </c:numRef>
          </c:val>
        </c:ser>
        <c:axId val="2072273430"/>
        <c:axId val="1002022110"/>
      </c:barChart>
      <c:catAx>
        <c:axId val="20722734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2022110"/>
      </c:catAx>
      <c:valAx>
        <c:axId val="10020221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227343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15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sans-serif"/>
              </a:defRPr>
            </a:pPr>
            <a:r>
              <a:rPr b="1">
                <a:solidFill>
                  <a:srgbClr val="000000"/>
                </a:solidFill>
                <a:latin typeface="sans-serif"/>
              </a:rPr>
              <a:t>2024 CMW PQC Rejected Rate( Quantity)-大小线</a:t>
            </a:r>
          </a:p>
        </c:rich>
      </c:tx>
      <c:layout>
        <c:manualLayout>
          <c:xMode val="edge"/>
          <c:yMode val="edge"/>
          <c:x val="0.029805555555555526"/>
          <c:y val="0.04991043455558135"/>
        </c:manualLayout>
      </c:layout>
      <c:overlay val="0"/>
    </c:title>
    <c:plotArea>
      <c:layout/>
      <c:lineChart>
        <c:ser>
          <c:idx val="0"/>
          <c:order val="0"/>
          <c:tx>
            <c:v>大线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KPI-大小线（PQC)'!$D$2:$P$2</c:f>
            </c:strRef>
          </c:cat>
          <c:val>
            <c:numRef>
              <c:f>'2024 KPI-大小线（PQC)'!$D$48:$P$48</c:f>
              <c:numCache/>
            </c:numRef>
          </c:val>
          <c:smooth val="1"/>
        </c:ser>
        <c:ser>
          <c:idx val="1"/>
          <c:order val="1"/>
          <c:tx>
            <c:v>小线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KPI-大小线（PQC)'!$D$2:$P$2</c:f>
            </c:strRef>
          </c:cat>
          <c:val>
            <c:numRef>
              <c:f>'2024 KPI-大小线（PQC)'!$D$49:$P$49</c:f>
              <c:numCache/>
            </c:numRef>
          </c:val>
          <c:smooth val="1"/>
        </c:ser>
        <c:axId val="757131461"/>
        <c:axId val="1192625780"/>
      </c:lineChart>
      <c:catAx>
        <c:axId val="7571314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2625780"/>
      </c:catAx>
      <c:valAx>
        <c:axId val="1192625780"/>
        <c:scaling>
          <c:orientation val="minMax"/>
          <c:max val="0.1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713146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2024 CMW PQC Rejected Rate( Quantity)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大线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KPI-大小线（PQC)'!$U$2:$AG$2</c:f>
            </c:strRef>
          </c:cat>
          <c:val>
            <c:numRef>
              <c:f>'2024 KPI-大小线（PQC)'!$U$48:$AG$48</c:f>
              <c:numCache/>
            </c:numRef>
          </c:val>
        </c:ser>
        <c:ser>
          <c:idx val="1"/>
          <c:order val="1"/>
          <c:tx>
            <c:v>小线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KPI-大小线（PQC)'!$U$2:$AG$2</c:f>
            </c:strRef>
          </c:cat>
          <c:val>
            <c:numRef>
              <c:f>'2024 KPI-大小线（PQC)'!$U$49:$AG$49</c:f>
              <c:numCache/>
            </c:numRef>
          </c:val>
        </c:ser>
        <c:axId val="386329683"/>
        <c:axId val="2072632790"/>
      </c:barChart>
      <c:catAx>
        <c:axId val="3863296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2632790"/>
      </c:catAx>
      <c:valAx>
        <c:axId val="2072632790"/>
        <c:scaling>
          <c:orientation val="minMax"/>
          <c:max val="0.1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632968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2024 CMW PQC PPM（生产用）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KPI-大小线（PQC)'!$U$2:$AG$2</c:f>
            </c:strRef>
          </c:cat>
          <c:val>
            <c:numRef>
              <c:f>'2024 KPI-大小线（PQC)'!$U$47:$AG$47</c:f>
              <c:numCache/>
            </c:numRef>
          </c:val>
        </c:ser>
        <c:axId val="1298661564"/>
        <c:axId val="1550654528"/>
      </c:barChart>
      <c:catAx>
        <c:axId val="12986615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0654528"/>
      </c:catAx>
      <c:valAx>
        <c:axId val="15506545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86615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2024 CMW PQC PPM-大小线(生产用）</a:t>
            </a:r>
          </a:p>
        </c:rich>
      </c:tx>
      <c:layout>
        <c:manualLayout>
          <c:xMode val="edge"/>
          <c:yMode val="edge"/>
          <c:x val="0.03091666666666667"/>
          <c:y val="0.05364208633093526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大线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KPI-大小线（PQC)'!$U$2:$AG$2</c:f>
            </c:strRef>
          </c:cat>
          <c:val>
            <c:numRef>
              <c:f>'2024 KPI-大小线（PQC)'!$U$40:$AG$40</c:f>
              <c:numCache/>
            </c:numRef>
          </c:val>
        </c:ser>
        <c:ser>
          <c:idx val="1"/>
          <c:order val="1"/>
          <c:tx>
            <c:v>小线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KPI-大小线（PQC)'!$U$2:$AG$2</c:f>
            </c:strRef>
          </c:cat>
          <c:val>
            <c:numRef>
              <c:f>'2024 KPI-大小线（PQC)'!$U$46:$AG$46</c:f>
              <c:numCache/>
            </c:numRef>
          </c:val>
        </c:ser>
        <c:axId val="258513354"/>
        <c:axId val="821691302"/>
      </c:barChart>
      <c:catAx>
        <c:axId val="2585133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1691302"/>
      </c:catAx>
      <c:valAx>
        <c:axId val="8216913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851335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15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2024 CMW PQC Rejected Rate( Quantity)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3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KPI-大小线（PQC)'!$D$2:$P$2</c:f>
            </c:strRef>
          </c:cat>
          <c:val>
            <c:numRef>
              <c:f>'2024 KPI-大小线（PQC)'!$D$50:$P$50</c:f>
              <c:numCache/>
            </c:numRef>
          </c:val>
        </c:ser>
        <c:axId val="347863665"/>
        <c:axId val="1888804043"/>
      </c:barChart>
      <c:catAx>
        <c:axId val="3478636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8804043"/>
      </c:catAx>
      <c:valAx>
        <c:axId val="1888804043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78636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2024 CMW PQC Rejected Rate( Quantity)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3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KPI-大小线（PQC)'!$U$2:$AG$2</c:f>
            </c:strRef>
          </c:cat>
          <c:val>
            <c:numRef>
              <c:f>'2024 KPI-大小线（PQC)'!$U$50:$AG$50</c:f>
              <c:numCache/>
            </c:numRef>
          </c:val>
        </c:ser>
        <c:axId val="1284160713"/>
        <c:axId val="517834953"/>
      </c:barChart>
      <c:catAx>
        <c:axId val="12841607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7834953"/>
      </c:catAx>
      <c:valAx>
        <c:axId val="517834953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41607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2024 PQC Rejected Rate ( batch)-大小线</a:t>
            </a:r>
          </a:p>
        </c:rich>
      </c:tx>
      <c:layout>
        <c:manualLayout>
          <c:xMode val="edge"/>
          <c:yMode val="edge"/>
          <c:x val="0.03091666666666667"/>
          <c:y val="0.04644784172661871"/>
        </c:manualLayout>
      </c:layout>
      <c:overlay val="0"/>
    </c:title>
    <c:plotArea>
      <c:layout/>
      <c:lineChart>
        <c:ser>
          <c:idx val="0"/>
          <c:order val="0"/>
          <c:tx>
            <c:v>大线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KPI-大小线（PQC)'!$D$2:$P$2</c:f>
            </c:strRef>
          </c:cat>
          <c:val>
            <c:numRef>
              <c:f>'2024 KPI-大小线（PQC)'!$D$53:$P$53</c:f>
              <c:numCache/>
            </c:numRef>
          </c:val>
          <c:smooth val="0"/>
        </c:ser>
        <c:ser>
          <c:idx val="1"/>
          <c:order val="1"/>
          <c:tx>
            <c:v>小线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KPI-大小线（PQC)'!$D$2:$P$2</c:f>
            </c:strRef>
          </c:cat>
          <c:val>
            <c:numRef>
              <c:f>'2024 KPI-大小线（PQC)'!$D$56:$P$56</c:f>
              <c:numCache/>
            </c:numRef>
          </c:val>
          <c:smooth val="0"/>
        </c:ser>
        <c:axId val="1599587064"/>
        <c:axId val="1865451457"/>
      </c:lineChart>
      <c:catAx>
        <c:axId val="1599587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5451457"/>
      </c:catAx>
      <c:valAx>
        <c:axId val="18654514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958706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2024 CMW PQC Rejected Times-大小线</a:t>
            </a:r>
          </a:p>
        </c:rich>
      </c:tx>
      <c:layout>
        <c:manualLayout>
          <c:xMode val="edge"/>
          <c:yMode val="edge"/>
          <c:x val="0.03091666666666667"/>
          <c:y val="0.05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大线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0.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KPI-大小线（PQC)'!$D$2:$P$2</c:f>
            </c:strRef>
          </c:cat>
          <c:val>
            <c:numRef>
              <c:f>'2024 KPI-大小线（PQC)'!$D$62:$O$62</c:f>
              <c:numCache/>
            </c:numRef>
          </c:val>
        </c:ser>
        <c:ser>
          <c:idx val="1"/>
          <c:order val="1"/>
          <c:tx>
            <c:v>小线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0.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KPI-大小线（PQC)'!$D$2:$P$2</c:f>
            </c:strRef>
          </c:cat>
          <c:val>
            <c:numRef>
              <c:f>'2024 KPI-大小线（PQC)'!$D$65:$O$65</c:f>
              <c:numCache/>
            </c:numRef>
          </c:val>
        </c:ser>
        <c:axId val="1616822934"/>
        <c:axId val="2081516760"/>
      </c:barChart>
      <c:catAx>
        <c:axId val="16168229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1516760"/>
      </c:catAx>
      <c:valAx>
        <c:axId val="20815167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682293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2024 PQC Rejected Rate ( batch)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KPI-大小线（PQC)'!$D$2:$P$2</c:f>
            </c:strRef>
          </c:cat>
          <c:val>
            <c:numRef>
              <c:f>'2024 KPI-大小线（PQC)'!$D$59:$P$59</c:f>
              <c:numCache/>
            </c:numRef>
          </c:val>
        </c:ser>
        <c:axId val="1365699795"/>
        <c:axId val="708481263"/>
      </c:barChart>
      <c:catAx>
        <c:axId val="13656997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8481263"/>
      </c:catAx>
      <c:valAx>
        <c:axId val="708481263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56997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2024 CMW PQC Rejected Times</a:t>
            </a:r>
          </a:p>
        </c:rich>
      </c:tx>
      <c:layout>
        <c:manualLayout>
          <c:xMode val="edge"/>
          <c:yMode val="edge"/>
          <c:x val="0.02925"/>
          <c:y val="0.04730458221024259"/>
        </c:manualLayout>
      </c:layout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Lbls>
            <c:numFmt formatCode="0.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KPI-大小线（PQC)'!$D$2:$O$2</c:f>
            </c:strRef>
          </c:cat>
          <c:val>
            <c:numRef>
              <c:f>'2024 KPI-大小线（PQC)'!$D$68:$O$68</c:f>
              <c:numCache/>
            </c:numRef>
          </c:val>
        </c:ser>
        <c:axId val="843128480"/>
        <c:axId val="682622124"/>
      </c:barChart>
      <c:catAx>
        <c:axId val="843128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2622124"/>
      </c:catAx>
      <c:valAx>
        <c:axId val="682622124"/>
        <c:scaling>
          <c:orientation val="minMax"/>
          <c:max val="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31284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sans-serif"/>
              </a:defRPr>
            </a:pPr>
            <a:r>
              <a:rPr b="1">
                <a:solidFill>
                  <a:srgbClr val="000000"/>
                </a:solidFill>
                <a:latin typeface="sans-serif"/>
              </a:rPr>
              <a:t>2024 PQC Rejected Rate ( batch)-大小线(生产用）</a:t>
            </a:r>
          </a:p>
        </c:rich>
      </c:tx>
      <c:layout>
        <c:manualLayout>
          <c:xMode val="edge"/>
          <c:yMode val="edge"/>
          <c:x val="0.03091666666666667"/>
          <c:y val="0.04644784172661871"/>
        </c:manualLayout>
      </c:layout>
      <c:overlay val="0"/>
    </c:title>
    <c:plotArea>
      <c:layout/>
      <c:lineChart>
        <c:ser>
          <c:idx val="0"/>
          <c:order val="0"/>
          <c:tx>
            <c:v>大线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KPI-大小线（PQC)'!$U$2:$AF$2</c:f>
            </c:strRef>
          </c:cat>
          <c:val>
            <c:numRef>
              <c:f>'2024 KPI-大小线（PQC)'!$U$53:$AF$53</c:f>
              <c:numCache/>
            </c:numRef>
          </c:val>
          <c:smooth val="0"/>
        </c:ser>
        <c:ser>
          <c:idx val="1"/>
          <c:order val="1"/>
          <c:tx>
            <c:v>小线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KPI-大小线（PQC)'!$U$2:$AF$2</c:f>
            </c:strRef>
          </c:cat>
          <c:val>
            <c:numRef>
              <c:f>'2024 KPI-大小线（PQC)'!$U$56:$AF$56</c:f>
              <c:numCache/>
            </c:numRef>
          </c:val>
          <c:smooth val="0"/>
        </c:ser>
        <c:axId val="2044132078"/>
        <c:axId val="1174090110"/>
      </c:lineChart>
      <c:catAx>
        <c:axId val="20441320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4090110"/>
      </c:catAx>
      <c:valAx>
        <c:axId val="11740901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413207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2024 CMW PQC Rejected Times-大小线（生产用）</a:t>
            </a:r>
          </a:p>
        </c:rich>
      </c:tx>
      <c:layout>
        <c:manualLayout>
          <c:xMode val="edge"/>
          <c:yMode val="edge"/>
          <c:x val="0.03091666666666667"/>
          <c:y val="0.04730458221024259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大线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0.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KPI-大小线（PQC)'!$U$2:$AF$2</c:f>
            </c:strRef>
          </c:cat>
          <c:val>
            <c:numRef>
              <c:f>'2024 KPI-大小线（PQC)'!$U$62:$AF$62</c:f>
              <c:numCache/>
            </c:numRef>
          </c:val>
        </c:ser>
        <c:ser>
          <c:idx val="1"/>
          <c:order val="1"/>
          <c:tx>
            <c:v>小线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0.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KPI-大小线（PQC)'!$U$2:$AF$2</c:f>
            </c:strRef>
          </c:cat>
          <c:val>
            <c:numRef>
              <c:f>'2024 KPI-大小线（PQC)'!$U$65:$AF$65</c:f>
              <c:numCache/>
            </c:numRef>
          </c:val>
        </c:ser>
        <c:axId val="714645555"/>
        <c:axId val="1540194265"/>
      </c:barChart>
      <c:catAx>
        <c:axId val="7146455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0194265"/>
      </c:catAx>
      <c:valAx>
        <c:axId val="15401942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464555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2024 PQC Rejected Rate ( batch)-生产用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KPI-大小线（PQC)'!$U$2:$AF$2</c:f>
            </c:strRef>
          </c:cat>
          <c:val>
            <c:numRef>
              <c:f>'2024 KPI-大小线（PQC)'!$U$59:$AF$59</c:f>
              <c:numCache/>
            </c:numRef>
          </c:val>
        </c:ser>
        <c:axId val="141420803"/>
        <c:axId val="57770515"/>
      </c:barChart>
      <c:catAx>
        <c:axId val="1414208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770515"/>
      </c:catAx>
      <c:valAx>
        <c:axId val="57770515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4208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2024 CMW PQC Rejected Times(生产用）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Lbls>
            <c:numFmt formatCode="0.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'2024 KPI-大小线（PQC)'!$U$2:$AF$2</c:f>
            </c:strRef>
          </c:cat>
          <c:val>
            <c:numRef>
              <c:f>'2024 KPI-大小线（PQC)'!$U$68:$AF$68</c:f>
              <c:numCache/>
            </c:numRef>
          </c:val>
        </c:ser>
        <c:axId val="1101340484"/>
        <c:axId val="4641432"/>
      </c:barChart>
      <c:catAx>
        <c:axId val="11013404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41432"/>
      </c:catAx>
      <c:valAx>
        <c:axId val="4641432"/>
        <c:scaling>
          <c:orientation val="minMax"/>
          <c:max val="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13404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2023 各Family DPPM</a:t>
            </a:r>
          </a:p>
        </c:rich>
      </c:tx>
      <c:layout>
        <c:manualLayout>
          <c:xMode val="edge"/>
          <c:yMode val="edge"/>
          <c:x val="0.033138888888888905"/>
          <c:y val="0.050044964028776985"/>
        </c:manualLayout>
      </c:layout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1"/>
          </c:dPt>
          <c:dPt>
            <c:idx val="2"/>
            <c:spPr>
              <a:solidFill>
                <a:srgbClr val="EA9999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EA9999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6FA8DC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6FA8DC"/>
              </a:solidFill>
              <a:ln cmpd="sng">
                <a:noFill/>
              </a:ln>
            </c:spPr>
          </c:dPt>
          <c:dPt>
            <c:idx val="7"/>
            <c:spPr>
              <a:solidFill>
                <a:srgbClr val="EA9999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6FA8DC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 KPI跟踪表格（IV)'!$C$23:$C$32</c:f>
            </c:strRef>
          </c:cat>
          <c:val>
            <c:numRef>
              <c:f>'2023 KPI跟踪表格（IV)'!$P$23:$P$32</c:f>
              <c:numCache/>
            </c:numRef>
          </c:val>
        </c:ser>
        <c:axId val="980033021"/>
        <c:axId val="1938821508"/>
      </c:barChart>
      <c:catAx>
        <c:axId val="9800330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8821508"/>
      </c:catAx>
      <c:valAx>
        <c:axId val="19388215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00330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2023 各Family IV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'2023 KPI跟踪表格（IV)'!$C$23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'2023 KPI跟踪表格（IV)'!$D$2:$O$2</c:f>
            </c:strRef>
          </c:cat>
          <c:val>
            <c:numRef>
              <c:f>'2023 KPI跟踪表格（IV)'!$D$23:$O$23</c:f>
              <c:numCache/>
            </c:numRef>
          </c:val>
        </c:ser>
        <c:ser>
          <c:idx val="1"/>
          <c:order val="1"/>
          <c:tx>
            <c:strRef>
              <c:f>'2023 KPI跟踪表格（IV)'!$C$24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'2023 KPI跟踪表格（IV)'!$D$2:$O$2</c:f>
            </c:strRef>
          </c:cat>
          <c:val>
            <c:numRef>
              <c:f>'2023 KPI跟踪表格（IV)'!$D$24:$O$24</c:f>
              <c:numCache/>
            </c:numRef>
          </c:val>
        </c:ser>
        <c:ser>
          <c:idx val="2"/>
          <c:order val="2"/>
          <c:tx>
            <c:strRef>
              <c:f>'2023 KPI跟踪表格（IV)'!$C$25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'2023 KPI跟踪表格（IV)'!$D$2:$O$2</c:f>
            </c:strRef>
          </c:cat>
          <c:val>
            <c:numRef>
              <c:f>'2023 KPI跟踪表格（IV)'!$D$25:$O$25</c:f>
              <c:numCache/>
            </c:numRef>
          </c:val>
        </c:ser>
        <c:ser>
          <c:idx val="3"/>
          <c:order val="3"/>
          <c:tx>
            <c:strRef>
              <c:f>'2023 KPI跟踪表格（IV)'!$C$26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'2023 KPI跟踪表格（IV)'!$D$2:$O$2</c:f>
            </c:strRef>
          </c:cat>
          <c:val>
            <c:numRef>
              <c:f>'2023 KPI跟踪表格（IV)'!$D$26:$O$26</c:f>
              <c:numCache/>
            </c:numRef>
          </c:val>
        </c:ser>
        <c:ser>
          <c:idx val="4"/>
          <c:order val="4"/>
          <c:tx>
            <c:strRef>
              <c:f>'2023 KPI跟踪表格（IV)'!$C$27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'2023 KPI跟踪表格（IV)'!$D$2:$O$2</c:f>
            </c:strRef>
          </c:cat>
          <c:val>
            <c:numRef>
              <c:f>'2023 KPI跟踪表格（IV)'!$D$27:$O$27</c:f>
              <c:numCache/>
            </c:numRef>
          </c:val>
        </c:ser>
        <c:ser>
          <c:idx val="5"/>
          <c:order val="5"/>
          <c:tx>
            <c:strRef>
              <c:f>'2023 KPI跟踪表格（IV)'!$C$28</c:f>
            </c:strRef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'2023 KPI跟踪表格（IV)'!$D$2:$O$2</c:f>
            </c:strRef>
          </c:cat>
          <c:val>
            <c:numRef>
              <c:f>'2023 KPI跟踪表格（IV)'!$D$28:$O$28</c:f>
              <c:numCache/>
            </c:numRef>
          </c:val>
        </c:ser>
        <c:ser>
          <c:idx val="6"/>
          <c:order val="6"/>
          <c:tx>
            <c:strRef>
              <c:f>'2023 KPI跟踪表格（IV)'!$C$29</c:f>
            </c:strRef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cat>
            <c:strRef>
              <c:f>'2023 KPI跟踪表格（IV)'!$D$2:$O$2</c:f>
            </c:strRef>
          </c:cat>
          <c:val>
            <c:numRef>
              <c:f>'2023 KPI跟踪表格（IV)'!$D$29:$O$29</c:f>
              <c:numCache/>
            </c:numRef>
          </c:val>
        </c:ser>
        <c:ser>
          <c:idx val="7"/>
          <c:order val="7"/>
          <c:tx>
            <c:strRef>
              <c:f>'2023 KPI跟踪表格（IV)'!$C$30</c:f>
            </c:strRef>
          </c:tx>
          <c:spPr>
            <a:solidFill>
              <a:schemeClr val="accent2">
                <a:lumOff val="30000"/>
              </a:schemeClr>
            </a:solidFill>
            <a:ln cmpd="sng">
              <a:noFill/>
            </a:ln>
          </c:spPr>
          <c:cat>
            <c:strRef>
              <c:f>'2023 KPI跟踪表格（IV)'!$D$2:$O$2</c:f>
            </c:strRef>
          </c:cat>
          <c:val>
            <c:numRef>
              <c:f>'2023 KPI跟踪表格（IV)'!$D$30:$O$30</c:f>
              <c:numCache/>
            </c:numRef>
          </c:val>
        </c:ser>
        <c:ser>
          <c:idx val="8"/>
          <c:order val="8"/>
          <c:tx>
            <c:strRef>
              <c:f>'2023 KPI跟踪表格（IV)'!$C$31</c:f>
            </c:strRef>
          </c:tx>
          <c:spPr>
            <a:solidFill>
              <a:schemeClr val="accent3">
                <a:lumOff val="30000"/>
              </a:schemeClr>
            </a:solidFill>
            <a:ln cmpd="sng">
              <a:noFill/>
            </a:ln>
          </c:spPr>
          <c:cat>
            <c:strRef>
              <c:f>'2023 KPI跟踪表格（IV)'!$D$2:$O$2</c:f>
            </c:strRef>
          </c:cat>
          <c:val>
            <c:numRef>
              <c:f>'2023 KPI跟踪表格（IV)'!$D$31:$O$31</c:f>
              <c:numCache/>
            </c:numRef>
          </c:val>
        </c:ser>
        <c:axId val="1921692339"/>
        <c:axId val="1237724048"/>
      </c:barChart>
      <c:catAx>
        <c:axId val="19216923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7724048"/>
      </c:catAx>
      <c:valAx>
        <c:axId val="12377240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1692339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山地ST DPPM</a:t>
            </a:r>
          </a:p>
        </c:rich>
      </c:tx>
      <c:layout>
        <c:manualLayout>
          <c:xMode val="edge"/>
          <c:yMode val="edge"/>
          <c:x val="0.03091666666666667"/>
          <c:y val="0.053642086330935264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'2023 KPI跟踪表格（IV)'!$C$24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 KPI跟踪表格（IV)'!$D$2:$P$2</c:f>
            </c:strRef>
          </c:cat>
          <c:val>
            <c:numRef>
              <c:f>'2023 KPI跟踪表格（IV)'!$D$24:$P$24</c:f>
              <c:numCache/>
            </c:numRef>
          </c:val>
        </c:ser>
        <c:axId val="525502616"/>
        <c:axId val="1576341435"/>
      </c:barChart>
      <c:catAx>
        <c:axId val="5255026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6341435"/>
      </c:catAx>
      <c:valAx>
        <c:axId val="15763414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55026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山地XC/Race/Am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'2023 KPI跟踪表格（IV)'!$C$25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 KPI跟踪表格（IV)'!$D$2:$P$2</c:f>
            </c:strRef>
          </c:cat>
          <c:val>
            <c:numRef>
              <c:f>'2023 KPI跟踪表格（IV)'!$D$25:$P$25</c:f>
              <c:numCache/>
            </c:numRef>
          </c:val>
        </c:ser>
        <c:axId val="577039789"/>
        <c:axId val="1332578808"/>
      </c:barChart>
      <c:catAx>
        <c:axId val="5770397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2578808"/>
      </c:catAx>
      <c:valAx>
        <c:axId val="13325788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70397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公路RC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'2023 KPI跟踪表格（IV)'!$C$26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 KPI跟踪表格（IV)'!$D$2:$P$2</c:f>
            </c:strRef>
          </c:cat>
          <c:val>
            <c:numRef>
              <c:f>'2023 KPI跟踪表格（IV)'!$D$26:$P$26</c:f>
              <c:numCache/>
            </c:numRef>
          </c:val>
        </c:ser>
        <c:axId val="1992551048"/>
        <c:axId val="876240862"/>
      </c:barChart>
      <c:catAx>
        <c:axId val="1992551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6240862"/>
      </c:catAx>
      <c:valAx>
        <c:axId val="8762408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25510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公路车GRVL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'2023 KPI跟踪表格（IV)'!$C$27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 KPI跟踪表格（IV)'!$D$2:$P$2</c:f>
            </c:strRef>
          </c:cat>
          <c:val>
            <c:numRef>
              <c:f>'2023 KPI跟踪表格（IV)'!$D$27:$P$27</c:f>
              <c:numCache/>
            </c:numRef>
          </c:val>
        </c:ser>
        <c:axId val="463227977"/>
        <c:axId val="1910256757"/>
      </c:barChart>
      <c:catAx>
        <c:axId val="4632279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0256757"/>
      </c:catAx>
      <c:valAx>
        <c:axId val="19102567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32279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Hybrid Bike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 KPI跟踪表格（IV)'!$D$2:$P$2</c:f>
            </c:strRef>
          </c:cat>
          <c:val>
            <c:numRef>
              <c:f>'2023 KPI跟踪表格（IV)'!$D$30:$P$30</c:f>
              <c:numCache/>
            </c:numRef>
          </c:val>
        </c:ser>
        <c:axId val="1600650665"/>
        <c:axId val="1959297892"/>
      </c:barChart>
      <c:catAx>
        <c:axId val="16006506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9297892"/>
      </c:catAx>
      <c:valAx>
        <c:axId val="19592978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06506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Touring Bike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 KPI跟踪表格（IV)'!$D$2:$P$2</c:f>
            </c:strRef>
          </c:cat>
          <c:val>
            <c:numRef>
              <c:f>'2023 KPI跟踪表格（IV)'!$D$31:$P$31</c:f>
              <c:numCache/>
            </c:numRef>
          </c:val>
        </c:ser>
        <c:axId val="1898334654"/>
        <c:axId val="652852014"/>
      </c:barChart>
      <c:catAx>
        <c:axId val="18983346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2852014"/>
      </c:catAx>
      <c:valAx>
        <c:axId val="6528520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83346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公路EDR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'2023 KPI跟踪表格（IV)'!$C$28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'2023 KPI跟踪表格（IV)'!$D$28:$P$28</c:f>
              <c:numCache/>
            </c:numRef>
          </c:val>
        </c:ser>
        <c:ser>
          <c:idx val="1"/>
          <c:order val="1"/>
          <c:tx>
            <c:strRef>
              <c:f>'2023 KPI跟踪表格（IV)'!$C$29</c:f>
            </c:strRef>
          </c:tx>
          <c:spPr>
            <a:solidFill>
              <a:schemeClr val="accent2"/>
            </a:solidFill>
            <a:ln cmpd="sng">
              <a:noFill/>
            </a:ln>
          </c:spPr>
          <c:val>
            <c:numRef>
              <c:f>'2023 KPI跟踪表格（IV)'!$D$29:$P$29</c:f>
              <c:numCache/>
            </c:numRef>
          </c:val>
        </c:ser>
        <c:ser>
          <c:idx val="2"/>
          <c:order val="2"/>
          <c:tx>
            <c:strRef>
              <c:f>'2023 KPI跟踪表格（IV)'!$C$1</c:f>
            </c:strRef>
          </c:tx>
          <c:val>
            <c:numRef>
              <c:f>'2023 KPI跟踪表格（IV)'!$D$1:$P$1</c:f>
              <c:numCache/>
            </c:numRef>
          </c:val>
        </c:ser>
        <c:ser>
          <c:idx val="3"/>
          <c:order val="3"/>
          <c:tx>
            <c:strRef>
              <c:f>'2023 KPI跟踪表格（IV)'!$C$2</c:f>
            </c:strRef>
          </c:tx>
          <c:val>
            <c:numRef>
              <c:f>'2023 KPI跟踪表格（IV)'!$D$2:$P$2</c:f>
              <c:numCache/>
            </c:numRef>
          </c:val>
        </c:ser>
        <c:axId val="2007082649"/>
        <c:axId val="1188790044"/>
      </c:barChart>
      <c:catAx>
        <c:axId val="20070826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8790044"/>
      </c:catAx>
      <c:valAx>
        <c:axId val="11887900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70826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童车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'2023 KPI跟踪表格（IV)'!$C$23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 KPI跟踪表格（IV)'!$D$2:$P$2</c:f>
            </c:strRef>
          </c:cat>
          <c:val>
            <c:numRef>
              <c:f>'2023 KPI跟踪表格（IV)'!$D$23:$P$23</c:f>
              <c:numCache/>
            </c:numRef>
          </c:val>
        </c:ser>
        <c:axId val="656728351"/>
        <c:axId val="2125573342"/>
      </c:barChart>
      <c:catAx>
        <c:axId val="6567283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5573342"/>
      </c:catAx>
      <c:valAx>
        <c:axId val="21255733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67283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2023 IV DPPM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 KPI跟踪表格（IV)'!$D$2:$P$2</c:f>
            </c:strRef>
          </c:cat>
          <c:val>
            <c:numRef>
              <c:f>'2023 KPI跟踪表格（IV)'!$D$32:$P$32</c:f>
              <c:numCache/>
            </c:numRef>
          </c:val>
        </c:ser>
        <c:axId val="1857647652"/>
        <c:axId val="2135723994"/>
      </c:barChart>
      <c:catAx>
        <c:axId val="18576476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5723994"/>
      </c:catAx>
      <c:valAx>
        <c:axId val="21357239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76476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2023 FQC 订单拒收率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FFD966"/>
            </a:solidFill>
            <a:ln cmpd="sng">
              <a:noFill/>
            </a:ln>
          </c:spPr>
          <c:dPt>
            <c:idx val="0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5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7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 KPI跟踪表格（FQC)'!$D$2:$P$2</c:f>
            </c:strRef>
          </c:cat>
          <c:val>
            <c:numRef>
              <c:f>'2023 KPI跟踪表格（FQC)'!$D$35:$P$35</c:f>
              <c:numCache/>
            </c:numRef>
          </c:val>
        </c:ser>
        <c:axId val="1755450030"/>
        <c:axId val="617226891"/>
      </c:barChart>
      <c:catAx>
        <c:axId val="17554500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7226891"/>
      </c:catAx>
      <c:valAx>
        <c:axId val="617226891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54500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2023 各Family FQC拒收PPM</a:t>
            </a:r>
          </a:p>
        </c:rich>
      </c:tx>
      <c:layout>
        <c:manualLayout>
          <c:xMode val="edge"/>
          <c:yMode val="edge"/>
          <c:x val="0.033138888888888905"/>
          <c:y val="0.050044964028776985"/>
        </c:manualLayout>
      </c:layout>
      <c:overlay val="0"/>
    </c:title>
    <c:plotArea>
      <c:layout/>
      <c:barChart>
        <c:barDir val="col"/>
        <c:ser>
          <c:idx val="0"/>
          <c:order val="0"/>
          <c:spPr>
            <a:solidFill>
              <a:srgbClr val="A4C2F4"/>
            </a:solidFill>
            <a:ln cmpd="sng">
              <a:noFill/>
            </a:ln>
          </c:spPr>
          <c:dPt>
            <c:idx val="2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4"/>
          </c:dPt>
          <c:dPt>
            <c:idx val="6"/>
          </c:dPt>
          <c:dPt>
            <c:idx val="7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 KPI跟踪表格（FQC)'!$C$23:$C$32</c:f>
            </c:strRef>
          </c:cat>
          <c:val>
            <c:numRef>
              <c:f>'2023 KPI跟踪表格（FQC)'!$P$23:$P$32</c:f>
              <c:numCache/>
            </c:numRef>
          </c:val>
        </c:ser>
        <c:axId val="2099420727"/>
        <c:axId val="1844927882"/>
      </c:barChart>
      <c:catAx>
        <c:axId val="20994207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4927882"/>
      </c:catAx>
      <c:valAx>
        <c:axId val="1844927882"/>
        <c:scaling>
          <c:orientation val="minMax"/>
          <c:max val="8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94207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2023 各Family FQC拒收率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'2023 KPI跟踪表格（FQC)'!$C$23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'2023 KPI跟踪表格（FQC)'!$D$2:$O$2</c:f>
            </c:strRef>
          </c:cat>
          <c:val>
            <c:numRef>
              <c:f>'2023 KPI跟踪表格（FQC)'!$D$23:$O$23</c:f>
              <c:numCache/>
            </c:numRef>
          </c:val>
        </c:ser>
        <c:ser>
          <c:idx val="1"/>
          <c:order val="1"/>
          <c:tx>
            <c:strRef>
              <c:f>'2023 KPI跟踪表格（FQC)'!$C$24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'2023 KPI跟踪表格（FQC)'!$D$2:$O$2</c:f>
            </c:strRef>
          </c:cat>
          <c:val>
            <c:numRef>
              <c:f>'2023 KPI跟踪表格（FQC)'!$D$24:$O$24</c:f>
              <c:numCache/>
            </c:numRef>
          </c:val>
        </c:ser>
        <c:ser>
          <c:idx val="2"/>
          <c:order val="2"/>
          <c:tx>
            <c:strRef>
              <c:f>'2023 KPI跟踪表格（FQC)'!$C$25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'2023 KPI跟踪表格（FQC)'!$D$2:$O$2</c:f>
            </c:strRef>
          </c:cat>
          <c:val>
            <c:numRef>
              <c:f>'2023 KPI跟踪表格（FQC)'!$D$25:$O$25</c:f>
              <c:numCache/>
            </c:numRef>
          </c:val>
        </c:ser>
        <c:ser>
          <c:idx val="3"/>
          <c:order val="3"/>
          <c:tx>
            <c:strRef>
              <c:f>'2023 KPI跟踪表格（FQC)'!$C$26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'2023 KPI跟踪表格（FQC)'!$D$2:$O$2</c:f>
            </c:strRef>
          </c:cat>
          <c:val>
            <c:numRef>
              <c:f>'2023 KPI跟踪表格（FQC)'!$D$26:$O$26</c:f>
              <c:numCache/>
            </c:numRef>
          </c:val>
        </c:ser>
        <c:ser>
          <c:idx val="4"/>
          <c:order val="4"/>
          <c:tx>
            <c:strRef>
              <c:f>'2023 KPI跟踪表格（FQC)'!$C$27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'2023 KPI跟踪表格（FQC)'!$D$2:$O$2</c:f>
            </c:strRef>
          </c:cat>
          <c:val>
            <c:numRef>
              <c:f>'2023 KPI跟踪表格（FQC)'!$D$27:$O$27</c:f>
              <c:numCache/>
            </c:numRef>
          </c:val>
        </c:ser>
        <c:ser>
          <c:idx val="5"/>
          <c:order val="5"/>
          <c:tx>
            <c:strRef>
              <c:f>'2023 KPI跟踪表格（FQC)'!$C$28</c:f>
            </c:strRef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'2023 KPI跟踪表格（FQC)'!$D$2:$O$2</c:f>
            </c:strRef>
          </c:cat>
          <c:val>
            <c:numRef>
              <c:f>'2023 KPI跟踪表格（FQC)'!$D$28:$O$28</c:f>
              <c:numCache/>
            </c:numRef>
          </c:val>
        </c:ser>
        <c:ser>
          <c:idx val="6"/>
          <c:order val="6"/>
          <c:tx>
            <c:strRef>
              <c:f>'2023 KPI跟踪表格（FQC)'!$C$29</c:f>
            </c:strRef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cat>
            <c:strRef>
              <c:f>'2023 KPI跟踪表格（FQC)'!$D$2:$O$2</c:f>
            </c:strRef>
          </c:cat>
          <c:val>
            <c:numRef>
              <c:f>'2023 KPI跟踪表格（FQC)'!$D$29:$O$29</c:f>
              <c:numCache/>
            </c:numRef>
          </c:val>
        </c:ser>
        <c:ser>
          <c:idx val="7"/>
          <c:order val="7"/>
          <c:tx>
            <c:strRef>
              <c:f>'2023 KPI跟踪表格（FQC)'!$C$30</c:f>
            </c:strRef>
          </c:tx>
          <c:spPr>
            <a:solidFill>
              <a:schemeClr val="accent2">
                <a:lumOff val="30000"/>
              </a:schemeClr>
            </a:solidFill>
            <a:ln cmpd="sng">
              <a:noFill/>
            </a:ln>
          </c:spPr>
          <c:cat>
            <c:strRef>
              <c:f>'2023 KPI跟踪表格（FQC)'!$D$2:$O$2</c:f>
            </c:strRef>
          </c:cat>
          <c:val>
            <c:numRef>
              <c:f>'2023 KPI跟踪表格（FQC)'!$D$30:$O$30</c:f>
              <c:numCache/>
            </c:numRef>
          </c:val>
        </c:ser>
        <c:ser>
          <c:idx val="8"/>
          <c:order val="8"/>
          <c:tx>
            <c:strRef>
              <c:f>'2023 KPI跟踪表格（FQC)'!$C$31</c:f>
            </c:strRef>
          </c:tx>
          <c:spPr>
            <a:solidFill>
              <a:schemeClr val="accent3">
                <a:lumOff val="30000"/>
              </a:schemeClr>
            </a:solidFill>
            <a:ln cmpd="sng">
              <a:noFill/>
            </a:ln>
          </c:spPr>
          <c:cat>
            <c:strRef>
              <c:f>'2023 KPI跟踪表格（FQC)'!$D$2:$O$2</c:f>
            </c:strRef>
          </c:cat>
          <c:val>
            <c:numRef>
              <c:f>'2023 KPI跟踪表格（FQC)'!$D$31:$O$31</c:f>
              <c:numCache/>
            </c:numRef>
          </c:val>
        </c:ser>
        <c:axId val="1139520279"/>
        <c:axId val="1118261384"/>
      </c:barChart>
      <c:catAx>
        <c:axId val="11395202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8261384"/>
      </c:catAx>
      <c:valAx>
        <c:axId val="11182613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9520279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山地ST FQC拒收PPM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'2023 KPI跟踪表格（FQC)'!$C$24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 KPI跟踪表格（FQC)'!$D$2:$P$2</c:f>
            </c:strRef>
          </c:cat>
          <c:val>
            <c:numRef>
              <c:f>'2023 KPI跟踪表格（FQC)'!$D$24:$P$24</c:f>
              <c:numCache/>
            </c:numRef>
          </c:val>
        </c:ser>
        <c:axId val="664749524"/>
        <c:axId val="508713842"/>
      </c:barChart>
      <c:catAx>
        <c:axId val="6647495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8713842"/>
      </c:catAx>
      <c:valAx>
        <c:axId val="5087138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47495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山地XC FQC拒收PPM</a:t>
            </a:r>
          </a:p>
        </c:rich>
      </c:tx>
      <c:layout>
        <c:manualLayout>
          <c:xMode val="edge"/>
          <c:yMode val="edge"/>
          <c:x val="0.03091666666666667"/>
          <c:y val="0.046447841726618706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'2023 KPI跟踪表格（FQC)'!$C$25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 KPI跟踪表格（FQC)'!$D$2:$P$2</c:f>
            </c:strRef>
          </c:cat>
          <c:val>
            <c:numRef>
              <c:f>'2023 KPI跟踪表格（FQC)'!$D$25:$P$25</c:f>
              <c:numCache/>
            </c:numRef>
          </c:val>
        </c:ser>
        <c:axId val="562775652"/>
        <c:axId val="1258565477"/>
      </c:barChart>
      <c:catAx>
        <c:axId val="5627756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8565477"/>
      </c:catAx>
      <c:valAx>
        <c:axId val="12585654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27756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公路RC FQC拒收PPM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'2023 KPI跟踪表格（FQC)'!$C$26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 KPI跟踪表格（FQC)'!$D$2:$P$2</c:f>
            </c:strRef>
          </c:cat>
          <c:val>
            <c:numRef>
              <c:f>'2023 KPI跟踪表格（FQC)'!$D$26:$P$26</c:f>
              <c:numCache/>
            </c:numRef>
          </c:val>
        </c:ser>
        <c:axId val="1667891905"/>
        <c:axId val="940244784"/>
      </c:barChart>
      <c:catAx>
        <c:axId val="16678919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0244784"/>
      </c:catAx>
      <c:valAx>
        <c:axId val="9402447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78919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公路车GRVL FQC拒收PPM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'2023 KPI跟踪表格（FQC)'!$C$27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 KPI跟踪表格（FQC)'!$D$2:$P$2</c:f>
            </c:strRef>
          </c:cat>
          <c:val>
            <c:numRef>
              <c:f>'2023 KPI跟踪表格（FQC)'!$D$27:$P$27</c:f>
              <c:numCache/>
            </c:numRef>
          </c:val>
        </c:ser>
        <c:axId val="577894425"/>
        <c:axId val="136864626"/>
      </c:barChart>
      <c:catAx>
        <c:axId val="5778944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864626"/>
      </c:catAx>
      <c:valAx>
        <c:axId val="1368646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78944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Hybrid Bike FQC拒收PPM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 KPI跟踪表格（FQC)'!$D$2:$P$2</c:f>
            </c:strRef>
          </c:cat>
          <c:val>
            <c:numRef>
              <c:f>'2023 KPI跟踪表格（FQC)'!$D$30:$P$30</c:f>
              <c:numCache/>
            </c:numRef>
          </c:val>
        </c:ser>
        <c:axId val="466492888"/>
        <c:axId val="930700184"/>
      </c:barChart>
      <c:catAx>
        <c:axId val="466492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0700184"/>
      </c:catAx>
      <c:valAx>
        <c:axId val="9307001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64928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Touring Bike FQC拒收PPM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 KPI跟踪表格（FQC)'!$D$2:$P$2</c:f>
            </c:strRef>
          </c:cat>
          <c:val>
            <c:numRef>
              <c:f>'2023 KPI跟踪表格（FQC)'!$D$31:$P$31</c:f>
              <c:numCache/>
            </c:numRef>
          </c:val>
        </c:ser>
        <c:axId val="1163942430"/>
        <c:axId val="1288098713"/>
      </c:barChart>
      <c:catAx>
        <c:axId val="11639424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8098713"/>
      </c:catAx>
      <c:valAx>
        <c:axId val="12880987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39424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公路EDR FQC拒收PPM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'2023 KPI跟踪表格（FQC)'!$C$28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'2023 KPI跟踪表格（FQC)'!$D$28:$P$28</c:f>
              <c:numCache/>
            </c:numRef>
          </c:val>
        </c:ser>
        <c:ser>
          <c:idx val="1"/>
          <c:order val="1"/>
          <c:tx>
            <c:strRef>
              <c:f>'2023 KPI跟踪表格（FQC)'!$C$29</c:f>
            </c:strRef>
          </c:tx>
          <c:spPr>
            <a:solidFill>
              <a:schemeClr val="accent2"/>
            </a:solidFill>
            <a:ln cmpd="sng">
              <a:noFill/>
            </a:ln>
          </c:spPr>
          <c:val>
            <c:numRef>
              <c:f>'2023 KPI跟踪表格（FQC)'!$D$29:$P$29</c:f>
              <c:numCache/>
            </c:numRef>
          </c:val>
        </c:ser>
        <c:ser>
          <c:idx val="2"/>
          <c:order val="2"/>
          <c:tx>
            <c:strRef>
              <c:f>'2023 KPI跟踪表格（FQC)'!$C$1</c:f>
            </c:strRef>
          </c:tx>
          <c:val>
            <c:numRef>
              <c:f>'2023 KPI跟踪表格（FQC)'!$D$1:$P$1</c:f>
              <c:numCache/>
            </c:numRef>
          </c:val>
        </c:ser>
        <c:ser>
          <c:idx val="3"/>
          <c:order val="3"/>
          <c:tx>
            <c:strRef>
              <c:f>'2023 KPI跟踪表格（FQC)'!$C$2</c:f>
            </c:strRef>
          </c:tx>
          <c:val>
            <c:numRef>
              <c:f>'2023 KPI跟踪表格（FQC)'!$D$2:$P$2</c:f>
              <c:numCache/>
            </c:numRef>
          </c:val>
        </c:ser>
        <c:axId val="1378436774"/>
        <c:axId val="791652843"/>
      </c:barChart>
      <c:catAx>
        <c:axId val="13784367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1652843"/>
      </c:catAx>
      <c:valAx>
        <c:axId val="7916528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84367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童车 FQC 拒收PPM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'2023 KPI跟踪表格（FQC)'!$C$23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 KPI跟踪表格（FQC)'!$D$2:$P$2</c:f>
            </c:strRef>
          </c:cat>
          <c:val>
            <c:numRef>
              <c:f>'2023 KPI跟踪表格（FQC)'!$D$23:$P$23</c:f>
              <c:numCache/>
            </c:numRef>
          </c:val>
        </c:ser>
        <c:axId val="1009169218"/>
        <c:axId val="988147379"/>
      </c:barChart>
      <c:catAx>
        <c:axId val="10091692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8147379"/>
      </c:catAx>
      <c:valAx>
        <c:axId val="9881473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91692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Arial"/>
              </a:defRPr>
            </a:pPr>
            <a:r>
              <a:rPr b="1" sz="2400">
                <a:solidFill>
                  <a:srgbClr val="000000"/>
                </a:solidFill>
                <a:latin typeface="Arial"/>
              </a:rPr>
              <a:t>2023 FQC拒收PPM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2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5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11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 KPI跟踪表格（FQC)'!$D$2:$P$2</c:f>
            </c:strRef>
          </c:cat>
          <c:val>
            <c:numRef>
              <c:f>'2023 KPI跟踪表格（FQC)'!$D$32:$P$32</c:f>
              <c:numCache/>
            </c:numRef>
          </c:val>
        </c:ser>
        <c:axId val="1933875573"/>
        <c:axId val="2084777989"/>
      </c:barChart>
      <c:catAx>
        <c:axId val="19338755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4777989"/>
      </c:catAx>
      <c:valAx>
        <c:axId val="20847779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38755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2023 PQC 订单拒收PPM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0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3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5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7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'2023KPI跟踪表格（PQC)'!$D$2:$P$2</c:f>
            </c:strRef>
          </c:cat>
          <c:val>
            <c:numRef>
              <c:f>'2023KPI跟踪表格（PQC)'!$D$32:$P$32</c:f>
              <c:numCache/>
            </c:numRef>
          </c:val>
        </c:ser>
        <c:axId val="1737567178"/>
        <c:axId val="497919874"/>
      </c:barChart>
      <c:catAx>
        <c:axId val="17375671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7919874"/>
      </c:catAx>
      <c:valAx>
        <c:axId val="4979198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75671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2023 各Family PQC拒收PPM</a:t>
            </a:r>
          </a:p>
        </c:rich>
      </c:tx>
      <c:layout>
        <c:manualLayout>
          <c:xMode val="edge"/>
          <c:yMode val="edge"/>
          <c:x val="0.033138888888888905"/>
          <c:y val="0.050044964028776985"/>
        </c:manualLayout>
      </c:layout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2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6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7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'2023KPI跟踪表格（PQC)'!$C$23:$C$32</c:f>
            </c:strRef>
          </c:cat>
          <c:val>
            <c:numRef>
              <c:f>'2023KPI跟踪表格（PQC)'!$P$23:$P$32</c:f>
              <c:numCache/>
            </c:numRef>
          </c:val>
        </c:ser>
        <c:axId val="865170130"/>
        <c:axId val="2145011088"/>
      </c:barChart>
      <c:catAx>
        <c:axId val="8651701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5011088"/>
      </c:catAx>
      <c:valAx>
        <c:axId val="21450110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51701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2023 各Family PQC拒收率</a:t>
            </a:r>
          </a:p>
        </c:rich>
      </c:tx>
      <c:layout>
        <c:manualLayout>
          <c:xMode val="edge"/>
          <c:yMode val="edge"/>
          <c:x val="0.015236615678776292"/>
          <c:y val="0.046826018808777424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'2023KPI跟踪表格（PQC)'!$C$23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'2023KPI跟踪表格（PQC)'!$D$2:$O$2</c:f>
            </c:strRef>
          </c:cat>
          <c:val>
            <c:numRef>
              <c:f>'2023KPI跟踪表格（PQC)'!$D$23:$O$23</c:f>
              <c:numCache/>
            </c:numRef>
          </c:val>
        </c:ser>
        <c:ser>
          <c:idx val="1"/>
          <c:order val="1"/>
          <c:tx>
            <c:strRef>
              <c:f>'2023KPI跟踪表格（PQC)'!$C$24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'2023KPI跟踪表格（PQC)'!$D$2:$O$2</c:f>
            </c:strRef>
          </c:cat>
          <c:val>
            <c:numRef>
              <c:f>'2023KPI跟踪表格（PQC)'!$D$24:$O$24</c:f>
              <c:numCache/>
            </c:numRef>
          </c:val>
        </c:ser>
        <c:ser>
          <c:idx val="2"/>
          <c:order val="2"/>
          <c:tx>
            <c:strRef>
              <c:f>'2023KPI跟踪表格（PQC)'!$C$25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'2023KPI跟踪表格（PQC)'!$D$2:$O$2</c:f>
            </c:strRef>
          </c:cat>
          <c:val>
            <c:numRef>
              <c:f>'2023KPI跟踪表格（PQC)'!$D$25:$O$25</c:f>
              <c:numCache/>
            </c:numRef>
          </c:val>
        </c:ser>
        <c:ser>
          <c:idx val="3"/>
          <c:order val="3"/>
          <c:tx>
            <c:strRef>
              <c:f>'2023KPI跟踪表格（PQC)'!$C$26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'2023KPI跟踪表格（PQC)'!$D$2:$O$2</c:f>
            </c:strRef>
          </c:cat>
          <c:val>
            <c:numRef>
              <c:f>'2023KPI跟踪表格（PQC)'!$D$26:$O$26</c:f>
              <c:numCache/>
            </c:numRef>
          </c:val>
        </c:ser>
        <c:ser>
          <c:idx val="4"/>
          <c:order val="4"/>
          <c:tx>
            <c:strRef>
              <c:f>'2023KPI跟踪表格（PQC)'!$C$27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'2023KPI跟踪表格（PQC)'!$D$2:$O$2</c:f>
            </c:strRef>
          </c:cat>
          <c:val>
            <c:numRef>
              <c:f>'2023KPI跟踪表格（PQC)'!$D$27:$O$27</c:f>
              <c:numCache/>
            </c:numRef>
          </c:val>
        </c:ser>
        <c:ser>
          <c:idx val="5"/>
          <c:order val="5"/>
          <c:tx>
            <c:strRef>
              <c:f>'2023KPI跟踪表格（PQC)'!$C$28</c:f>
            </c:strRef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'2023KPI跟踪表格（PQC)'!$D$2:$O$2</c:f>
            </c:strRef>
          </c:cat>
          <c:val>
            <c:numRef>
              <c:f>'2023KPI跟踪表格（PQC)'!$D$28:$O$28</c:f>
              <c:numCache/>
            </c:numRef>
          </c:val>
        </c:ser>
        <c:ser>
          <c:idx val="6"/>
          <c:order val="6"/>
          <c:tx>
            <c:strRef>
              <c:f>'2023KPI跟踪表格（PQC)'!$C$29</c:f>
            </c:strRef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cat>
            <c:strRef>
              <c:f>'2023KPI跟踪表格（PQC)'!$D$2:$O$2</c:f>
            </c:strRef>
          </c:cat>
          <c:val>
            <c:numRef>
              <c:f>'2023KPI跟踪表格（PQC)'!$D$29:$O$29</c:f>
              <c:numCache/>
            </c:numRef>
          </c:val>
        </c:ser>
        <c:ser>
          <c:idx val="7"/>
          <c:order val="7"/>
          <c:tx>
            <c:strRef>
              <c:f>'2023KPI跟踪表格（PQC)'!$C$30</c:f>
            </c:strRef>
          </c:tx>
          <c:spPr>
            <a:solidFill>
              <a:schemeClr val="accent2">
                <a:lumOff val="30000"/>
              </a:schemeClr>
            </a:solidFill>
            <a:ln cmpd="sng">
              <a:noFill/>
            </a:ln>
          </c:spPr>
          <c:cat>
            <c:strRef>
              <c:f>'2023KPI跟踪表格（PQC)'!$D$2:$O$2</c:f>
            </c:strRef>
          </c:cat>
          <c:val>
            <c:numRef>
              <c:f>'2023KPI跟踪表格（PQC)'!$D$30:$O$30</c:f>
              <c:numCache/>
            </c:numRef>
          </c:val>
        </c:ser>
        <c:ser>
          <c:idx val="8"/>
          <c:order val="8"/>
          <c:tx>
            <c:strRef>
              <c:f>'2023KPI跟踪表格（PQC)'!$C$31</c:f>
            </c:strRef>
          </c:tx>
          <c:spPr>
            <a:solidFill>
              <a:schemeClr val="accent3">
                <a:lumOff val="30000"/>
              </a:schemeClr>
            </a:solidFill>
            <a:ln cmpd="sng">
              <a:noFill/>
            </a:ln>
          </c:spPr>
          <c:cat>
            <c:strRef>
              <c:f>'2023KPI跟踪表格（PQC)'!$D$2:$O$2</c:f>
            </c:strRef>
          </c:cat>
          <c:val>
            <c:numRef>
              <c:f>'2023KPI跟踪表格（PQC)'!$D$31:$O$31</c:f>
              <c:numCache/>
            </c:numRef>
          </c:val>
        </c:ser>
        <c:axId val="1714908772"/>
        <c:axId val="1438935279"/>
      </c:barChart>
      <c:catAx>
        <c:axId val="17149087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8935279"/>
      </c:catAx>
      <c:valAx>
        <c:axId val="14389352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4908772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2023 PQC订单拒收率</a:t>
            </a:r>
          </a:p>
        </c:rich>
      </c:tx>
      <c:layout>
        <c:manualLayout>
          <c:xMode val="edge"/>
          <c:yMode val="edge"/>
          <c:x val="0.03258333333333333"/>
          <c:y val="0.05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'2023KPI跟踪表格（PQC)'!$C$35</c:f>
            </c:strRef>
          </c:tx>
          <c:spPr>
            <a:solidFill>
              <a:srgbClr val="DD7E6B"/>
            </a:solidFill>
            <a:ln cmpd="sng">
              <a:noFill/>
            </a:ln>
          </c:spPr>
          <c:dPt>
            <c:idx val="3"/>
          </c:dPt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'2023KPI跟踪表格（PQC)'!$D$2:$P$2</c:f>
            </c:strRef>
          </c:cat>
          <c:val>
            <c:numRef>
              <c:f>'2023KPI跟踪表格（PQC)'!$D$35:$P$35</c:f>
              <c:numCache/>
            </c:numRef>
          </c:val>
        </c:ser>
        <c:axId val="1845381948"/>
        <c:axId val="683190154"/>
      </c:barChart>
      <c:catAx>
        <c:axId val="18453819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3190154"/>
      </c:catAx>
      <c:valAx>
        <c:axId val="683190154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53819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山地ST PQC拒收PPM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'2023KPI跟踪表格（PQC)'!$C$24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'2023KPI跟踪表格（PQC)'!$D$2:$P$2</c:f>
            </c:strRef>
          </c:cat>
          <c:val>
            <c:numRef>
              <c:f>'2023KPI跟踪表格（PQC)'!$D$24:$P$24</c:f>
              <c:numCache/>
            </c:numRef>
          </c:val>
        </c:ser>
        <c:axId val="1960567104"/>
        <c:axId val="721156725"/>
      </c:barChart>
      <c:catAx>
        <c:axId val="1960567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1156725"/>
      </c:catAx>
      <c:valAx>
        <c:axId val="7211567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05671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山地XC PQC拒收PPM</a:t>
            </a:r>
          </a:p>
        </c:rich>
      </c:tx>
      <c:layout>
        <c:manualLayout>
          <c:xMode val="edge"/>
          <c:yMode val="edge"/>
          <c:x val="0.03091666666666667"/>
          <c:y val="0.04644784172661871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'2023KPI跟踪表格（PQC)'!$C$25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'2023KPI跟踪表格（PQC)'!$D$2:$P$2</c:f>
            </c:strRef>
          </c:cat>
          <c:val>
            <c:numRef>
              <c:f>'2023KPI跟踪表格（PQC)'!$D$25:$P$25</c:f>
              <c:numCache/>
            </c:numRef>
          </c:val>
        </c:ser>
        <c:axId val="1662962034"/>
        <c:axId val="614890069"/>
      </c:barChart>
      <c:catAx>
        <c:axId val="16629620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4890069"/>
      </c:catAx>
      <c:valAx>
        <c:axId val="6148900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29620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公路RC PQC拒收PPM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'2023KPI跟踪表格（PQC)'!$C$26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'2023KPI跟踪表格（PQC)'!$D$2:$P$2</c:f>
            </c:strRef>
          </c:cat>
          <c:val>
            <c:numRef>
              <c:f>'2023KPI跟踪表格（PQC)'!$D$26:$P$26</c:f>
              <c:numCache/>
            </c:numRef>
          </c:val>
        </c:ser>
        <c:axId val="1316058663"/>
        <c:axId val="879405152"/>
      </c:barChart>
      <c:catAx>
        <c:axId val="13160586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9405152"/>
      </c:catAx>
      <c:valAx>
        <c:axId val="8794051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60586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公路车GRVL PQC拒收PPM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'2023KPI跟踪表格（PQC)'!$C$27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'2023KPI跟踪表格（PQC)'!$D$2:$P$2</c:f>
            </c:strRef>
          </c:cat>
          <c:val>
            <c:numRef>
              <c:f>'2023KPI跟踪表格（PQC)'!$D$27:$P$27</c:f>
              <c:numCache/>
            </c:numRef>
          </c:val>
        </c:ser>
        <c:axId val="1371721434"/>
        <c:axId val="672186560"/>
      </c:barChart>
      <c:catAx>
        <c:axId val="13717214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2186560"/>
      </c:catAx>
      <c:valAx>
        <c:axId val="6721865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17214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Hybrid Bike PQC拒收率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'2023KPI跟踪表格（PQC)'!$D$2:$P$2</c:f>
            </c:strRef>
          </c:cat>
          <c:val>
            <c:numRef>
              <c:f>'2023KPI跟踪表格（PQC)'!$D$30:$P$30</c:f>
              <c:numCache/>
            </c:numRef>
          </c:val>
        </c:ser>
        <c:axId val="892137413"/>
        <c:axId val="659325795"/>
      </c:barChart>
      <c:catAx>
        <c:axId val="8921374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9325795"/>
      </c:catAx>
      <c:valAx>
        <c:axId val="6593257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21374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Touring Bike PQC拒收率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'2023KPI跟踪表格（PQC)'!$D$2:$P$2</c:f>
            </c:strRef>
          </c:cat>
          <c:val>
            <c:numRef>
              <c:f>'2023KPI跟踪表格（PQC)'!$D$31:$P$31</c:f>
              <c:numCache/>
            </c:numRef>
          </c:val>
        </c:ser>
        <c:axId val="609914357"/>
        <c:axId val="509793454"/>
      </c:barChart>
      <c:catAx>
        <c:axId val="6099143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9793454"/>
      </c:catAx>
      <c:valAx>
        <c:axId val="5097934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99143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公路EDR PQC拒收率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'2023KPI跟踪表格（PQC)'!$C$28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'2023KPI跟踪表格（PQC)'!$D$28:$P$28</c:f>
              <c:numCache/>
            </c:numRef>
          </c:val>
        </c:ser>
        <c:ser>
          <c:idx val="1"/>
          <c:order val="1"/>
          <c:tx>
            <c:strRef>
              <c:f>'2023KPI跟踪表格（PQC)'!$C$29</c:f>
            </c:strRef>
          </c:tx>
          <c:spPr>
            <a:solidFill>
              <a:schemeClr val="accent2"/>
            </a:solidFill>
            <a:ln cmpd="sng">
              <a:noFill/>
            </a:ln>
          </c:spPr>
          <c:val>
            <c:numRef>
              <c:f>'2023KPI跟踪表格（PQC)'!$D$29:$P$29</c:f>
              <c:numCache/>
            </c:numRef>
          </c:val>
        </c:ser>
        <c:ser>
          <c:idx val="2"/>
          <c:order val="2"/>
          <c:tx>
            <c:strRef>
              <c:f>'2023KPI跟踪表格（PQC)'!$C$1</c:f>
            </c:strRef>
          </c:tx>
          <c:val>
            <c:numRef>
              <c:f>'2023KPI跟踪表格（PQC)'!$D$1:$P$1</c:f>
              <c:numCache/>
            </c:numRef>
          </c:val>
        </c:ser>
        <c:ser>
          <c:idx val="3"/>
          <c:order val="3"/>
          <c:tx>
            <c:strRef>
              <c:f>'2023KPI跟踪表格（PQC)'!$C$2</c:f>
            </c:strRef>
          </c:tx>
          <c:val>
            <c:numRef>
              <c:f>'2023KPI跟踪表格（PQC)'!$D$2:$P$2</c:f>
              <c:numCache/>
            </c:numRef>
          </c:val>
        </c:ser>
        <c:axId val="1940650653"/>
        <c:axId val="1778577407"/>
      </c:barChart>
      <c:catAx>
        <c:axId val="19406506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8577407"/>
      </c:catAx>
      <c:valAx>
        <c:axId val="17785774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06506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童车 PQC拒收PPM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'2023KPI跟踪表格（PQC)'!$C$23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'2023KPI跟踪表格（PQC)'!$D$2:$P$2</c:f>
            </c:strRef>
          </c:cat>
          <c:val>
            <c:numRef>
              <c:f>'2023KPI跟踪表格（PQC)'!$D$23:$P$23</c:f>
              <c:numCache/>
            </c:numRef>
          </c:val>
        </c:ser>
        <c:axId val="90283821"/>
        <c:axId val="1256964935"/>
      </c:barChart>
      <c:catAx>
        <c:axId val="902838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6964935"/>
      </c:catAx>
      <c:valAx>
        <c:axId val="12569649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2838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工位不符合率</a:t>
            </a:r>
          </a:p>
        </c:rich>
      </c:tx>
      <c:layout>
        <c:manualLayout>
          <c:xMode val="edge"/>
          <c:yMode val="edge"/>
          <c:x val="0.416258912344471"/>
          <c:y val="0.029126213592233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不符合率</c:v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92D050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5"/>
            <c:spPr>
              <a:solidFill>
                <a:srgbClr val="92D050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7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9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10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11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Pt>
            <c:idx val="13"/>
            <c:spPr>
              <a:solidFill>
                <a:srgbClr val="92D050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'审核发现点数据分析（2022）'!$AC$9:$AC$21</c:f>
            </c:strRef>
          </c:cat>
          <c:val>
            <c:numRef>
              <c:f>'审核发现点数据分析（2022）'!$AD$9:$AD$21</c:f>
              <c:numCache/>
            </c:numRef>
          </c:val>
        </c:ser>
        <c:axId val="1157891133"/>
        <c:axId val="2141677095"/>
      </c:barChart>
      <c:catAx>
        <c:axId val="11578911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41677095"/>
      </c:catAx>
      <c:valAx>
        <c:axId val="21416770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57891133"/>
      </c:valAx>
    </c:plotArea>
    <c:plotVisOnly val="1"/>
  </c:chart>
</c:chartSpace>
</file>

<file path=xl/charts/chart20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量具不符合发现数量统计</a:t>
            </a:r>
          </a:p>
        </c:rich>
      </c:tx>
      <c:layout>
        <c:manualLayout>
          <c:xMode val="edge"/>
          <c:yMode val="edge"/>
          <c:x val="0.285491824552297"/>
          <c:y val="0.0183727034120735"/>
        </c:manualLayout>
      </c:layout>
      <c:overlay val="0"/>
    </c:title>
    <c:plotArea>
      <c:layout>
        <c:manualLayout>
          <c:xMode val="edge"/>
          <c:yMode val="edge"/>
          <c:x val="0.0881910199844277"/>
          <c:y val="0.127893104271057"/>
          <c:w val="0.900519076044641"/>
          <c:h val="0.773419231686948"/>
        </c:manualLayout>
      </c:layout>
      <c:barChart>
        <c:barDir val="col"/>
        <c:ser>
          <c:idx val="0"/>
          <c:order val="0"/>
          <c:tx>
            <c:v>量具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'审核发现点数据分析（2022）'!$D$22:$O$22</c:f>
            </c:strRef>
          </c:cat>
          <c:val>
            <c:numRef>
              <c:f>'审核发现点数据分析（2022）'!$D$23:$O$23</c:f>
              <c:numCache/>
            </c:numRef>
          </c:val>
        </c:ser>
        <c:axId val="1084370131"/>
        <c:axId val="684939604"/>
      </c:barChart>
      <c:catAx>
        <c:axId val="10843701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84939604"/>
      </c:catAx>
      <c:valAx>
        <c:axId val="684939604"/>
        <c:scaling>
          <c:orientation val="minMax"/>
          <c:max val="2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84370131"/>
        <c:majorUnit val="1.0"/>
        <c:minorUnit val="1.0"/>
      </c:valAx>
    </c:plotArea>
    <c:plotVisOnly val="1"/>
  </c:chart>
</c:chartSpace>
</file>

<file path=xl/charts/chart20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SOP不符合数量统计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SOP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'审核发现点数据分析（2022）'!$D$24:$O$24</c:f>
            </c:strRef>
          </c:cat>
          <c:val>
            <c:numRef>
              <c:f>'审核发现点数据分析（2022）'!$D$25:$O$25</c:f>
              <c:numCache/>
            </c:numRef>
          </c:val>
        </c:ser>
        <c:axId val="1611219151"/>
        <c:axId val="955596654"/>
      </c:barChart>
      <c:catAx>
        <c:axId val="16112191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55596654"/>
      </c:catAx>
      <c:valAx>
        <c:axId val="9555966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11219151"/>
      </c:valAx>
    </c:plotArea>
    <c:plotVisOnly val="1"/>
  </c:chart>
</c:chartSpace>
</file>

<file path=xl/charts/chart20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Times New Roman"/>
              </a:defRPr>
            </a:pPr>
            <a:r>
              <a:rPr b="0" i="0" sz="1400">
                <a:solidFill>
                  <a:srgbClr val="757575"/>
                </a:solidFill>
                <a:latin typeface="Times New Roman"/>
              </a:rPr>
              <a:t>2021各家族FQC拒收率</a:t>
            </a:r>
          </a:p>
        </c:rich>
      </c:tx>
      <c:layout>
        <c:manualLayout>
          <c:xMode val="edge"/>
          <c:yMode val="edge"/>
          <c:x val="0.368760757809064"/>
          <c:y val="0.0258184272696591"/>
        </c:manualLayout>
      </c:layout>
      <c:overlay val="0"/>
    </c:title>
    <c:plotArea>
      <c:layout>
        <c:manualLayout>
          <c:xMode val="edge"/>
          <c:yMode val="edge"/>
          <c:x val="0.00227479526842584"/>
          <c:y val="0.266531440162272"/>
          <c:w val="0.981346678798908"/>
          <c:h val="0.62158215010142"/>
        </c:manualLayout>
      </c:layout>
      <c:barChart>
        <c:barDir val="col"/>
        <c:ser>
          <c:idx val="0"/>
          <c:order val="0"/>
          <c:tx>
            <c:v>童车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'FQC拒收率'!$C$39:$O$39</c:f>
            </c:strRef>
          </c:cat>
          <c:val>
            <c:numRef>
              <c:f>'FQC拒收率'!$C$40:$O$40</c:f>
              <c:numCache/>
            </c:numRef>
          </c:val>
        </c:ser>
        <c:ser>
          <c:idx val="1"/>
          <c:order val="1"/>
          <c:tx>
            <c:v>山地车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'FQC拒收率'!$C$39:$O$39</c:f>
            </c:strRef>
          </c:cat>
          <c:val>
            <c:numRef>
              <c:f>'FQC拒收率'!$C$41:$O$41</c:f>
              <c:numCache/>
            </c:numRef>
          </c:val>
        </c:ser>
        <c:ser>
          <c:idx val="2"/>
          <c:order val="2"/>
          <c:tx>
            <c:v>公路车</c:v>
          </c:tx>
          <c:spPr>
            <a:solidFill>
              <a:schemeClr val="accent3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'FQC拒收率'!$C$39:$O$39</c:f>
            </c:strRef>
          </c:cat>
          <c:val>
            <c:numRef>
              <c:f>'FQC拒收率'!$C$42:$O$42</c:f>
              <c:numCache/>
            </c:numRef>
          </c:val>
        </c:ser>
        <c:ser>
          <c:idx val="3"/>
          <c:order val="3"/>
          <c:tx>
            <c:v>河边</c:v>
          </c:tx>
          <c:spPr>
            <a:solidFill>
              <a:schemeClr val="accent4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'FQC拒收率'!$C$39:$O$39</c:f>
            </c:strRef>
          </c:cat>
          <c:val>
            <c:numRef>
              <c:f>'FQC拒收率'!$C$43:$O$43</c:f>
              <c:numCache/>
            </c:numRef>
          </c:val>
        </c:ser>
        <c:ser>
          <c:idx val="4"/>
          <c:order val="4"/>
          <c:tx>
            <c:v>所有车型</c:v>
          </c:tx>
          <c:spPr>
            <a:solidFill>
              <a:schemeClr val="accent5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'FQC拒收率'!$C$39:$O$39</c:f>
            </c:strRef>
          </c:cat>
          <c:val>
            <c:numRef>
              <c:f>'FQC拒收率'!$C$44:$O$44</c:f>
              <c:numCache/>
            </c:numRef>
          </c:val>
        </c:ser>
        <c:axId val="1458904277"/>
        <c:axId val="449698335"/>
      </c:barChart>
      <c:catAx>
        <c:axId val="14589042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449698335"/>
      </c:catAx>
      <c:valAx>
        <c:axId val="44969833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1458904277"/>
      </c:valAx>
    </c:plotArea>
    <c:legend>
      <c:legendPos val="t"/>
      <c:legendEntry>
        <c:idx val="0"/>
        <c:txPr>
          <a:bodyPr/>
          <a:lstStyle/>
          <a:p>
            <a:pPr lvl="0">
              <a:defRPr b="0" i="0" sz="900">
                <a:latin typeface="Times New Roman"/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0" i="0" sz="900">
                <a:latin typeface="Times New Roman"/>
              </a:defRPr>
            </a:pPr>
          </a:p>
        </c:txPr>
      </c:legendEntry>
      <c:legendEntry>
        <c:idx val="2"/>
        <c:txPr>
          <a:bodyPr/>
          <a:lstStyle/>
          <a:p>
            <a:pPr lvl="0">
              <a:defRPr b="0" i="0" sz="900">
                <a:latin typeface="Times New Roman"/>
              </a:defRPr>
            </a:pPr>
          </a:p>
        </c:txPr>
      </c:legendEntry>
      <c:legendEntry>
        <c:idx val="3"/>
        <c:txPr>
          <a:bodyPr/>
          <a:lstStyle/>
          <a:p>
            <a:pPr lvl="0">
              <a:defRPr b="0" i="0" sz="900">
                <a:latin typeface="Times New Roman"/>
              </a:defRPr>
            </a:pPr>
          </a:p>
        </c:txPr>
      </c:legendEntry>
      <c:legendEntry>
        <c:idx val="4"/>
        <c:txPr>
          <a:bodyPr/>
          <a:lstStyle/>
          <a:p>
            <a:pPr lvl="0">
              <a:defRPr b="0" i="0" sz="900">
                <a:latin typeface="Times New Roman"/>
              </a:defRPr>
            </a:pPr>
          </a:p>
        </c:txPr>
      </c:legendEntry>
      <c:layout>
        <c:manualLayout>
          <c:xMode val="edge"/>
          <c:yMode val="edge"/>
          <c:x val="0.325707831691118"/>
          <c:y val="0.129415503853438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Times New Roman"/>
            </a:defRPr>
          </a:pPr>
        </a:p>
      </c:txPr>
    </c:legend>
    <c:plotVisOnly val="1"/>
  </c:chart>
</c:chartSpace>
</file>

<file path=xl/charts/chart20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757575"/>
                </a:solidFill>
                <a:latin typeface="+mn-lt"/>
              </a:defRPr>
            </a:pPr>
            <a:r>
              <a:rPr b="0" sz="1400">
                <a:solidFill>
                  <a:srgbClr val="757575"/>
                </a:solidFill>
                <a:latin typeface="+mn-lt"/>
              </a:rPr>
              <a:t>技能不符合数量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技能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'审核发现点数据分析（2022）'!$D$26:$O$26</c:f>
            </c:strRef>
          </c:cat>
          <c:val>
            <c:numRef>
              <c:f>'审核发现点数据分析（2022）'!$D$27:$O$27</c:f>
              <c:numCache/>
            </c:numRef>
          </c:val>
        </c:ser>
        <c:axId val="410595334"/>
        <c:axId val="1416723558"/>
      </c:barChart>
      <c:catAx>
        <c:axId val="4105953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16723558"/>
      </c:catAx>
      <c:valAx>
        <c:axId val="14167235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10595334"/>
      </c:valAx>
    </c:plotArea>
    <c:plotVisOnly val="1"/>
  </c:chart>
</c:chartSpace>
</file>

<file path=xl/charts/chart20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工位不符合率</a:t>
            </a:r>
          </a:p>
        </c:rich>
      </c:tx>
      <c:layout>
        <c:manualLayout>
          <c:xMode val="edge"/>
          <c:yMode val="edge"/>
          <c:x val="0.416258912344471"/>
          <c:y val="0.029126213592233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不符合率</c:v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92D050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5"/>
            <c:spPr>
              <a:solidFill>
                <a:srgbClr val="92D050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7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9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10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11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12"/>
            <c:spPr>
              <a:solidFill>
                <a:srgbClr val="FF00FF"/>
              </a:solidFill>
              <a:ln cmpd="sng">
                <a:noFill/>
              </a:ln>
            </c:spPr>
          </c:dPt>
          <c:dPt>
            <c:idx val="13"/>
            <c:spPr>
              <a:solidFill>
                <a:srgbClr val="92D050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'审核发现点数据分析（2022）'!$AC$9:$AC$21</c:f>
            </c:strRef>
          </c:cat>
          <c:val>
            <c:numRef>
              <c:f>'审核发现点数据分析（2022）'!$AD$9:$AD$21</c:f>
              <c:numCache/>
            </c:numRef>
          </c:val>
        </c:ser>
        <c:axId val="646767043"/>
        <c:axId val="348423225"/>
      </c:barChart>
      <c:catAx>
        <c:axId val="6467670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48423225"/>
      </c:catAx>
      <c:valAx>
        <c:axId val="3484232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46767043"/>
      </c:valAx>
    </c:plotArea>
    <c:plotVisOnly val="1"/>
  </c:chart>
</c:chartSpace>
</file>

<file path=xl/charts/chart20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Times New Roman"/>
              </a:defRPr>
            </a:pPr>
            <a:r>
              <a:rPr b="0" i="0" sz="1400">
                <a:solidFill>
                  <a:srgbClr val="757575"/>
                </a:solidFill>
                <a:latin typeface="Times New Roman"/>
              </a:rPr>
              <a:t>所有车型的FQC拒收率</a:t>
            </a:r>
          </a:p>
        </c:rich>
      </c:tx>
      <c:layout>
        <c:manualLayout>
          <c:xMode val="edge"/>
          <c:yMode val="edge"/>
          <c:x val="0.266264672435559"/>
          <c:y val="0.0205535913889412"/>
        </c:manualLayout>
      </c:layout>
      <c:overlay val="0"/>
    </c:title>
    <c:plotArea>
      <c:layout>
        <c:manualLayout>
          <c:xMode val="edge"/>
          <c:yMode val="edge"/>
          <c:x val="0.0046189376443418"/>
          <c:y val="0.0233540446214513"/>
          <c:w val="0.973527465254798"/>
          <c:h val="0.879008882655447"/>
        </c:manualLayout>
      </c:layout>
      <c:barChart>
        <c:barDir val="col"/>
        <c:ser>
          <c:idx val="0"/>
          <c:order val="0"/>
          <c:tx>
            <c:v>2020</c:v>
          </c:tx>
          <c:spPr>
            <a:solidFill>
              <a:schemeClr val="accent1"/>
            </a:solidFill>
            <a:ln cmpd="sng">
              <a:noFill/>
            </a:ln>
          </c:spPr>
          <c:dPt>
            <c:idx val="1"/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Lbls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solidFill>
                        <a:srgbClr val="70AD47"/>
                      </a:solidFill>
                      <a:latin typeface="Times New Roman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solidFill>
                        <a:srgbClr val="70AD47"/>
                      </a:solidFill>
                      <a:latin typeface="Times New Roman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solidFill>
                        <a:srgbClr val="70AD47"/>
                      </a:solidFill>
                      <a:latin typeface="Times New Roman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solidFill>
                        <a:srgbClr val="70AD47"/>
                      </a:solidFill>
                      <a:latin typeface="Times New Roman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solidFill>
                        <a:srgbClr val="FFFF00"/>
                      </a:solidFill>
                      <a:latin typeface="Times New Roman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solidFill>
                        <a:srgbClr val="70AD47"/>
                      </a:solidFill>
                      <a:latin typeface="Times New Roman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solidFill>
                        <a:srgbClr val="FFC000"/>
                      </a:solidFill>
                      <a:latin typeface="Times New Roman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0000"/>
                    </a:solidFill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'FQC拒收率'!$C$100:$O$100</c:f>
            </c:strRef>
          </c:cat>
          <c:val>
            <c:numRef>
              <c:f>'FQC拒收率'!$C$101:$O$101</c:f>
              <c:numCache/>
            </c:numRef>
          </c:val>
        </c:ser>
        <c:ser>
          <c:idx val="1"/>
          <c:order val="1"/>
          <c:tx>
            <c:v>2021</c:v>
          </c:tx>
          <c:spPr>
            <a:solidFill>
              <a:schemeClr val="accent2"/>
            </a:solidFill>
            <a:ln cmpd="sng">
              <a:noFill/>
            </a:ln>
          </c:spPr>
          <c:dPt>
            <c:idx val="8"/>
          </c:dPt>
          <c:dPt>
            <c:idx val="9"/>
          </c:dPt>
          <c:dPt>
            <c:idx val="10"/>
          </c:dPt>
          <c:dLbls>
            <c:dLbl>
              <c:idx val="8"/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solidFill>
                        <a:srgbClr val="00B050"/>
                      </a:solidFill>
                      <a:latin typeface="Times New Roman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"/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solidFill>
                        <a:srgbClr val="00B050"/>
                      </a:solidFill>
                      <a:latin typeface="Times New Roman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0"/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solidFill>
                        <a:srgbClr val="00B050"/>
                      </a:solidFill>
                      <a:latin typeface="Times New Roman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0000"/>
                    </a:solidFill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'FQC拒收率'!$C$100:$O$100</c:f>
            </c:strRef>
          </c:cat>
          <c:val>
            <c:numRef>
              <c:f>'FQC拒收率'!$C$102:$O$102</c:f>
              <c:numCache/>
            </c:numRef>
          </c:val>
        </c:ser>
        <c:axId val="99892978"/>
        <c:axId val="860321646"/>
      </c:barChart>
      <c:catAx>
        <c:axId val="998929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860321646"/>
      </c:catAx>
      <c:valAx>
        <c:axId val="86032164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99892978"/>
      </c:valAx>
    </c:plotArea>
    <c:legend>
      <c:legendPos val="t"/>
      <c:legendEntry>
        <c:idx val="0"/>
        <c:txPr>
          <a:bodyPr/>
          <a:lstStyle/>
          <a:p>
            <a:pPr lvl="0">
              <a:defRPr b="0" i="0" sz="900">
                <a:latin typeface="Times New Roman"/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0" i="0" sz="900">
                <a:latin typeface="Times New Roman"/>
              </a:defRPr>
            </a:pPr>
          </a:p>
        </c:txPr>
      </c:legendEntry>
      <c:layout>
        <c:manualLayout>
          <c:xMode val="edge"/>
          <c:yMode val="edge"/>
          <c:x val="0.358392644837142"/>
          <c:y val="0.132832705205172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Times New Roman"/>
            </a:defRPr>
          </a:pPr>
        </a:p>
      </c:txPr>
    </c:legend>
    <c:plotVisOnly val="1"/>
  </c:chart>
</c:chartSpace>
</file>

<file path=xl/charts/chart2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Times New Roman"/>
              </a:defRPr>
            </a:pPr>
            <a:r>
              <a:rPr b="0" i="0" sz="1400">
                <a:solidFill>
                  <a:srgbClr val="757575"/>
                </a:solidFill>
                <a:latin typeface="Times New Roman"/>
              </a:rPr>
              <a:t>所有车型PQC拒收率趋势图</a:t>
            </a:r>
          </a:p>
        </c:rich>
      </c:tx>
      <c:layout>
        <c:manualLayout>
          <c:xMode val="edge"/>
          <c:yMode val="edge"/>
          <c:x val="0.235574216586502"/>
          <c:y val="0.0343332940957704"/>
        </c:manualLayout>
      </c:layout>
      <c:overlay val="0"/>
    </c:title>
    <c:plotArea>
      <c:layout>
        <c:manualLayout>
          <c:xMode val="edge"/>
          <c:yMode val="edge"/>
          <c:x val="0.0995681677976558"/>
          <c:y val="0.15590405904059"/>
          <c:w val="0.895805058605799"/>
          <c:h val="0.748939114391144"/>
        </c:manualLayout>
      </c:layout>
      <c:barChart>
        <c:barDir val="col"/>
        <c:ser>
          <c:idx val="0"/>
          <c:order val="0"/>
          <c:tx>
            <c:v>所有车型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'PQC拒收率'!$D$52:$O$52</c:f>
            </c:strRef>
          </c:cat>
          <c:val>
            <c:numRef>
              <c:f>'PQC拒收率'!$D$53:$O$53</c:f>
              <c:numCache/>
            </c:numRef>
          </c:val>
        </c:ser>
        <c:axId val="519920322"/>
        <c:axId val="1613000793"/>
      </c:barChart>
      <c:catAx>
        <c:axId val="5199203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1613000793"/>
      </c:catAx>
      <c:valAx>
        <c:axId val="16130007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519920322"/>
      </c:valAx>
    </c:plotArea>
    <c:plotVisOnly val="1"/>
  </c:chart>
</c:chartSpace>
</file>

<file path=xl/charts/chart2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Times New Roman"/>
              </a:defRPr>
            </a:pPr>
            <a:r>
              <a:rPr b="0" i="0" sz="1400">
                <a:solidFill>
                  <a:srgbClr val="757575"/>
                </a:solidFill>
                <a:latin typeface="Times New Roman"/>
              </a:rPr>
              <a:t>2021PQC订单拒收率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'PQC拒收率'!$D$52:$O$52</c:f>
            </c:strRef>
          </c:cat>
          <c:val>
            <c:numRef>
              <c:f>'PQC拒收率'!$D$56:$O$56</c:f>
              <c:numCache/>
            </c:numRef>
          </c:val>
          <c:smooth val="0"/>
        </c:ser>
        <c:axId val="1944798749"/>
        <c:axId val="452639365"/>
      </c:lineChart>
      <c:catAx>
        <c:axId val="19447987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452639365"/>
      </c:catAx>
      <c:valAx>
        <c:axId val="4526393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1944798749"/>
      </c:valAx>
    </c:plotArea>
    <c:plotVisOnly val="1"/>
  </c:chart>
</c:chartSpace>
</file>

<file path=xl/charts/chart2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chemeClr val="dk1"/>
                </a:solidFill>
                <a:latin typeface="Times New Roman"/>
              </a:defRPr>
            </a:pPr>
            <a:r>
              <a:rPr b="1" i="0" sz="1400">
                <a:solidFill>
                  <a:schemeClr val="dk1"/>
                </a:solidFill>
                <a:latin typeface="Times New Roman"/>
              </a:rPr>
              <a:t>客户投诉率趋势图</a:t>
            </a:r>
          </a:p>
        </c:rich>
      </c:tx>
      <c:layout>
        <c:manualLayout>
          <c:xMode val="edge"/>
          <c:yMode val="edge"/>
          <c:x val="0.259444459785987"/>
          <c:y val="0.028270244369909"/>
        </c:manualLayout>
      </c:layout>
      <c:overlay val="0"/>
    </c:title>
    <c:plotArea>
      <c:layout>
        <c:manualLayout>
          <c:xMode val="edge"/>
          <c:yMode val="edge"/>
          <c:x val="0.00420639371845205"/>
          <c:y val="0.0419291766239409"/>
          <c:w val="0.991587212563096"/>
          <c:h val="0.877862263741038"/>
        </c:manualLayout>
      </c:layout>
      <c:barChart>
        <c:barDir val="col"/>
        <c:ser>
          <c:idx val="0"/>
          <c:order val="0"/>
          <c:tx>
            <c:v>所有车型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800">
                    <a:solidFill>
                      <a:srgbClr val="5B9BD5"/>
                    </a:solidFill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DPPM!$C$3:$O$3</c:f>
            </c:strRef>
          </c:cat>
          <c:val>
            <c:numRef>
              <c:f>DPPM!$C$4:$O$4</c:f>
              <c:numCache/>
            </c:numRef>
          </c:val>
        </c:ser>
        <c:ser>
          <c:idx val="1"/>
          <c:order val="1"/>
          <c:tx>
            <c:v>童车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800">
                    <a:solidFill>
                      <a:srgbClr val="ED7D31"/>
                    </a:solidFill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DPPM!$C$3:$O$3</c:f>
            </c:strRef>
          </c:cat>
          <c:val>
            <c:numRef>
              <c:f>DPPM!$C$5:$O$5</c:f>
              <c:numCache/>
            </c:numRef>
          </c:val>
        </c:ser>
        <c:ser>
          <c:idx val="2"/>
          <c:order val="2"/>
          <c:tx>
            <c:v>山地</c:v>
          </c:tx>
          <c:spPr>
            <a:solidFill>
              <a:schemeClr val="accent3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8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DPPM!$C$3:$O$3</c:f>
            </c:strRef>
          </c:cat>
          <c:val>
            <c:numRef>
              <c:f>DPPM!$C$6:$O$6</c:f>
              <c:numCache/>
            </c:numRef>
          </c:val>
        </c:ser>
        <c:ser>
          <c:idx val="3"/>
          <c:order val="3"/>
          <c:tx>
            <c:v>公路</c:v>
          </c:tx>
          <c:spPr>
            <a:solidFill>
              <a:schemeClr val="accent4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800">
                    <a:solidFill>
                      <a:srgbClr val="70AD47"/>
                    </a:solidFill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DPPM!$C$3:$O$3</c:f>
            </c:strRef>
          </c:cat>
          <c:val>
            <c:numRef>
              <c:f>DPPM!$C$7:$O$7</c:f>
              <c:numCache/>
            </c:numRef>
          </c:val>
        </c:ser>
        <c:ser>
          <c:idx val="4"/>
          <c:order val="4"/>
          <c:tx>
            <c:v>河边</c:v>
          </c:tx>
          <c:spPr>
            <a:solidFill>
              <a:srgbClr val="FE4444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800">
                    <a:solidFill>
                      <a:srgbClr val="C00000"/>
                    </a:solidFill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DPPM!$C$3:$O$3</c:f>
            </c:strRef>
          </c:cat>
          <c:val>
            <c:numRef>
              <c:f>DPPM!$C$8:$O$8</c:f>
              <c:numCache/>
            </c:numRef>
          </c:val>
        </c:ser>
        <c:axId val="2088413647"/>
        <c:axId val="49585585"/>
      </c:barChart>
      <c:catAx>
        <c:axId val="20884136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chemeClr val="dk1"/>
                </a:solidFill>
                <a:latin typeface="Times New Roman"/>
              </a:defRPr>
            </a:pPr>
          </a:p>
        </c:txPr>
        <c:crossAx val="49585585"/>
      </c:catAx>
      <c:valAx>
        <c:axId val="495855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chemeClr val="dk1"/>
                </a:solidFill>
                <a:latin typeface="Times New Roman"/>
              </a:defRPr>
            </a:pPr>
          </a:p>
        </c:txPr>
        <c:crossAx val="2088413647"/>
      </c:valAx>
    </c:plotArea>
    <c:legend>
      <c:legendPos val="b"/>
      <c:legendEntry>
        <c:idx val="0"/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Times New Roman"/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Times New Roman"/>
              </a:defRPr>
            </a:pPr>
          </a:p>
        </c:txPr>
      </c:legendEntry>
      <c:legendEntry>
        <c:idx val="2"/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Times New Roman"/>
              </a:defRPr>
            </a:pPr>
          </a:p>
        </c:txPr>
      </c:legendEntry>
      <c:legendEntry>
        <c:idx val="3"/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Times New Roman"/>
              </a:defRPr>
            </a:pPr>
          </a:p>
        </c:txPr>
      </c:legendEntry>
      <c:legendEntry>
        <c:idx val="4"/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Times New Roman"/>
              </a:defRPr>
            </a:pPr>
          </a:p>
        </c:txPr>
      </c:legendEntry>
      <c:layout>
        <c:manualLayout>
          <c:xMode val="edge"/>
          <c:yMode val="edge"/>
          <c:x val="0.239018444090648"/>
          <c:y val="0.112841399137518"/>
        </c:manualLayout>
      </c:layout>
      <c:overlay val="0"/>
      <c:txPr>
        <a:bodyPr/>
        <a:lstStyle/>
        <a:p>
          <a:pPr lvl="0">
            <a:defRPr b="0" i="0" sz="800">
              <a:solidFill>
                <a:schemeClr val="dk1"/>
              </a:solidFill>
              <a:latin typeface="Times New Roman"/>
            </a:defRPr>
          </a:pPr>
        </a:p>
      </c:txPr>
    </c:legend>
    <c:plotVisOnly val="1"/>
  </c:chart>
  <c:spPr>
    <a:solidFill>
      <a:schemeClr val="lt1"/>
    </a:solidFill>
  </c:spPr>
</c:chartSpace>
</file>

<file path=xl/charts/chart2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200">
                <a:solidFill>
                  <a:schemeClr val="dk1"/>
                </a:solidFill>
                <a:latin typeface="Times New Roman"/>
              </a:defRPr>
            </a:pPr>
            <a:r>
              <a:rPr b="0" i="0" sz="1200">
                <a:solidFill>
                  <a:schemeClr val="dk1"/>
                </a:solidFill>
                <a:latin typeface="Times New Roman"/>
              </a:rPr>
              <a:t>所有车型2021投诉率</a:t>
            </a:r>
          </a:p>
        </c:rich>
      </c:tx>
      <c:layout>
        <c:manualLayout>
          <c:xMode val="edge"/>
          <c:yMode val="edge"/>
          <c:x val="0.381473549549659"/>
          <c:y val="0.0394567766540483"/>
        </c:manualLayout>
      </c:layout>
      <c:overlay val="0"/>
    </c:title>
    <c:plotArea>
      <c:layout>
        <c:manualLayout>
          <c:xMode val="edge"/>
          <c:yMode val="edge"/>
          <c:x val="0.00459136822773186"/>
          <c:y val="0.00687127805771874"/>
          <c:w val="0.980897009966777"/>
          <c:h val="0.893685966166309"/>
        </c:manualLayout>
      </c:layout>
      <c:barChart>
        <c:barDir val="col"/>
        <c:ser>
          <c:idx val="0"/>
          <c:order val="0"/>
          <c:tx>
            <c:v>所有车型</c:v>
          </c:tx>
          <c:spPr>
            <a:solidFill>
              <a:schemeClr val="accent1"/>
            </a:solidFill>
            <a:ln cmpd="sng">
              <a:noFill/>
            </a:ln>
          </c:spPr>
          <c:dPt>
            <c:idx val="3"/>
          </c:dPt>
          <c:dLbls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b="1" i="0" sz="800">
                      <a:solidFill>
                        <a:srgbClr val="FF0000"/>
                      </a:solidFill>
                      <a:latin typeface="Times New Roman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i="0" sz="800">
                    <a:solidFill>
                      <a:srgbClr val="70AD47"/>
                    </a:solidFill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DPPM!$D$42:$P$42</c:f>
            </c:strRef>
          </c:cat>
          <c:val>
            <c:numRef>
              <c:f>DPPM!$D$44:$P$44</c:f>
              <c:numCache/>
            </c:numRef>
          </c:val>
        </c:ser>
        <c:axId val="1429165878"/>
        <c:axId val="748169593"/>
      </c:barChart>
      <c:catAx>
        <c:axId val="14291658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chemeClr val="dk1"/>
                </a:solidFill>
                <a:latin typeface="Times New Roman"/>
              </a:defRPr>
            </a:pPr>
          </a:p>
        </c:txPr>
        <c:crossAx val="748169593"/>
      </c:catAx>
      <c:valAx>
        <c:axId val="74816959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chemeClr val="dk1"/>
                </a:solidFill>
                <a:latin typeface="Times New Roman"/>
              </a:defRPr>
            </a:pPr>
          </a:p>
        </c:txPr>
        <c:crossAx val="1429165878"/>
      </c:valAx>
    </c:plotArea>
    <c:plotVisOnly val="1"/>
  </c:chart>
  <c:spPr>
    <a:solidFill>
      <a:schemeClr val="lt1"/>
    </a:solidFill>
  </c:spPr>
</c:chartSpace>
</file>

<file path=xl/charts/chart2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Times New Roman"/>
              </a:defRPr>
            </a:pPr>
            <a:r>
              <a:rPr b="0" i="0" sz="1400">
                <a:solidFill>
                  <a:srgbClr val="757575"/>
                </a:solidFill>
                <a:latin typeface="Times New Roman"/>
              </a:rPr>
              <a:t>FQC订单拒收率</a:t>
            </a:r>
          </a:p>
        </c:rich>
      </c:tx>
      <c:overlay val="0"/>
    </c:title>
    <c:plotArea>
      <c:layout>
        <c:manualLayout>
          <c:xMode val="edge"/>
          <c:yMode val="edge"/>
          <c:x val="0.116260895701834"/>
          <c:y val="0.193653457842123"/>
          <c:w val="0.879230538022242"/>
          <c:h val="0.704904051172708"/>
        </c:manualLayout>
      </c:layout>
      <c:lineChart>
        <c:varyColors val="0"/>
        <c:ser>
          <c:idx val="0"/>
          <c:order val="0"/>
          <c:tx>
            <c:v>订单拒收率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'FQC拒收率'!$C$100:$O$100</c:f>
            </c:strRef>
          </c:cat>
          <c:val>
            <c:numRef>
              <c:f>'FQC拒收率'!$C$105:$O$105</c:f>
              <c:numCache/>
            </c:numRef>
          </c:val>
          <c:smooth val="0"/>
        </c:ser>
        <c:axId val="1999358256"/>
        <c:axId val="196713898"/>
      </c:lineChart>
      <c:catAx>
        <c:axId val="1999358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196713898"/>
      </c:catAx>
      <c:valAx>
        <c:axId val="196713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1999358256"/>
      </c:valAx>
    </c:plotArea>
    <c:plotVisOnly val="1"/>
  </c:chart>
</c:chartSpace>
</file>

<file path=xl/charts/chart2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dk1"/>
                </a:solidFill>
                <a:latin typeface="Times New Roman"/>
              </a:defRPr>
            </a:pPr>
            <a:r>
              <a:rPr b="1" i="0" sz="1600">
                <a:solidFill>
                  <a:schemeClr val="dk1"/>
                </a:solidFill>
                <a:latin typeface="Times New Roman"/>
              </a:rPr>
              <a:t>FQC拒收率（所有车型）</a:t>
            </a:r>
          </a:p>
        </c:rich>
      </c:tx>
      <c:layout>
        <c:manualLayout>
          <c:xMode val="edge"/>
          <c:yMode val="edge"/>
          <c:x val="0.281715223097113"/>
          <c:y val="0.0324074074074074"/>
        </c:manualLayout>
      </c:layout>
      <c:overlay val="0"/>
    </c:title>
    <c:plotArea>
      <c:layout>
        <c:manualLayout>
          <c:xMode val="edge"/>
          <c:yMode val="edge"/>
          <c:x val="0.0"/>
          <c:y val="0.258782561445612"/>
          <c:w val="0.952335826007"/>
          <c:h val="0.600176450954887"/>
        </c:manualLayout>
      </c:layout>
      <c:barChart>
        <c:barDir val="col"/>
        <c:ser>
          <c:idx val="0"/>
          <c:order val="0"/>
          <c:tx>
            <c:strRef>
              <c:f>'FQC拒收率'!$C$3</c:f>
            </c:strRef>
          </c:tx>
          <c:val>
            <c:numRef>
              <c:f>'FQC拒收率'!$D$3:$N$3</c:f>
              <c:numCache/>
            </c:numRef>
          </c:val>
        </c:ser>
        <c:ser>
          <c:idx val="1"/>
          <c:order val="1"/>
          <c:tx>
            <c:strRef>
              <c:f>'FQC拒收率'!$C$4</c:f>
            </c:strRef>
          </c:tx>
          <c:val>
            <c:numRef>
              <c:f>'FQC拒收率'!$D$4:$N$4</c:f>
              <c:numCache/>
            </c:numRef>
          </c:val>
        </c:ser>
        <c:ser>
          <c:idx val="2"/>
          <c:order val="2"/>
          <c:tx>
            <c:strRef>
              <c:f>'FQC拒收率'!$C$5</c:f>
            </c:strRef>
          </c:tx>
          <c:val>
            <c:numRef>
              <c:f>'FQC拒收率'!$D$5:$N$5</c:f>
              <c:numCache/>
            </c:numRef>
          </c:val>
        </c:ser>
        <c:axId val="619141073"/>
        <c:axId val="259533754"/>
      </c:barChart>
      <c:catAx>
        <c:axId val="6191410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Times New Roman"/>
              </a:defRPr>
            </a:pPr>
          </a:p>
        </c:txPr>
        <c:crossAx val="259533754"/>
      </c:catAx>
      <c:valAx>
        <c:axId val="259533754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619141073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chemeClr val="dk1"/>
              </a:solidFill>
              <a:latin typeface="Times New Roman"/>
            </a:defRPr>
          </a:pPr>
        </a:p>
      </c:txPr>
    </c:legend>
    <c:plotVisOnly val="1"/>
  </c:chart>
  <c:spPr>
    <a:solidFill>
      <a:schemeClr val="lt1"/>
    </a:solidFill>
  </c:spPr>
</c:chartSpace>
</file>

<file path=xl/charts/chart2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dk1"/>
                </a:solidFill>
                <a:latin typeface="Times New Roman"/>
              </a:defRPr>
            </a:pPr>
            <a:r>
              <a:rPr b="1" i="0" sz="1600">
                <a:solidFill>
                  <a:schemeClr val="dk1"/>
                </a:solidFill>
                <a:latin typeface="Times New Roman"/>
              </a:rPr>
              <a:t>FQC拒收率（童车）</a:t>
            </a:r>
          </a:p>
        </c:rich>
      </c:tx>
      <c:overlay val="0"/>
    </c:title>
    <c:plotArea>
      <c:layout>
        <c:manualLayout>
          <c:xMode val="edge"/>
          <c:yMode val="edge"/>
          <c:x val="0.02589346030417"/>
          <c:y val="0.193518518518518"/>
          <c:w val="0.952528656109022"/>
          <c:h val="0.600870516185477"/>
        </c:manualLayout>
      </c:layout>
      <c:barChart>
        <c:barDir val="col"/>
        <c:ser>
          <c:idx val="0"/>
          <c:order val="0"/>
          <c:tx>
            <c:strRef>
              <c:f>'FQC拒收率'!$C$9</c:f>
            </c:strRef>
          </c:tx>
          <c:val>
            <c:numRef>
              <c:f>'FQC拒收率'!$D$9:$N$9</c:f>
              <c:numCache/>
            </c:numRef>
          </c:val>
        </c:ser>
        <c:ser>
          <c:idx val="1"/>
          <c:order val="1"/>
          <c:tx>
            <c:strRef>
              <c:f>'FQC拒收率'!$C$10</c:f>
            </c:strRef>
          </c:tx>
          <c:val>
            <c:numRef>
              <c:f>'FQC拒收率'!$D$10:$N$10</c:f>
              <c:numCache/>
            </c:numRef>
          </c:val>
        </c:ser>
        <c:ser>
          <c:idx val="2"/>
          <c:order val="2"/>
          <c:tx>
            <c:strRef>
              <c:f>'FQC拒收率'!$C$11</c:f>
            </c:strRef>
          </c:tx>
          <c:val>
            <c:numRef>
              <c:f>'FQC拒收率'!$D$11:$N$11</c:f>
              <c:numCache/>
            </c:numRef>
          </c:val>
        </c:ser>
        <c:axId val="986136256"/>
        <c:axId val="777023339"/>
      </c:barChart>
      <c:catAx>
        <c:axId val="986136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Times New Roman"/>
              </a:defRPr>
            </a:pPr>
          </a:p>
        </c:txPr>
        <c:crossAx val="777023339"/>
      </c:catAx>
      <c:valAx>
        <c:axId val="77702333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986136256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chemeClr val="dk1"/>
              </a:solidFill>
              <a:latin typeface="Times New Roman"/>
            </a:defRPr>
          </a:pPr>
        </a:p>
      </c:txPr>
    </c:legend>
    <c:plotVisOnly val="1"/>
  </c:chart>
  <c:spPr>
    <a:solidFill>
      <a:schemeClr val="lt1"/>
    </a:solidFill>
  </c:spPr>
</c:chartSpace>
</file>

<file path=xl/charts/chart2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Times New Roman"/>
              </a:defRPr>
            </a:pPr>
            <a:r>
              <a:rPr b="0" i="0" sz="1400">
                <a:solidFill>
                  <a:srgbClr val="757575"/>
                </a:solidFill>
                <a:latin typeface="Times New Roman"/>
              </a:rPr>
              <a:t>2021各家族FQC拒收率</a:t>
            </a:r>
          </a:p>
        </c:rich>
      </c:tx>
      <c:overlay val="0"/>
    </c:title>
    <c:plotArea>
      <c:layout>
        <c:manualLayout>
          <c:xMode val="edge"/>
          <c:yMode val="edge"/>
          <c:x val="0.0119720851883047"/>
          <c:y val="0.00806648741139086"/>
          <c:w val="0.98135001804837"/>
          <c:h val="0.88203373258372"/>
        </c:manualLayout>
      </c:layout>
      <c:barChart>
        <c:barDir val="col"/>
        <c:ser>
          <c:idx val="0"/>
          <c:order val="0"/>
          <c:tx>
            <c:v>童车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'FQC拒收率'!$C$39:$O$39</c:f>
            </c:strRef>
          </c:cat>
          <c:val>
            <c:numRef>
              <c:f>'FQC拒收率'!$C$40:$O$40</c:f>
              <c:numCache/>
            </c:numRef>
          </c:val>
        </c:ser>
        <c:ser>
          <c:idx val="1"/>
          <c:order val="1"/>
          <c:tx>
            <c:v>山地车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'FQC拒收率'!$C$39:$O$39</c:f>
            </c:strRef>
          </c:cat>
          <c:val>
            <c:numRef>
              <c:f>'FQC拒收率'!$C$41:$O$41</c:f>
              <c:numCache/>
            </c:numRef>
          </c:val>
        </c:ser>
        <c:ser>
          <c:idx val="2"/>
          <c:order val="2"/>
          <c:tx>
            <c:v>公路车</c:v>
          </c:tx>
          <c:spPr>
            <a:solidFill>
              <a:schemeClr val="accent3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'FQC拒收率'!$C$39:$O$39</c:f>
            </c:strRef>
          </c:cat>
          <c:val>
            <c:numRef>
              <c:f>'FQC拒收率'!$C$42:$O$42</c:f>
              <c:numCache/>
            </c:numRef>
          </c:val>
        </c:ser>
        <c:ser>
          <c:idx val="3"/>
          <c:order val="3"/>
          <c:tx>
            <c:v>河边</c:v>
          </c:tx>
          <c:spPr>
            <a:solidFill>
              <a:schemeClr val="accent4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'FQC拒收率'!$C$39:$O$39</c:f>
            </c:strRef>
          </c:cat>
          <c:val>
            <c:numRef>
              <c:f>'FQC拒收率'!$C$43:$O$43</c:f>
              <c:numCache/>
            </c:numRef>
          </c:val>
        </c:ser>
        <c:ser>
          <c:idx val="4"/>
          <c:order val="4"/>
          <c:tx>
            <c:v>所有车型</c:v>
          </c:tx>
          <c:spPr>
            <a:solidFill>
              <a:schemeClr val="accent5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'FQC拒收率'!$C$39:$O$39</c:f>
            </c:strRef>
          </c:cat>
          <c:val>
            <c:numRef>
              <c:f>'FQC拒收率'!$C$44:$O$44</c:f>
              <c:numCache/>
            </c:numRef>
          </c:val>
        </c:ser>
        <c:axId val="1654541214"/>
        <c:axId val="1859593298"/>
      </c:barChart>
      <c:catAx>
        <c:axId val="16545412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1859593298"/>
      </c:catAx>
      <c:valAx>
        <c:axId val="185959329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1654541214"/>
      </c:valAx>
    </c:plotArea>
    <c:legend>
      <c:legendPos val="t"/>
      <c:legendEntry>
        <c:idx val="0"/>
        <c:txPr>
          <a:bodyPr/>
          <a:lstStyle/>
          <a:p>
            <a:pPr lvl="0">
              <a:defRPr b="0" i="0" sz="900">
                <a:latin typeface="Times New Roman"/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0" i="0" sz="900">
                <a:latin typeface="Times New Roman"/>
              </a:defRPr>
            </a:pPr>
          </a:p>
        </c:txPr>
      </c:legendEntry>
      <c:legendEntry>
        <c:idx val="2"/>
        <c:txPr>
          <a:bodyPr/>
          <a:lstStyle/>
          <a:p>
            <a:pPr lvl="0">
              <a:defRPr b="0" i="0" sz="900">
                <a:latin typeface="Times New Roman"/>
              </a:defRPr>
            </a:pPr>
          </a:p>
        </c:txPr>
      </c:legendEntry>
      <c:legendEntry>
        <c:idx val="3"/>
        <c:txPr>
          <a:bodyPr/>
          <a:lstStyle/>
          <a:p>
            <a:pPr lvl="0">
              <a:defRPr b="0" i="0" sz="900">
                <a:latin typeface="Times New Roman"/>
              </a:defRPr>
            </a:pPr>
          </a:p>
        </c:txPr>
      </c:legendEntry>
      <c:legendEntry>
        <c:idx val="4"/>
        <c:txPr>
          <a:bodyPr/>
          <a:lstStyle/>
          <a:p>
            <a:pPr lvl="0">
              <a:defRPr b="0" i="0" sz="900">
                <a:latin typeface="Times New Roman"/>
              </a:defRPr>
            </a:pPr>
          </a:p>
        </c:txPr>
      </c:legendEntry>
      <c:layout>
        <c:manualLayout>
          <c:xMode val="edge"/>
          <c:yMode val="edge"/>
          <c:x val="0.342555013840254"/>
          <c:y val="0.16020709918162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Times New Roman"/>
            </a:defRPr>
          </a:pPr>
        </a:p>
      </c:txPr>
    </c:legend>
    <c:plotVisOnly val="1"/>
  </c:chart>
</c:chartSpace>
</file>

<file path=xl/charts/chart2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Times New Roman"/>
              </a:defRPr>
            </a:pPr>
            <a:r>
              <a:rPr b="0" i="0" sz="1400">
                <a:solidFill>
                  <a:srgbClr val="757575"/>
                </a:solidFill>
                <a:latin typeface="Times New Roman"/>
              </a:rPr>
              <a:t>童车的FQC拒收率</a:t>
            </a:r>
          </a:p>
        </c:rich>
      </c:tx>
      <c:overlay val="0"/>
    </c:title>
    <c:plotArea>
      <c:layout>
        <c:manualLayout>
          <c:xMode val="edge"/>
          <c:yMode val="edge"/>
          <c:x val="0.0544088598754444"/>
          <c:y val="0.0288212458249565"/>
          <c:w val="0.943801057184046"/>
          <c:h val="0.871372740595994"/>
        </c:manualLayout>
      </c:layout>
      <c:barChart>
        <c:barDir val="col"/>
        <c:ser>
          <c:idx val="0"/>
          <c:order val="0"/>
          <c:tx>
            <c:v>2020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'FQC拒收率'!$C$53:$O$53</c:f>
            </c:strRef>
          </c:cat>
          <c:val>
            <c:numRef>
              <c:f>'FQC拒收率'!$C$54:$O$54</c:f>
              <c:numCache/>
            </c:numRef>
          </c:val>
        </c:ser>
        <c:ser>
          <c:idx val="1"/>
          <c:order val="1"/>
          <c:tx>
            <c:v>2021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'FQC拒收率'!$C$53:$O$53</c:f>
            </c:strRef>
          </c:cat>
          <c:val>
            <c:numRef>
              <c:f>'FQC拒收率'!$C$55:$O$55</c:f>
              <c:numCache/>
            </c:numRef>
          </c:val>
        </c:ser>
        <c:axId val="2034780481"/>
        <c:axId val="2052683209"/>
      </c:barChart>
      <c:catAx>
        <c:axId val="20347804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2052683209"/>
      </c:catAx>
      <c:valAx>
        <c:axId val="20526832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2034780481"/>
      </c:valAx>
    </c:plotArea>
    <c:legend>
      <c:legendPos val="b"/>
      <c:legendEntry>
        <c:idx val="0"/>
        <c:txPr>
          <a:bodyPr/>
          <a:lstStyle/>
          <a:p>
            <a:pPr lvl="0">
              <a:defRPr b="0" i="0" sz="900">
                <a:latin typeface="Times New Roman"/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0" i="0" sz="900">
                <a:latin typeface="Times New Roman"/>
              </a:defRPr>
            </a:pPr>
          </a:p>
        </c:txPr>
      </c:legendEntry>
      <c:layout>
        <c:manualLayout>
          <c:xMode val="edge"/>
          <c:yMode val="edge"/>
          <c:x val="0.46921552138395"/>
          <c:y val="0.134875846501129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Times New Roman"/>
            </a:defRPr>
          </a:pPr>
        </a:p>
      </c:txPr>
    </c:legend>
    <c:plotVisOnly val="1"/>
  </c:chart>
</c:chartSpace>
</file>

<file path=xl/charts/chart2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Times New Roman"/>
              </a:defRPr>
            </a:pPr>
            <a:r>
              <a:rPr b="0" i="0" sz="1400">
                <a:solidFill>
                  <a:srgbClr val="757575"/>
                </a:solidFill>
                <a:latin typeface="Times New Roman"/>
              </a:rPr>
              <a:t>山地车FQC拒收率</a:t>
            </a:r>
          </a:p>
        </c:rich>
      </c:tx>
      <c:overlay val="0"/>
    </c:title>
    <c:plotArea>
      <c:layout>
        <c:manualLayout>
          <c:xMode val="edge"/>
          <c:yMode val="edge"/>
          <c:x val="0.00377426312005751"/>
          <c:y val="0.00856301846400856"/>
          <c:w val="0.991492930745267"/>
          <c:h val="0.881295156542681"/>
        </c:manualLayout>
      </c:layout>
      <c:barChart>
        <c:barDir val="col"/>
        <c:ser>
          <c:idx val="0"/>
          <c:order val="0"/>
          <c:tx>
            <c:v>2020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'FQC拒收率'!$C$67:$O$67</c:f>
            </c:strRef>
          </c:cat>
          <c:val>
            <c:numRef>
              <c:f>'FQC拒收率'!$C$68:$O$68</c:f>
              <c:numCache/>
            </c:numRef>
          </c:val>
        </c:ser>
        <c:ser>
          <c:idx val="1"/>
          <c:order val="1"/>
          <c:tx>
            <c:v>2021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'FQC拒收率'!$C$67:$O$67</c:f>
            </c:strRef>
          </c:cat>
          <c:val>
            <c:numRef>
              <c:f>'FQC拒收率'!$C$69:$O$69</c:f>
              <c:numCache/>
            </c:numRef>
          </c:val>
        </c:ser>
        <c:axId val="53008920"/>
        <c:axId val="2132396654"/>
      </c:barChart>
      <c:catAx>
        <c:axId val="53008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2132396654"/>
      </c:catAx>
      <c:valAx>
        <c:axId val="213239665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53008920"/>
      </c:valAx>
    </c:plotArea>
    <c:legend>
      <c:legendPos val="t"/>
      <c:legendEntry>
        <c:idx val="0"/>
        <c:txPr>
          <a:bodyPr/>
          <a:lstStyle/>
          <a:p>
            <a:pPr lvl="0">
              <a:defRPr b="0" i="0" sz="900">
                <a:latin typeface="Times New Roman"/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0" i="0" sz="900">
                <a:latin typeface="Times New Roman"/>
              </a:defRPr>
            </a:pPr>
          </a:p>
        </c:txPr>
      </c:legendEntry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Times New Roman"/>
            </a:defRPr>
          </a:pPr>
        </a:p>
      </c:txPr>
    </c:legend>
    <c:plotVisOnly val="1"/>
  </c:chart>
</c:chartSpace>
</file>

<file path=xl/charts/chart2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Times New Roman"/>
              </a:defRPr>
            </a:pPr>
            <a:r>
              <a:rPr b="0" i="0" sz="1400">
                <a:solidFill>
                  <a:srgbClr val="757575"/>
                </a:solidFill>
                <a:latin typeface="Times New Roman"/>
              </a:rPr>
              <a:t>公路车的FQC拒收率</a:t>
            </a:r>
          </a:p>
        </c:rich>
      </c:tx>
      <c:layout>
        <c:manualLayout>
          <c:xMode val="edge"/>
          <c:yMode val="edge"/>
          <c:x val="0.436361478838476"/>
          <c:y val="0.0301473926469993"/>
        </c:manualLayout>
      </c:layout>
      <c:overlay val="0"/>
    </c:title>
    <c:plotArea>
      <c:layout>
        <c:manualLayout>
          <c:xMode val="edge"/>
          <c:yMode val="edge"/>
          <c:x val="0.04674527734328"/>
          <c:y val="0.00824175824175824"/>
          <c:w val="0.948141017928047"/>
          <c:h val="0.878681318681319"/>
        </c:manualLayout>
      </c:layout>
      <c:barChart>
        <c:barDir val="col"/>
        <c:ser>
          <c:idx val="0"/>
          <c:order val="0"/>
          <c:tx>
            <c:v>2020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'FQC拒收率'!$C$81:$O$81</c:f>
            </c:strRef>
          </c:cat>
          <c:val>
            <c:numRef>
              <c:f>'FQC拒收率'!$C$82:$O$82</c:f>
              <c:numCache/>
            </c:numRef>
          </c:val>
        </c:ser>
        <c:ser>
          <c:idx val="1"/>
          <c:order val="1"/>
          <c:tx>
            <c:v>2021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'FQC拒收率'!$C$81:$O$81</c:f>
            </c:strRef>
          </c:cat>
          <c:val>
            <c:numRef>
              <c:f>'FQC拒收率'!$C$83:$O$83</c:f>
              <c:numCache/>
            </c:numRef>
          </c:val>
        </c:ser>
        <c:axId val="1200327609"/>
        <c:axId val="695466531"/>
      </c:barChart>
      <c:catAx>
        <c:axId val="12003276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695466531"/>
      </c:catAx>
      <c:valAx>
        <c:axId val="69546653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1200327609"/>
      </c:valAx>
    </c:plotArea>
    <c:legend>
      <c:legendPos val="t"/>
      <c:legendEntry>
        <c:idx val="0"/>
        <c:txPr>
          <a:bodyPr/>
          <a:lstStyle/>
          <a:p>
            <a:pPr lvl="0">
              <a:defRPr b="0" i="0" sz="900">
                <a:latin typeface="Times New Roman"/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0" i="0" sz="900">
                <a:latin typeface="Times New Roman"/>
              </a:defRPr>
            </a:pPr>
          </a:p>
        </c:txPr>
      </c:legendEntry>
      <c:layout>
        <c:manualLayout>
          <c:xMode val="edge"/>
          <c:yMode val="edge"/>
          <c:x val="0.48047768018289"/>
          <c:y val="0.162873594735399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Times New Roman"/>
            </a:defRPr>
          </a:pPr>
        </a:p>
      </c:txPr>
    </c:legend>
    <c:plotVisOnly val="1"/>
  </c:chart>
</c:chartSpace>
</file>

<file path=xl/charts/chart2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Times New Roman"/>
              </a:defRPr>
            </a:pPr>
            <a:r>
              <a:rPr b="0" i="0" sz="1400">
                <a:solidFill>
                  <a:srgbClr val="757575"/>
                </a:solidFill>
                <a:latin typeface="Times New Roman"/>
              </a:rPr>
              <a:t>河边FQC的拒收率</a:t>
            </a:r>
          </a:p>
        </c:rich>
      </c:tx>
      <c:layout>
        <c:manualLayout>
          <c:xMode val="edge"/>
          <c:yMode val="edge"/>
          <c:x val="0.453077383252007"/>
          <c:y val="0.0340146614790555"/>
        </c:manualLayout>
      </c:layout>
      <c:overlay val="0"/>
    </c:title>
    <c:plotArea>
      <c:layout>
        <c:manualLayout>
          <c:xMode val="edge"/>
          <c:yMode val="edge"/>
          <c:x val="0.0146944161218737"/>
          <c:y val="0.0401062416998672"/>
          <c:w val="0.973610028189288"/>
          <c:h val="0.850571049136786"/>
        </c:manualLayout>
      </c:layout>
      <c:barChart>
        <c:barDir val="col"/>
        <c:ser>
          <c:idx val="0"/>
          <c:order val="0"/>
          <c:tx>
            <c:v>2020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'FQC拒收率'!$C$95:$O$95</c:f>
            </c:strRef>
          </c:cat>
          <c:val>
            <c:numRef>
              <c:f>'FQC拒收率'!$C$96:$O$96</c:f>
              <c:numCache/>
            </c:numRef>
          </c:val>
        </c:ser>
        <c:ser>
          <c:idx val="1"/>
          <c:order val="1"/>
          <c:tx>
            <c:v>2021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'FQC拒收率'!$C$95:$O$95</c:f>
            </c:strRef>
          </c:cat>
          <c:val>
            <c:numRef>
              <c:f>'FQC拒收率'!$C$97:$O$97</c:f>
              <c:numCache/>
            </c:numRef>
          </c:val>
        </c:ser>
        <c:axId val="1284387096"/>
        <c:axId val="827153528"/>
      </c:barChart>
      <c:catAx>
        <c:axId val="1284387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827153528"/>
      </c:catAx>
      <c:valAx>
        <c:axId val="827153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1284387096"/>
      </c:valAx>
    </c:plotArea>
    <c:legend>
      <c:legendPos val="t"/>
      <c:legendEntry>
        <c:idx val="0"/>
        <c:txPr>
          <a:bodyPr/>
          <a:lstStyle/>
          <a:p>
            <a:pPr lvl="0">
              <a:defRPr b="0" i="0" sz="900">
                <a:latin typeface="Times New Roman"/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0" i="0" sz="900">
                <a:latin typeface="Times New Roman"/>
              </a:defRPr>
            </a:pPr>
          </a:p>
        </c:txPr>
      </c:legendEntry>
      <c:layout>
        <c:manualLayout>
          <c:xMode val="edge"/>
          <c:yMode val="edge"/>
          <c:x val="0.489533977088706"/>
          <c:y val="0.167951102843476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Times New Roman"/>
            </a:defRPr>
          </a:pPr>
        </a:p>
      </c:txPr>
    </c:legend>
    <c:plotVisOnly val="1"/>
  </c:chart>
</c:chartSpace>
</file>

<file path=xl/charts/chart2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订单拒收率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1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'FQC拒收率'!$C$100:$O$100</c:f>
            </c:strRef>
          </c:cat>
          <c:val>
            <c:numRef>
              <c:f>'FQC拒收率'!$C$105:$O$105</c:f>
              <c:numCache/>
            </c:numRef>
          </c:val>
          <c:smooth val="0"/>
        </c:ser>
        <c:axId val="513087772"/>
        <c:axId val="933432164"/>
      </c:lineChart>
      <c:catAx>
        <c:axId val="5130877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933432164"/>
      </c:catAx>
      <c:valAx>
        <c:axId val="9334321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513087772"/>
      </c:valAx>
    </c:plotArea>
    <c:plotVisOnly val="1"/>
  </c:chart>
  <c:spPr>
    <a:solidFill>
      <a:schemeClr val="lt1"/>
    </a:solidFill>
  </c:spPr>
</c:chartSpace>
</file>

<file path=xl/charts/chart2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Times New Roman"/>
              </a:defRPr>
            </a:pPr>
            <a:r>
              <a:rPr b="0" i="0" sz="1400">
                <a:solidFill>
                  <a:srgbClr val="757575"/>
                </a:solidFill>
                <a:latin typeface="Times New Roman"/>
              </a:rPr>
              <a:t>FQC拒收率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0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5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7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9EE256"/>
              </a:solidFill>
              <a:ln cmpd="sng">
                <a:noFill/>
              </a:ln>
            </c:spPr>
          </c:dPt>
          <c:dPt>
            <c:idx val="9"/>
            <c:spPr>
              <a:solidFill>
                <a:srgbClr val="9EE256"/>
              </a:solidFill>
              <a:ln cmpd="sng">
                <a:noFill/>
              </a:ln>
            </c:spPr>
          </c:dPt>
          <c:dPt>
            <c:idx val="10"/>
            <c:spPr>
              <a:solidFill>
                <a:srgbClr val="9EE256"/>
              </a:solidFill>
              <a:ln cmpd="sng">
                <a:noFill/>
              </a:ln>
            </c:spPr>
          </c:dPt>
          <c:dPt>
            <c:idx val="11"/>
            <c:spPr>
              <a:solidFill>
                <a:srgbClr val="9EE256"/>
              </a:solidFill>
              <a:ln cmpd="sng">
                <a:noFill/>
              </a:ln>
            </c:spPr>
          </c:dPt>
          <c:dPt>
            <c:idx val="12"/>
            <c:spPr>
              <a:solidFill>
                <a:srgbClr val="E30000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'FQC拒收率'!$C$100:$O$100</c:f>
            </c:strRef>
          </c:cat>
          <c:val>
            <c:numRef>
              <c:f>'FQC拒收率'!$C$102:$O$102</c:f>
              <c:numCache/>
            </c:numRef>
          </c:val>
        </c:ser>
        <c:axId val="1292102601"/>
        <c:axId val="167497276"/>
      </c:barChart>
      <c:catAx>
        <c:axId val="12921026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167497276"/>
      </c:catAx>
      <c:valAx>
        <c:axId val="1674972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1292102601"/>
      </c:valAx>
    </c:plotArea>
    <c:plotVisOnly val="1"/>
  </c:chart>
</c:chartSpace>
</file>

<file path=xl/charts/chart2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757575"/>
                </a:solidFill>
                <a:latin typeface="Times New Roman"/>
              </a:defRPr>
            </a:pPr>
            <a:r>
              <a:rPr b="1" i="0" sz="1400">
                <a:solidFill>
                  <a:srgbClr val="757575"/>
                </a:solidFill>
                <a:latin typeface="Times New Roman"/>
              </a:rPr>
              <a:t>所有家族2021年PQC拒收率</a:t>
            </a:r>
          </a:p>
        </c:rich>
      </c:tx>
      <c:layout>
        <c:manualLayout>
          <c:xMode val="edge"/>
          <c:yMode val="edge"/>
          <c:x val="0.369264604069839"/>
          <c:y val="0.0440459938595124"/>
        </c:manualLayout>
      </c:layout>
      <c:overlay val="0"/>
    </c:title>
    <c:plotArea>
      <c:layout>
        <c:manualLayout>
          <c:xMode val="edge"/>
          <c:yMode val="edge"/>
          <c:x val="0.0382396493514186"/>
          <c:y val="0.0159776819680446"/>
          <c:w val="0.959035716401114"/>
          <c:h val="0.87963479584073"/>
        </c:manualLayout>
      </c:layout>
      <c:barChart>
        <c:barDir val="col"/>
        <c:ser>
          <c:idx val="0"/>
          <c:order val="0"/>
          <c:tx>
            <c:v>童车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'PQC拒收率'!$C$2:$O$2</c:f>
            </c:strRef>
          </c:cat>
          <c:val>
            <c:numRef>
              <c:f>'PQC拒收率'!$C$3:$O$3</c:f>
              <c:numCache/>
            </c:numRef>
          </c:val>
        </c:ser>
        <c:ser>
          <c:idx val="1"/>
          <c:order val="1"/>
          <c:tx>
            <c:v>山地车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'PQC拒收率'!$C$2:$O$2</c:f>
            </c:strRef>
          </c:cat>
          <c:val>
            <c:numRef>
              <c:f>'PQC拒收率'!$C$4:$O$4</c:f>
              <c:numCache/>
            </c:numRef>
          </c:val>
        </c:ser>
        <c:ser>
          <c:idx val="2"/>
          <c:order val="2"/>
          <c:tx>
            <c:v>公路车</c:v>
          </c:tx>
          <c:spPr>
            <a:solidFill>
              <a:schemeClr val="accent3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'PQC拒收率'!$C$2:$O$2</c:f>
            </c:strRef>
          </c:cat>
          <c:val>
            <c:numRef>
              <c:f>'PQC拒收率'!$C$5:$O$5</c:f>
              <c:numCache/>
            </c:numRef>
          </c:val>
        </c:ser>
        <c:ser>
          <c:idx val="3"/>
          <c:order val="3"/>
          <c:tx>
            <c:v>河边</c:v>
          </c:tx>
          <c:spPr>
            <a:solidFill>
              <a:schemeClr val="accent4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'PQC拒收率'!$C$2:$O$2</c:f>
            </c:strRef>
          </c:cat>
          <c:val>
            <c:numRef>
              <c:f>'PQC拒收率'!$C$6:$O$6</c:f>
              <c:numCache/>
            </c:numRef>
          </c:val>
        </c:ser>
        <c:ser>
          <c:idx val="4"/>
          <c:order val="4"/>
          <c:tx>
            <c:v>所有车型</c:v>
          </c:tx>
          <c:spPr>
            <a:solidFill>
              <a:schemeClr val="accent5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'PQC拒收率'!$C$2:$O$2</c:f>
            </c:strRef>
          </c:cat>
          <c:val>
            <c:numRef>
              <c:f>'PQC拒收率'!$C$7:$O$7</c:f>
              <c:numCache/>
            </c:numRef>
          </c:val>
        </c:ser>
        <c:axId val="1415865061"/>
        <c:axId val="203040461"/>
      </c:barChart>
      <c:catAx>
        <c:axId val="14158650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203040461"/>
      </c:catAx>
      <c:valAx>
        <c:axId val="2030404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1415865061"/>
      </c:valAx>
    </c:plotArea>
    <c:legend>
      <c:legendPos val="b"/>
      <c:legendEntry>
        <c:idx val="0"/>
        <c:txPr>
          <a:bodyPr/>
          <a:lstStyle/>
          <a:p>
            <a:pPr lvl="0">
              <a:defRPr b="0" i="0" sz="900">
                <a:latin typeface="Times New Roman"/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0" i="0" sz="900">
                <a:latin typeface="Times New Roman"/>
              </a:defRPr>
            </a:pPr>
          </a:p>
        </c:txPr>
      </c:legendEntry>
      <c:legendEntry>
        <c:idx val="2"/>
        <c:txPr>
          <a:bodyPr/>
          <a:lstStyle/>
          <a:p>
            <a:pPr lvl="0">
              <a:defRPr b="0" i="0" sz="900">
                <a:latin typeface="Times New Roman"/>
              </a:defRPr>
            </a:pPr>
          </a:p>
        </c:txPr>
      </c:legendEntry>
      <c:legendEntry>
        <c:idx val="3"/>
        <c:txPr>
          <a:bodyPr/>
          <a:lstStyle/>
          <a:p>
            <a:pPr lvl="0">
              <a:defRPr b="0" i="0" sz="900">
                <a:latin typeface="Times New Roman"/>
              </a:defRPr>
            </a:pPr>
          </a:p>
        </c:txPr>
      </c:legendEntry>
      <c:legendEntry>
        <c:idx val="4"/>
        <c:txPr>
          <a:bodyPr/>
          <a:lstStyle/>
          <a:p>
            <a:pPr lvl="0">
              <a:defRPr b="0" i="0" sz="900">
                <a:latin typeface="Times New Roman"/>
              </a:defRPr>
            </a:pPr>
          </a:p>
        </c:txPr>
      </c:legendEntry>
      <c:layout>
        <c:manualLayout>
          <c:xMode val="edge"/>
          <c:yMode val="edge"/>
          <c:x val="0.363709056447314"/>
          <c:y val="0.16560994166878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Times New Roman"/>
            </a:defRPr>
          </a:pPr>
        </a:p>
      </c:txPr>
    </c:legend>
    <c:plotVisOnly val="1"/>
  </c:chart>
</c:chartSpace>
</file>

<file path=xl/charts/chart2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Times New Roman"/>
              </a:defRPr>
            </a:pPr>
            <a:r>
              <a:rPr b="0" i="0" sz="1400">
                <a:solidFill>
                  <a:srgbClr val="757575"/>
                </a:solidFill>
                <a:latin typeface="Times New Roman"/>
              </a:rPr>
              <a:t>童车PQC拒收率</a:t>
            </a:r>
          </a:p>
        </c:rich>
      </c:tx>
      <c:layout>
        <c:manualLayout>
          <c:xMode val="edge"/>
          <c:yMode val="edge"/>
          <c:x val="0.421587571494821"/>
          <c:y val="0.0287631831255992"/>
        </c:manualLayout>
      </c:layout>
      <c:overlay val="0"/>
    </c:title>
    <c:plotArea>
      <c:layout>
        <c:manualLayout>
          <c:xMode val="edge"/>
          <c:yMode val="edge"/>
          <c:x val="0.0886313321391246"/>
          <c:y val="0.173181902304912"/>
          <c:w val="0.88142358688067"/>
          <c:h val="0.707262044653349"/>
        </c:manualLayout>
      </c:layout>
      <c:barChart>
        <c:barDir val="col"/>
        <c:ser>
          <c:idx val="0"/>
          <c:order val="0"/>
          <c:tx>
            <c:v>拒收率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'PQC拒收率'!$D$13:$O$13</c:f>
            </c:strRef>
          </c:cat>
          <c:val>
            <c:numRef>
              <c:f>'PQC拒收率'!$D$16:$O$16</c:f>
              <c:numCache/>
            </c:numRef>
          </c:val>
        </c:ser>
        <c:axId val="1662094545"/>
        <c:axId val="1784941008"/>
      </c:barChart>
      <c:catAx>
        <c:axId val="16620945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1784941008"/>
      </c:catAx>
      <c:valAx>
        <c:axId val="17849410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1662094545"/>
      </c:valAx>
    </c:plotArea>
    <c:plotVisOnly val="1"/>
  </c:chart>
</c:chartSpace>
</file>

<file path=xl/charts/chart2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Times New Roman"/>
              </a:defRPr>
            </a:pPr>
            <a:r>
              <a:rPr b="0" i="0" sz="1400">
                <a:solidFill>
                  <a:srgbClr val="757575"/>
                </a:solidFill>
                <a:latin typeface="Times New Roman"/>
              </a:rPr>
              <a:t>山地车PQC拒收率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拒收率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'PQC拒收率'!$D$24:$O$24</c:f>
            </c:strRef>
          </c:cat>
          <c:val>
            <c:numRef>
              <c:f>'PQC拒收率'!$D$27:$O$27</c:f>
              <c:numCache/>
            </c:numRef>
          </c:val>
        </c:ser>
        <c:axId val="639762589"/>
        <c:axId val="765422471"/>
      </c:barChart>
      <c:catAx>
        <c:axId val="6397625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765422471"/>
      </c:catAx>
      <c:valAx>
        <c:axId val="7654224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639762589"/>
      </c:valAx>
    </c:plotArea>
    <c:plotVisOnly val="1"/>
  </c:chart>
</c:chartSpace>
</file>

<file path=xl/charts/chart2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Times New Roman"/>
              </a:defRPr>
            </a:pPr>
            <a:r>
              <a:rPr b="0" i="0" sz="1400">
                <a:solidFill>
                  <a:srgbClr val="757575"/>
                </a:solidFill>
                <a:latin typeface="Times New Roman"/>
              </a:rPr>
              <a:t>公路车FQC拒收率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拒收率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'PQC拒收率'!$D$35:$O$35</c:f>
            </c:strRef>
          </c:cat>
          <c:val>
            <c:numRef>
              <c:f>'PQC拒收率'!$D$38:$O$38</c:f>
              <c:numCache/>
            </c:numRef>
          </c:val>
        </c:ser>
        <c:axId val="717614946"/>
        <c:axId val="981566193"/>
      </c:barChart>
      <c:catAx>
        <c:axId val="7176149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981566193"/>
      </c:catAx>
      <c:valAx>
        <c:axId val="9815661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717614946"/>
      </c:valAx>
    </c:plotArea>
    <c:plotVisOnly val="1"/>
  </c:chart>
</c:chartSpace>
</file>

<file path=xl/charts/chart2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Times New Roman"/>
              </a:defRPr>
            </a:pPr>
            <a:r>
              <a:rPr b="0" i="0" sz="1400">
                <a:solidFill>
                  <a:srgbClr val="757575"/>
                </a:solidFill>
                <a:latin typeface="Times New Roman"/>
              </a:rPr>
              <a:t>河边PQC拒收率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拒收率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'PQC拒收率'!$D$46:$O$46</c:f>
            </c:strRef>
          </c:cat>
          <c:val>
            <c:numRef>
              <c:f>'PQC拒收率'!$D$49:$O$49</c:f>
              <c:numCache/>
            </c:numRef>
          </c:val>
        </c:ser>
        <c:axId val="1506709041"/>
        <c:axId val="1413376453"/>
      </c:barChart>
      <c:catAx>
        <c:axId val="15067090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1413376453"/>
      </c:catAx>
      <c:valAx>
        <c:axId val="14133764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1506709041"/>
      </c:valAx>
    </c:plotArea>
    <c:plotVisOnly val="1"/>
  </c:chart>
</c:chartSpace>
</file>

<file path=xl/charts/chart2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200">
                <a:solidFill>
                  <a:schemeClr val="dk1"/>
                </a:solidFill>
                <a:latin typeface="Times New Roman"/>
              </a:defRPr>
            </a:pPr>
            <a:r>
              <a:rPr b="0" i="0" sz="1200">
                <a:solidFill>
                  <a:schemeClr val="dk1"/>
                </a:solidFill>
                <a:latin typeface="Times New Roman"/>
              </a:rPr>
              <a:t>2021童车投诉率</a:t>
            </a:r>
          </a:p>
        </c:rich>
      </c:tx>
      <c:layout>
        <c:manualLayout>
          <c:xMode val="edge"/>
          <c:yMode val="edge"/>
          <c:x val="0.365646334911668"/>
          <c:y val="0.0154801478228174"/>
        </c:manualLayout>
      </c:layout>
      <c:overlay val="0"/>
    </c:title>
    <c:plotArea>
      <c:layout>
        <c:manualLayout>
          <c:xMode val="edge"/>
          <c:yMode val="edge"/>
          <c:x val="0.0180802103879027"/>
          <c:y val="0.0344456404736276"/>
          <c:w val="0.976988823142669"/>
          <c:h val="0.866200215285253"/>
        </c:manualLayout>
      </c:layout>
      <c:barChart>
        <c:barDir val="col"/>
        <c:ser>
          <c:idx val="0"/>
          <c:order val="0"/>
          <c:tx>
            <c:v>2021投诉率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800">
                    <a:solidFill>
                      <a:srgbClr val="FF0000"/>
                    </a:solidFill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DPPM!$D$17:$P$17</c:f>
            </c:strRef>
          </c:cat>
          <c:val>
            <c:numRef>
              <c:f>DPPM!$D$20:$P$20</c:f>
              <c:numCache/>
            </c:numRef>
          </c:val>
        </c:ser>
        <c:axId val="543642914"/>
        <c:axId val="762401262"/>
      </c:barChart>
      <c:catAx>
        <c:axId val="5436429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chemeClr val="dk1"/>
                </a:solidFill>
                <a:latin typeface="Times New Roman"/>
              </a:defRPr>
            </a:pPr>
          </a:p>
        </c:txPr>
        <c:crossAx val="762401262"/>
      </c:catAx>
      <c:valAx>
        <c:axId val="76240126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chemeClr val="dk1"/>
                </a:solidFill>
                <a:latin typeface="Times New Roman"/>
              </a:defRPr>
            </a:pPr>
          </a:p>
        </c:txPr>
        <c:crossAx val="543642914"/>
      </c:valAx>
    </c:plotArea>
    <c:plotVisOnly val="1"/>
  </c:chart>
  <c:spPr>
    <a:solidFill>
      <a:schemeClr val="lt1"/>
    </a:solidFill>
  </c:spPr>
</c:chartSpace>
</file>

<file path=xl/charts/chart2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200">
                <a:solidFill>
                  <a:schemeClr val="dk1"/>
                </a:solidFill>
                <a:latin typeface="Times New Roman"/>
              </a:defRPr>
            </a:pPr>
            <a:r>
              <a:rPr b="0" i="0" sz="1200">
                <a:solidFill>
                  <a:schemeClr val="dk1"/>
                </a:solidFill>
                <a:latin typeface="Times New Roman"/>
              </a:rPr>
              <a:t>2021MTB投诉数据</a:t>
            </a:r>
          </a:p>
        </c:rich>
      </c:tx>
      <c:layout>
        <c:manualLayout>
          <c:xMode val="edge"/>
          <c:yMode val="edge"/>
          <c:x val="0.350130083107996"/>
          <c:y val="0.026261681418303"/>
        </c:manualLayout>
      </c:layout>
      <c:overlay val="0"/>
    </c:title>
    <c:plotArea>
      <c:layout>
        <c:manualLayout>
          <c:xMode val="edge"/>
          <c:yMode val="edge"/>
          <c:x val="0.0184852835606604"/>
          <c:y val="0.0303283249860879"/>
          <c:w val="0.976130653266332"/>
          <c:h val="0.866944908180301"/>
        </c:manualLayout>
      </c:layout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800">
                    <a:solidFill>
                      <a:srgbClr val="FF0000"/>
                    </a:solidFill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DPPM!$D$21:$P$21</c:f>
            </c:strRef>
          </c:cat>
          <c:val>
            <c:numRef>
              <c:f>DPPM!$D$27:$P$27</c:f>
              <c:numCache/>
            </c:numRef>
          </c:val>
        </c:ser>
        <c:axId val="2038396021"/>
        <c:axId val="1248244396"/>
      </c:barChart>
      <c:catAx>
        <c:axId val="20383960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chemeClr val="dk1"/>
                </a:solidFill>
                <a:latin typeface="Times New Roman"/>
              </a:defRPr>
            </a:pPr>
          </a:p>
        </c:txPr>
        <c:crossAx val="1248244396"/>
      </c:catAx>
      <c:valAx>
        <c:axId val="12482443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chemeClr val="dk1"/>
                </a:solidFill>
                <a:latin typeface="Times New Roman"/>
              </a:defRPr>
            </a:pPr>
          </a:p>
        </c:txPr>
        <c:crossAx val="2038396021"/>
      </c:valAx>
    </c:plotArea>
    <c:plotVisOnly val="1"/>
  </c:chart>
  <c:spPr>
    <a:solidFill>
      <a:schemeClr val="lt1"/>
    </a:solidFill>
  </c:spPr>
</c:chartSpace>
</file>

<file path=xl/charts/chart2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chemeClr val="dk1"/>
                </a:solidFill>
                <a:latin typeface="Times New Roman"/>
              </a:defRPr>
            </a:pPr>
            <a:r>
              <a:rPr b="1" i="0" sz="1200">
                <a:solidFill>
                  <a:schemeClr val="dk1"/>
                </a:solidFill>
                <a:latin typeface="Times New Roman"/>
              </a:rPr>
              <a:t>2021公路车投诉率</a:t>
            </a:r>
          </a:p>
        </c:rich>
      </c:tx>
      <c:overlay val="0"/>
    </c:title>
    <c:plotArea>
      <c:layout>
        <c:manualLayout>
          <c:xMode val="edge"/>
          <c:yMode val="edge"/>
          <c:x val="0.0320695004518043"/>
          <c:y val="0.0080450522928399"/>
          <c:w val="0.942842877338271"/>
          <c:h val="0.83716814159292"/>
        </c:manualLayout>
      </c:layout>
      <c:barChart>
        <c:barDir val="col"/>
        <c:ser>
          <c:idx val="0"/>
          <c:order val="0"/>
          <c:tx>
            <c:v>2021投诉率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800">
                    <a:solidFill>
                      <a:srgbClr val="FF0000"/>
                    </a:solidFill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DPPM!$D$28:$P$28</c:f>
            </c:strRef>
          </c:cat>
          <c:val>
            <c:numRef>
              <c:f>DPPM!$D$34:$P$34</c:f>
              <c:numCache/>
            </c:numRef>
          </c:val>
        </c:ser>
        <c:axId val="824600111"/>
        <c:axId val="1568836110"/>
      </c:barChart>
      <c:catAx>
        <c:axId val="8246001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chemeClr val="dk1"/>
                </a:solidFill>
                <a:latin typeface="Times New Roman"/>
              </a:defRPr>
            </a:pPr>
          </a:p>
        </c:txPr>
        <c:crossAx val="1568836110"/>
      </c:catAx>
      <c:valAx>
        <c:axId val="15688361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chemeClr val="dk1"/>
                </a:solidFill>
                <a:latin typeface="Times New Roman"/>
              </a:defRPr>
            </a:pPr>
          </a:p>
        </c:txPr>
        <c:crossAx val="824600111"/>
      </c:valAx>
    </c:plotArea>
    <c:plotVisOnly val="1"/>
  </c:chart>
  <c:spPr>
    <a:solidFill>
      <a:schemeClr val="lt1"/>
    </a:solidFill>
  </c:spPr>
</c:chartSpace>
</file>

<file path=xl/charts/chart2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200">
                <a:solidFill>
                  <a:schemeClr val="dk1"/>
                </a:solidFill>
                <a:latin typeface="Times New Roman"/>
              </a:defRPr>
            </a:pPr>
            <a:r>
              <a:rPr b="0" i="0" sz="1200">
                <a:solidFill>
                  <a:schemeClr val="dk1"/>
                </a:solidFill>
                <a:latin typeface="Times New Roman"/>
              </a:rPr>
              <a:t>2021River Side 投诉率</a:t>
            </a:r>
          </a:p>
        </c:rich>
      </c:tx>
      <c:layout>
        <c:manualLayout>
          <c:xMode val="edge"/>
          <c:yMode val="edge"/>
          <c:x val="0.267268835014774"/>
          <c:y val="0.0215821720015346"/>
        </c:manualLayout>
      </c:layout>
      <c:overlay val="0"/>
    </c:title>
    <c:plotArea>
      <c:layout>
        <c:manualLayout>
          <c:xMode val="edge"/>
          <c:yMode val="edge"/>
          <c:x val="0.0225160829163688"/>
          <c:y val="0.0165157165689931"/>
          <c:w val="0.972122944960686"/>
          <c:h val="0.885135855087906"/>
        </c:manualLayout>
      </c:layout>
      <c:barChart>
        <c:barDir val="col"/>
        <c:ser>
          <c:idx val="0"/>
          <c:order val="0"/>
          <c:tx>
            <c:v>2021投诉率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800">
                    <a:solidFill>
                      <a:srgbClr val="FF0000"/>
                    </a:solidFill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DPPM!$D$38:$P$38</c:f>
            </c:strRef>
          </c:cat>
          <c:val>
            <c:numRef>
              <c:f>DPPM!$D$41:$P$41</c:f>
              <c:numCache/>
            </c:numRef>
          </c:val>
        </c:ser>
        <c:axId val="627908322"/>
        <c:axId val="887603138"/>
      </c:barChart>
      <c:catAx>
        <c:axId val="6279083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chemeClr val="dk1"/>
                </a:solidFill>
                <a:latin typeface="Times New Roman"/>
              </a:defRPr>
            </a:pPr>
          </a:p>
        </c:txPr>
        <c:crossAx val="887603138"/>
      </c:catAx>
      <c:valAx>
        <c:axId val="88760313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chemeClr val="dk1"/>
                </a:solidFill>
                <a:latin typeface="Times New Roman"/>
              </a:defRPr>
            </a:pPr>
          </a:p>
        </c:txPr>
        <c:crossAx val="627908322"/>
      </c:valAx>
    </c:plotArea>
    <c:plotVisOnly val="1"/>
  </c:chart>
  <c:spPr>
    <a:solidFill>
      <a:schemeClr val="lt1"/>
    </a:solidFill>
  </c:spPr>
</c:chartSpace>
</file>

<file path=xl/charts/chart2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chemeClr val="dk1"/>
                </a:solidFill>
                <a:latin typeface="Times New Roman"/>
              </a:defRPr>
            </a:pPr>
            <a:r>
              <a:rPr b="1" i="0" sz="1400">
                <a:solidFill>
                  <a:schemeClr val="dk1"/>
                </a:solidFill>
                <a:latin typeface="Times New Roman"/>
              </a:rPr>
              <a:t>2021年1季度CMW客诉分布</a:t>
            </a:r>
          </a:p>
        </c:rich>
      </c:tx>
      <c:layout>
        <c:manualLayout>
          <c:xMode val="edge"/>
          <c:yMode val="edge"/>
          <c:x val="0.185694444444444"/>
          <c:y val="0.0277777777777778"/>
        </c:manualLayout>
      </c:layout>
      <c:overlay val="0"/>
    </c:title>
    <c:plotArea>
      <c:layout/>
      <c:pieChart>
        <c:varyColors val="1"/>
        <c:ser>
          <c:idx val="0"/>
          <c:order val="0"/>
          <c:tx>
            <c:strRef>
              <c:f>Sheet1!$J$34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Sheet1!$I$35:$I$36</c:f>
            </c:strRef>
          </c:cat>
          <c:val>
            <c:numRef>
              <c:f>Sheet1!$J$35:$J$36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layout>
        <c:manualLayout>
          <c:xMode val="edge"/>
          <c:yMode val="edge"/>
          <c:x val="0.716111111111111"/>
          <c:y val="0.306018518518519"/>
        </c:manualLayout>
      </c:layout>
      <c:overlay val="0"/>
      <c:txPr>
        <a:bodyPr/>
        <a:lstStyle/>
        <a:p>
          <a:pPr lvl="0">
            <a:defRPr b="0" i="0" sz="900">
              <a:solidFill>
                <a:schemeClr val="dk1"/>
              </a:solidFill>
              <a:latin typeface="Times New Roman"/>
            </a:defRPr>
          </a:pPr>
        </a:p>
      </c:txPr>
    </c:legend>
    <c:plotVisOnly val="1"/>
  </c:chart>
  <c:spPr>
    <a:solidFill>
      <a:schemeClr val="lt1"/>
    </a:solidFill>
  </c:spPr>
</c:chartSpace>
</file>

<file path=xl/charts/chart2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Sheet1!$H$11:$H$12</c:f>
            </c:strRef>
          </c:cat>
          <c:val>
            <c:numRef>
              <c:f>Sheet1!$I$11:$I$12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Relationship Id="rId3" Type="http://schemas.openxmlformats.org/officeDocument/2006/relationships/image" Target="../media/image4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openxmlformats.org/officeDocument/2006/relationships/chart" Target="../charts/chart12.xml"/><Relationship Id="rId11" Type="http://schemas.openxmlformats.org/officeDocument/2006/relationships/image" Target="../media/image7.png"/><Relationship Id="rId10" Type="http://schemas.openxmlformats.org/officeDocument/2006/relationships/image" Target="../media/image1.png"/><Relationship Id="rId12" Type="http://schemas.openxmlformats.org/officeDocument/2006/relationships/image" Target="../media/image6.png"/><Relationship Id="rId9" Type="http://schemas.openxmlformats.org/officeDocument/2006/relationships/image" Target="../media/image2.png"/><Relationship Id="rId5" Type="http://schemas.openxmlformats.org/officeDocument/2006/relationships/chart" Target="../charts/chart13.xml"/><Relationship Id="rId6" Type="http://schemas.openxmlformats.org/officeDocument/2006/relationships/chart" Target="../charts/chart14.xml"/><Relationship Id="rId7" Type="http://schemas.openxmlformats.org/officeDocument/2006/relationships/chart" Target="../charts/chart15.xml"/><Relationship Id="rId8" Type="http://schemas.openxmlformats.org/officeDocument/2006/relationships/chart" Target="../charts/chart16.xml"/></Relationships>
</file>

<file path=xl/drawings/_rels/drawing6.xml.rels><?xml version="1.0" encoding="UTF-8" standalone="yes"?><Relationships xmlns="http://schemas.openxmlformats.org/package/2006/relationships"><Relationship Id="rId11" Type="http://schemas.openxmlformats.org/officeDocument/2006/relationships/chart" Target="../charts/chart27.xml"/><Relationship Id="rId10" Type="http://schemas.openxmlformats.org/officeDocument/2006/relationships/chart" Target="../charts/chart26.xml"/><Relationship Id="rId13" Type="http://schemas.openxmlformats.org/officeDocument/2006/relationships/image" Target="../media/image2.png"/><Relationship Id="rId12" Type="http://schemas.openxmlformats.org/officeDocument/2006/relationships/image" Target="../media/Chart28.png"/><Relationship Id="rId1" Type="http://schemas.openxmlformats.org/officeDocument/2006/relationships/chart" Target="../charts/chart17.xml"/><Relationship Id="rId2" Type="http://schemas.openxmlformats.org/officeDocument/2006/relationships/chart" Target="../charts/chart18.xml"/><Relationship Id="rId3" Type="http://schemas.openxmlformats.org/officeDocument/2006/relationships/chart" Target="../charts/chart19.xml"/><Relationship Id="rId4" Type="http://schemas.openxmlformats.org/officeDocument/2006/relationships/chart" Target="../charts/chart20.xml"/><Relationship Id="rId9" Type="http://schemas.openxmlformats.org/officeDocument/2006/relationships/chart" Target="../charts/chart25.xml"/><Relationship Id="rId5" Type="http://schemas.openxmlformats.org/officeDocument/2006/relationships/chart" Target="../charts/chart21.xml"/><Relationship Id="rId6" Type="http://schemas.openxmlformats.org/officeDocument/2006/relationships/chart" Target="../charts/chart22.xml"/><Relationship Id="rId7" Type="http://schemas.openxmlformats.org/officeDocument/2006/relationships/chart" Target="../charts/chart23.xml"/><Relationship Id="rId8" Type="http://schemas.openxmlformats.org/officeDocument/2006/relationships/chart" Target="../charts/chart24.xml"/></Relationships>
</file>

<file path=xl/drawings/_rels/drawing7.xml.rels><?xml version="1.0" encoding="UTF-8" standalone="yes"?><Relationships xmlns="http://schemas.openxmlformats.org/package/2006/relationships"><Relationship Id="rId11" Type="http://schemas.openxmlformats.org/officeDocument/2006/relationships/image" Target="../media/image7.png"/><Relationship Id="rId10" Type="http://schemas.openxmlformats.org/officeDocument/2006/relationships/image" Target="../media/image1.png"/><Relationship Id="rId12" Type="http://schemas.openxmlformats.org/officeDocument/2006/relationships/image" Target="../media/image6.png"/><Relationship Id="rId1" Type="http://schemas.openxmlformats.org/officeDocument/2006/relationships/chart" Target="../charts/chart28.xml"/><Relationship Id="rId2" Type="http://schemas.openxmlformats.org/officeDocument/2006/relationships/chart" Target="../charts/chart29.xml"/><Relationship Id="rId3" Type="http://schemas.openxmlformats.org/officeDocument/2006/relationships/chart" Target="../charts/chart30.xml"/><Relationship Id="rId4" Type="http://schemas.openxmlformats.org/officeDocument/2006/relationships/chart" Target="../charts/chart31.xml"/><Relationship Id="rId9" Type="http://schemas.openxmlformats.org/officeDocument/2006/relationships/image" Target="../media/image2.png"/><Relationship Id="rId5" Type="http://schemas.openxmlformats.org/officeDocument/2006/relationships/chart" Target="../charts/chart32.xml"/><Relationship Id="rId6" Type="http://schemas.openxmlformats.org/officeDocument/2006/relationships/chart" Target="../charts/chart33.xml"/><Relationship Id="rId7" Type="http://schemas.openxmlformats.org/officeDocument/2006/relationships/chart" Target="../charts/chart34.xml"/><Relationship Id="rId8" Type="http://schemas.openxmlformats.org/officeDocument/2006/relationships/chart" Target="../charts/chart35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36.xml"/><Relationship Id="rId2" Type="http://schemas.openxmlformats.org/officeDocument/2006/relationships/chart" Target="../charts/chart37.xml"/><Relationship Id="rId3" Type="http://schemas.openxmlformats.org/officeDocument/2006/relationships/chart" Target="../charts/chart38.xml"/><Relationship Id="rId4" Type="http://schemas.openxmlformats.org/officeDocument/2006/relationships/chart" Target="../charts/chart39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40.xml"/><Relationship Id="rId2" Type="http://schemas.openxmlformats.org/officeDocument/2006/relationships/chart" Target="../charts/chart41.xml"/><Relationship Id="rId3" Type="http://schemas.openxmlformats.org/officeDocument/2006/relationships/chart" Target="../charts/chart42.xml"/><Relationship Id="rId4" Type="http://schemas.openxmlformats.org/officeDocument/2006/relationships/chart" Target="../charts/chart43.xml"/><Relationship Id="rId5" Type="http://schemas.openxmlformats.org/officeDocument/2006/relationships/chart" Target="../charts/chart44.xml"/><Relationship Id="rId6" Type="http://schemas.openxmlformats.org/officeDocument/2006/relationships/chart" Target="../charts/chart45.xml"/><Relationship Id="rId7" Type="http://schemas.openxmlformats.org/officeDocument/2006/relationships/chart" Target="../charts/chart46.xml"/></Relationships>
</file>

<file path=xl/drawings/_rels/drawing10.xml.rels><?xml version="1.0" encoding="UTF-8" standalone="yes"?><Relationships xmlns="http://schemas.openxmlformats.org/package/2006/relationships"><Relationship Id="rId11" Type="http://schemas.openxmlformats.org/officeDocument/2006/relationships/chart" Target="../charts/chart57.xml"/><Relationship Id="rId10" Type="http://schemas.openxmlformats.org/officeDocument/2006/relationships/chart" Target="../charts/chart56.xml"/><Relationship Id="rId13" Type="http://schemas.openxmlformats.org/officeDocument/2006/relationships/chart" Target="../charts/chart58.xml"/><Relationship Id="rId12" Type="http://schemas.openxmlformats.org/officeDocument/2006/relationships/image" Target="../media/Chart59.png"/><Relationship Id="rId1" Type="http://schemas.openxmlformats.org/officeDocument/2006/relationships/chart" Target="../charts/chart47.xml"/><Relationship Id="rId2" Type="http://schemas.openxmlformats.org/officeDocument/2006/relationships/chart" Target="../charts/chart48.xml"/><Relationship Id="rId3" Type="http://schemas.openxmlformats.org/officeDocument/2006/relationships/chart" Target="../charts/chart49.xml"/><Relationship Id="rId4" Type="http://schemas.openxmlformats.org/officeDocument/2006/relationships/chart" Target="../charts/chart50.xml"/><Relationship Id="rId9" Type="http://schemas.openxmlformats.org/officeDocument/2006/relationships/chart" Target="../charts/chart55.xml"/><Relationship Id="rId5" Type="http://schemas.openxmlformats.org/officeDocument/2006/relationships/chart" Target="../charts/chart51.xml"/><Relationship Id="rId6" Type="http://schemas.openxmlformats.org/officeDocument/2006/relationships/chart" Target="../charts/chart52.xml"/><Relationship Id="rId7" Type="http://schemas.openxmlformats.org/officeDocument/2006/relationships/chart" Target="../charts/chart53.xml"/><Relationship Id="rId8" Type="http://schemas.openxmlformats.org/officeDocument/2006/relationships/chart" Target="../charts/chart54.xml"/></Relationships>
</file>

<file path=xl/drawings/_rels/drawing11.xml.rels><?xml version="1.0" encoding="UTF-8" standalone="yes"?><Relationships xmlns="http://schemas.openxmlformats.org/package/2006/relationships"><Relationship Id="rId20" Type="http://schemas.openxmlformats.org/officeDocument/2006/relationships/chart" Target="../charts/chart78.xml"/><Relationship Id="rId22" Type="http://schemas.openxmlformats.org/officeDocument/2006/relationships/chart" Target="../charts/chart80.xml"/><Relationship Id="rId21" Type="http://schemas.openxmlformats.org/officeDocument/2006/relationships/chart" Target="../charts/chart79.xml"/><Relationship Id="rId24" Type="http://schemas.openxmlformats.org/officeDocument/2006/relationships/chart" Target="../charts/chart82.xml"/><Relationship Id="rId23" Type="http://schemas.openxmlformats.org/officeDocument/2006/relationships/chart" Target="../charts/chart81.xml"/><Relationship Id="rId1" Type="http://schemas.openxmlformats.org/officeDocument/2006/relationships/chart" Target="../charts/chart59.xml"/><Relationship Id="rId2" Type="http://schemas.openxmlformats.org/officeDocument/2006/relationships/chart" Target="../charts/chart60.xml"/><Relationship Id="rId3" Type="http://schemas.openxmlformats.org/officeDocument/2006/relationships/chart" Target="../charts/chart61.xml"/><Relationship Id="rId4" Type="http://schemas.openxmlformats.org/officeDocument/2006/relationships/chart" Target="../charts/chart62.xml"/><Relationship Id="rId9" Type="http://schemas.openxmlformats.org/officeDocument/2006/relationships/chart" Target="../charts/chart67.xml"/><Relationship Id="rId26" Type="http://schemas.openxmlformats.org/officeDocument/2006/relationships/chart" Target="../charts/chart84.xml"/><Relationship Id="rId25" Type="http://schemas.openxmlformats.org/officeDocument/2006/relationships/chart" Target="../charts/chart83.xml"/><Relationship Id="rId28" Type="http://schemas.openxmlformats.org/officeDocument/2006/relationships/chart" Target="../charts/chart86.xml"/><Relationship Id="rId27" Type="http://schemas.openxmlformats.org/officeDocument/2006/relationships/chart" Target="../charts/chart85.xml"/><Relationship Id="rId5" Type="http://schemas.openxmlformats.org/officeDocument/2006/relationships/chart" Target="../charts/chart63.xml"/><Relationship Id="rId6" Type="http://schemas.openxmlformats.org/officeDocument/2006/relationships/chart" Target="../charts/chart64.xml"/><Relationship Id="rId29" Type="http://schemas.openxmlformats.org/officeDocument/2006/relationships/chart" Target="../charts/chart87.xml"/><Relationship Id="rId7" Type="http://schemas.openxmlformats.org/officeDocument/2006/relationships/chart" Target="../charts/chart65.xml"/><Relationship Id="rId8" Type="http://schemas.openxmlformats.org/officeDocument/2006/relationships/chart" Target="../charts/chart66.xml"/><Relationship Id="rId11" Type="http://schemas.openxmlformats.org/officeDocument/2006/relationships/chart" Target="../charts/chart69.xml"/><Relationship Id="rId10" Type="http://schemas.openxmlformats.org/officeDocument/2006/relationships/chart" Target="../charts/chart68.xml"/><Relationship Id="rId13" Type="http://schemas.openxmlformats.org/officeDocument/2006/relationships/chart" Target="../charts/chart71.xml"/><Relationship Id="rId12" Type="http://schemas.openxmlformats.org/officeDocument/2006/relationships/chart" Target="../charts/chart70.xml"/><Relationship Id="rId15" Type="http://schemas.openxmlformats.org/officeDocument/2006/relationships/chart" Target="../charts/chart73.xml"/><Relationship Id="rId14" Type="http://schemas.openxmlformats.org/officeDocument/2006/relationships/chart" Target="../charts/chart72.xml"/><Relationship Id="rId17" Type="http://schemas.openxmlformats.org/officeDocument/2006/relationships/chart" Target="../charts/chart75.xml"/><Relationship Id="rId16" Type="http://schemas.openxmlformats.org/officeDocument/2006/relationships/chart" Target="../charts/chart74.xml"/><Relationship Id="rId19" Type="http://schemas.openxmlformats.org/officeDocument/2006/relationships/chart" Target="../charts/chart77.xml"/><Relationship Id="rId18" Type="http://schemas.openxmlformats.org/officeDocument/2006/relationships/chart" Target="../charts/chart76.xml"/></Relationships>
</file>

<file path=xl/drawings/_rels/drawing12.xml.rels><?xml version="1.0" encoding="UTF-8" standalone="yes"?><Relationships xmlns="http://schemas.openxmlformats.org/package/2006/relationships"><Relationship Id="rId20" Type="http://schemas.openxmlformats.org/officeDocument/2006/relationships/chart" Target="../charts/chart107.xml"/><Relationship Id="rId22" Type="http://schemas.openxmlformats.org/officeDocument/2006/relationships/chart" Target="../charts/chart109.xml"/><Relationship Id="rId21" Type="http://schemas.openxmlformats.org/officeDocument/2006/relationships/chart" Target="../charts/chart108.xml"/><Relationship Id="rId24" Type="http://schemas.openxmlformats.org/officeDocument/2006/relationships/chart" Target="../charts/chart111.xml"/><Relationship Id="rId23" Type="http://schemas.openxmlformats.org/officeDocument/2006/relationships/chart" Target="../charts/chart110.xml"/><Relationship Id="rId1" Type="http://schemas.openxmlformats.org/officeDocument/2006/relationships/chart" Target="../charts/chart88.xml"/><Relationship Id="rId2" Type="http://schemas.openxmlformats.org/officeDocument/2006/relationships/chart" Target="../charts/chart89.xml"/><Relationship Id="rId3" Type="http://schemas.openxmlformats.org/officeDocument/2006/relationships/chart" Target="../charts/chart90.xml"/><Relationship Id="rId4" Type="http://schemas.openxmlformats.org/officeDocument/2006/relationships/chart" Target="../charts/chart91.xml"/><Relationship Id="rId9" Type="http://schemas.openxmlformats.org/officeDocument/2006/relationships/chart" Target="../charts/chart96.xml"/><Relationship Id="rId26" Type="http://schemas.openxmlformats.org/officeDocument/2006/relationships/chart" Target="../charts/chart113.xml"/><Relationship Id="rId25" Type="http://schemas.openxmlformats.org/officeDocument/2006/relationships/chart" Target="../charts/chart112.xml"/><Relationship Id="rId28" Type="http://schemas.openxmlformats.org/officeDocument/2006/relationships/chart" Target="../charts/chart115.xml"/><Relationship Id="rId27" Type="http://schemas.openxmlformats.org/officeDocument/2006/relationships/chart" Target="../charts/chart114.xml"/><Relationship Id="rId5" Type="http://schemas.openxmlformats.org/officeDocument/2006/relationships/chart" Target="../charts/chart92.xml"/><Relationship Id="rId6" Type="http://schemas.openxmlformats.org/officeDocument/2006/relationships/chart" Target="../charts/chart93.xml"/><Relationship Id="rId7" Type="http://schemas.openxmlformats.org/officeDocument/2006/relationships/chart" Target="../charts/chart94.xml"/><Relationship Id="rId8" Type="http://schemas.openxmlformats.org/officeDocument/2006/relationships/chart" Target="../charts/chart95.xml"/><Relationship Id="rId11" Type="http://schemas.openxmlformats.org/officeDocument/2006/relationships/chart" Target="../charts/chart98.xml"/><Relationship Id="rId10" Type="http://schemas.openxmlformats.org/officeDocument/2006/relationships/chart" Target="../charts/chart97.xml"/><Relationship Id="rId13" Type="http://schemas.openxmlformats.org/officeDocument/2006/relationships/chart" Target="../charts/chart100.xml"/><Relationship Id="rId12" Type="http://schemas.openxmlformats.org/officeDocument/2006/relationships/chart" Target="../charts/chart99.xml"/><Relationship Id="rId15" Type="http://schemas.openxmlformats.org/officeDocument/2006/relationships/chart" Target="../charts/chart102.xml"/><Relationship Id="rId14" Type="http://schemas.openxmlformats.org/officeDocument/2006/relationships/chart" Target="../charts/chart101.xml"/><Relationship Id="rId17" Type="http://schemas.openxmlformats.org/officeDocument/2006/relationships/chart" Target="../charts/chart104.xml"/><Relationship Id="rId16" Type="http://schemas.openxmlformats.org/officeDocument/2006/relationships/chart" Target="../charts/chart103.xml"/><Relationship Id="rId19" Type="http://schemas.openxmlformats.org/officeDocument/2006/relationships/chart" Target="../charts/chart106.xml"/><Relationship Id="rId18" Type="http://schemas.openxmlformats.org/officeDocument/2006/relationships/chart" Target="../charts/chart105.xml"/></Relationships>
</file>

<file path=xl/drawings/_rels/drawing13.xml.rels><?xml version="1.0" encoding="UTF-8" standalone="yes"?><Relationships xmlns="http://schemas.openxmlformats.org/package/2006/relationships"><Relationship Id="rId20" Type="http://schemas.openxmlformats.org/officeDocument/2006/relationships/chart" Target="../charts/chart135.xml"/><Relationship Id="rId22" Type="http://schemas.openxmlformats.org/officeDocument/2006/relationships/chart" Target="../charts/chart137.xml"/><Relationship Id="rId21" Type="http://schemas.openxmlformats.org/officeDocument/2006/relationships/chart" Target="../charts/chart136.xml"/><Relationship Id="rId24" Type="http://schemas.openxmlformats.org/officeDocument/2006/relationships/chart" Target="../charts/chart139.xml"/><Relationship Id="rId23" Type="http://schemas.openxmlformats.org/officeDocument/2006/relationships/chart" Target="../charts/chart138.xml"/><Relationship Id="rId1" Type="http://schemas.openxmlformats.org/officeDocument/2006/relationships/chart" Target="../charts/chart116.xml"/><Relationship Id="rId2" Type="http://schemas.openxmlformats.org/officeDocument/2006/relationships/chart" Target="../charts/chart117.xml"/><Relationship Id="rId3" Type="http://schemas.openxmlformats.org/officeDocument/2006/relationships/chart" Target="../charts/chart118.xml"/><Relationship Id="rId4" Type="http://schemas.openxmlformats.org/officeDocument/2006/relationships/chart" Target="../charts/chart119.xml"/><Relationship Id="rId9" Type="http://schemas.openxmlformats.org/officeDocument/2006/relationships/chart" Target="../charts/chart124.xml"/><Relationship Id="rId26" Type="http://schemas.openxmlformats.org/officeDocument/2006/relationships/chart" Target="../charts/chart141.xml"/><Relationship Id="rId25" Type="http://schemas.openxmlformats.org/officeDocument/2006/relationships/chart" Target="../charts/chart140.xml"/><Relationship Id="rId5" Type="http://schemas.openxmlformats.org/officeDocument/2006/relationships/chart" Target="../charts/chart120.xml"/><Relationship Id="rId6" Type="http://schemas.openxmlformats.org/officeDocument/2006/relationships/chart" Target="../charts/chart121.xml"/><Relationship Id="rId7" Type="http://schemas.openxmlformats.org/officeDocument/2006/relationships/chart" Target="../charts/chart122.xml"/><Relationship Id="rId8" Type="http://schemas.openxmlformats.org/officeDocument/2006/relationships/chart" Target="../charts/chart123.xml"/><Relationship Id="rId11" Type="http://schemas.openxmlformats.org/officeDocument/2006/relationships/chart" Target="../charts/chart126.xml"/><Relationship Id="rId10" Type="http://schemas.openxmlformats.org/officeDocument/2006/relationships/chart" Target="../charts/chart125.xml"/><Relationship Id="rId13" Type="http://schemas.openxmlformats.org/officeDocument/2006/relationships/chart" Target="../charts/chart128.xml"/><Relationship Id="rId12" Type="http://schemas.openxmlformats.org/officeDocument/2006/relationships/chart" Target="../charts/chart127.xml"/><Relationship Id="rId15" Type="http://schemas.openxmlformats.org/officeDocument/2006/relationships/chart" Target="../charts/chart130.xml"/><Relationship Id="rId14" Type="http://schemas.openxmlformats.org/officeDocument/2006/relationships/chart" Target="../charts/chart129.xml"/><Relationship Id="rId17" Type="http://schemas.openxmlformats.org/officeDocument/2006/relationships/chart" Target="../charts/chart132.xml"/><Relationship Id="rId16" Type="http://schemas.openxmlformats.org/officeDocument/2006/relationships/chart" Target="../charts/chart131.xml"/><Relationship Id="rId19" Type="http://schemas.openxmlformats.org/officeDocument/2006/relationships/chart" Target="../charts/chart134.xml"/><Relationship Id="rId18" Type="http://schemas.openxmlformats.org/officeDocument/2006/relationships/chart" Target="../charts/chart133.xml"/></Relationships>
</file>

<file path=xl/drawings/_rels/drawing14.xml.rels><?xml version="1.0" encoding="UTF-8" standalone="yes"?><Relationships xmlns="http://schemas.openxmlformats.org/package/2006/relationships"><Relationship Id="rId20" Type="http://schemas.openxmlformats.org/officeDocument/2006/relationships/chart" Target="../charts/chart161.xml"/><Relationship Id="rId22" Type="http://schemas.openxmlformats.org/officeDocument/2006/relationships/chart" Target="../charts/chart163.xml"/><Relationship Id="rId21" Type="http://schemas.openxmlformats.org/officeDocument/2006/relationships/chart" Target="../charts/chart162.xml"/><Relationship Id="rId24" Type="http://schemas.openxmlformats.org/officeDocument/2006/relationships/chart" Target="../charts/chart165.xml"/><Relationship Id="rId23" Type="http://schemas.openxmlformats.org/officeDocument/2006/relationships/chart" Target="../charts/chart164.xml"/><Relationship Id="rId1" Type="http://schemas.openxmlformats.org/officeDocument/2006/relationships/chart" Target="../charts/chart142.xml"/><Relationship Id="rId2" Type="http://schemas.openxmlformats.org/officeDocument/2006/relationships/chart" Target="../charts/chart143.xml"/><Relationship Id="rId3" Type="http://schemas.openxmlformats.org/officeDocument/2006/relationships/chart" Target="../charts/chart144.xml"/><Relationship Id="rId4" Type="http://schemas.openxmlformats.org/officeDocument/2006/relationships/chart" Target="../charts/chart145.xml"/><Relationship Id="rId9" Type="http://schemas.openxmlformats.org/officeDocument/2006/relationships/chart" Target="../charts/chart150.xml"/><Relationship Id="rId26" Type="http://schemas.openxmlformats.org/officeDocument/2006/relationships/chart" Target="../charts/chart167.xml"/><Relationship Id="rId25" Type="http://schemas.openxmlformats.org/officeDocument/2006/relationships/chart" Target="../charts/chart166.xml"/><Relationship Id="rId5" Type="http://schemas.openxmlformats.org/officeDocument/2006/relationships/chart" Target="../charts/chart146.xml"/><Relationship Id="rId6" Type="http://schemas.openxmlformats.org/officeDocument/2006/relationships/chart" Target="../charts/chart147.xml"/><Relationship Id="rId7" Type="http://schemas.openxmlformats.org/officeDocument/2006/relationships/chart" Target="../charts/chart148.xml"/><Relationship Id="rId8" Type="http://schemas.openxmlformats.org/officeDocument/2006/relationships/chart" Target="../charts/chart149.xml"/><Relationship Id="rId11" Type="http://schemas.openxmlformats.org/officeDocument/2006/relationships/chart" Target="../charts/chart152.xml"/><Relationship Id="rId10" Type="http://schemas.openxmlformats.org/officeDocument/2006/relationships/chart" Target="../charts/chart151.xml"/><Relationship Id="rId13" Type="http://schemas.openxmlformats.org/officeDocument/2006/relationships/chart" Target="../charts/chart154.xml"/><Relationship Id="rId12" Type="http://schemas.openxmlformats.org/officeDocument/2006/relationships/chart" Target="../charts/chart153.xml"/><Relationship Id="rId15" Type="http://schemas.openxmlformats.org/officeDocument/2006/relationships/chart" Target="../charts/chart156.xml"/><Relationship Id="rId14" Type="http://schemas.openxmlformats.org/officeDocument/2006/relationships/chart" Target="../charts/chart155.xml"/><Relationship Id="rId17" Type="http://schemas.openxmlformats.org/officeDocument/2006/relationships/chart" Target="../charts/chart158.xml"/><Relationship Id="rId16" Type="http://schemas.openxmlformats.org/officeDocument/2006/relationships/chart" Target="../charts/chart157.xml"/><Relationship Id="rId19" Type="http://schemas.openxmlformats.org/officeDocument/2006/relationships/chart" Target="../charts/chart160.xml"/><Relationship Id="rId18" Type="http://schemas.openxmlformats.org/officeDocument/2006/relationships/chart" Target="../charts/chart159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8.xml"/><Relationship Id="rId2" Type="http://schemas.openxmlformats.org/officeDocument/2006/relationships/chart" Target="../charts/chart169.xml"/><Relationship Id="rId3" Type="http://schemas.openxmlformats.org/officeDocument/2006/relationships/chart" Target="../charts/chart170.xml"/><Relationship Id="rId4" Type="http://schemas.openxmlformats.org/officeDocument/2006/relationships/chart" Target="../charts/chart171.xml"/><Relationship Id="rId9" Type="http://schemas.openxmlformats.org/officeDocument/2006/relationships/chart" Target="../charts/chart176.xml"/><Relationship Id="rId5" Type="http://schemas.openxmlformats.org/officeDocument/2006/relationships/chart" Target="../charts/chart172.xml"/><Relationship Id="rId6" Type="http://schemas.openxmlformats.org/officeDocument/2006/relationships/chart" Target="../charts/chart173.xml"/><Relationship Id="rId7" Type="http://schemas.openxmlformats.org/officeDocument/2006/relationships/chart" Target="../charts/chart174.xml"/><Relationship Id="rId8" Type="http://schemas.openxmlformats.org/officeDocument/2006/relationships/chart" Target="../charts/chart175.xml"/><Relationship Id="rId11" Type="http://schemas.openxmlformats.org/officeDocument/2006/relationships/chart" Target="../charts/chart178.xml"/><Relationship Id="rId10" Type="http://schemas.openxmlformats.org/officeDocument/2006/relationships/chart" Target="../charts/chart177.xml"/><Relationship Id="rId12" Type="http://schemas.openxmlformats.org/officeDocument/2006/relationships/image" Target="../media/Chart17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9.xml"/><Relationship Id="rId2" Type="http://schemas.openxmlformats.org/officeDocument/2006/relationships/chart" Target="../charts/chart180.xml"/><Relationship Id="rId3" Type="http://schemas.openxmlformats.org/officeDocument/2006/relationships/chart" Target="../charts/chart181.xml"/><Relationship Id="rId4" Type="http://schemas.openxmlformats.org/officeDocument/2006/relationships/chart" Target="../charts/chart182.xml"/><Relationship Id="rId9" Type="http://schemas.openxmlformats.org/officeDocument/2006/relationships/chart" Target="../charts/chart187.xml"/><Relationship Id="rId5" Type="http://schemas.openxmlformats.org/officeDocument/2006/relationships/chart" Target="../charts/chart183.xml"/><Relationship Id="rId6" Type="http://schemas.openxmlformats.org/officeDocument/2006/relationships/chart" Target="../charts/chart184.xml"/><Relationship Id="rId7" Type="http://schemas.openxmlformats.org/officeDocument/2006/relationships/chart" Target="../charts/chart185.xml"/><Relationship Id="rId8" Type="http://schemas.openxmlformats.org/officeDocument/2006/relationships/chart" Target="../charts/chart186.xml"/><Relationship Id="rId11" Type="http://schemas.openxmlformats.org/officeDocument/2006/relationships/chart" Target="../charts/chart189.xml"/><Relationship Id="rId10" Type="http://schemas.openxmlformats.org/officeDocument/2006/relationships/chart" Target="../charts/chart188.xml"/><Relationship Id="rId12" Type="http://schemas.openxmlformats.org/officeDocument/2006/relationships/chart" Target="../charts/chart190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1.xml"/><Relationship Id="rId2" Type="http://schemas.openxmlformats.org/officeDocument/2006/relationships/chart" Target="../charts/chart192.xml"/><Relationship Id="rId3" Type="http://schemas.openxmlformats.org/officeDocument/2006/relationships/chart" Target="../charts/chart193.xml"/><Relationship Id="rId4" Type="http://schemas.openxmlformats.org/officeDocument/2006/relationships/chart" Target="../charts/chart194.xml"/><Relationship Id="rId9" Type="http://schemas.openxmlformats.org/officeDocument/2006/relationships/chart" Target="../charts/chart199.xml"/><Relationship Id="rId5" Type="http://schemas.openxmlformats.org/officeDocument/2006/relationships/chart" Target="../charts/chart195.xml"/><Relationship Id="rId6" Type="http://schemas.openxmlformats.org/officeDocument/2006/relationships/chart" Target="../charts/chart196.xml"/><Relationship Id="rId7" Type="http://schemas.openxmlformats.org/officeDocument/2006/relationships/chart" Target="../charts/chart197.xml"/><Relationship Id="rId8" Type="http://schemas.openxmlformats.org/officeDocument/2006/relationships/chart" Target="../charts/chart198.xml"/><Relationship Id="rId11" Type="http://schemas.openxmlformats.org/officeDocument/2006/relationships/chart" Target="../charts/chart201.xml"/><Relationship Id="rId10" Type="http://schemas.openxmlformats.org/officeDocument/2006/relationships/chart" Target="../charts/chart200.xml"/><Relationship Id="rId12" Type="http://schemas.openxmlformats.org/officeDocument/2006/relationships/chart" Target="../charts/chart202.xml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03.xml"/><Relationship Id="rId2" Type="http://schemas.openxmlformats.org/officeDocument/2006/relationships/chart" Target="../charts/chart204.xml"/><Relationship Id="rId3" Type="http://schemas.openxmlformats.org/officeDocument/2006/relationships/chart" Target="../charts/chart205.xml"/><Relationship Id="rId4" Type="http://schemas.openxmlformats.org/officeDocument/2006/relationships/chart" Target="../charts/chart206.xml"/><Relationship Id="rId5" Type="http://schemas.openxmlformats.org/officeDocument/2006/relationships/chart" Target="../charts/chart207.xml"/><Relationship Id="rId6" Type="http://schemas.openxmlformats.org/officeDocument/2006/relationships/chart" Target="../charts/chart208.xml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21.xml.rels><?xml version="1.0" encoding="UTF-8" standalone="yes"?><Relationships xmlns="http://schemas.openxmlformats.org/package/2006/relationships"><Relationship Id="rId20" Type="http://schemas.openxmlformats.org/officeDocument/2006/relationships/image" Target="../media/image26.png"/><Relationship Id="rId21" Type="http://schemas.openxmlformats.org/officeDocument/2006/relationships/image" Target="../media/image12.png"/><Relationship Id="rId1" Type="http://schemas.openxmlformats.org/officeDocument/2006/relationships/chart" Target="../charts/chart209.xml"/><Relationship Id="rId2" Type="http://schemas.openxmlformats.org/officeDocument/2006/relationships/chart" Target="../charts/chart210.xml"/><Relationship Id="rId3" Type="http://schemas.openxmlformats.org/officeDocument/2006/relationships/chart" Target="../charts/chart211.xml"/><Relationship Id="rId4" Type="http://schemas.openxmlformats.org/officeDocument/2006/relationships/chart" Target="../charts/chart212.xml"/><Relationship Id="rId9" Type="http://schemas.openxmlformats.org/officeDocument/2006/relationships/image" Target="../media/image15.png"/><Relationship Id="rId5" Type="http://schemas.openxmlformats.org/officeDocument/2006/relationships/chart" Target="../charts/chart213.xml"/><Relationship Id="rId6" Type="http://schemas.openxmlformats.org/officeDocument/2006/relationships/chart" Target="../charts/chart214.xml"/><Relationship Id="rId7" Type="http://schemas.openxmlformats.org/officeDocument/2006/relationships/image" Target="../media/image2.png"/><Relationship Id="rId8" Type="http://schemas.openxmlformats.org/officeDocument/2006/relationships/image" Target="../media/image20.png"/><Relationship Id="rId11" Type="http://schemas.openxmlformats.org/officeDocument/2006/relationships/image" Target="../media/image25.png"/><Relationship Id="rId10" Type="http://schemas.openxmlformats.org/officeDocument/2006/relationships/image" Target="../media/image19.png"/><Relationship Id="rId13" Type="http://schemas.openxmlformats.org/officeDocument/2006/relationships/image" Target="../media/image21.png"/><Relationship Id="rId12" Type="http://schemas.openxmlformats.org/officeDocument/2006/relationships/image" Target="../media/image27.png"/><Relationship Id="rId15" Type="http://schemas.openxmlformats.org/officeDocument/2006/relationships/image" Target="../media/image17.png"/><Relationship Id="rId14" Type="http://schemas.openxmlformats.org/officeDocument/2006/relationships/image" Target="../media/image11.png"/><Relationship Id="rId17" Type="http://schemas.openxmlformats.org/officeDocument/2006/relationships/image" Target="../media/image8.png"/><Relationship Id="rId16" Type="http://schemas.openxmlformats.org/officeDocument/2006/relationships/image" Target="../media/image9.png"/><Relationship Id="rId19" Type="http://schemas.openxmlformats.org/officeDocument/2006/relationships/image" Target="../media/image10.png"/><Relationship Id="rId18" Type="http://schemas.openxmlformats.org/officeDocument/2006/relationships/image" Target="../media/image1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5.xml"/><Relationship Id="rId2" Type="http://schemas.openxmlformats.org/officeDocument/2006/relationships/chart" Target="../charts/chart216.xml"/><Relationship Id="rId3" Type="http://schemas.openxmlformats.org/officeDocument/2006/relationships/chart" Target="../charts/chart217.xml"/><Relationship Id="rId4" Type="http://schemas.openxmlformats.org/officeDocument/2006/relationships/chart" Target="../charts/chart218.xml"/><Relationship Id="rId9" Type="http://schemas.openxmlformats.org/officeDocument/2006/relationships/chart" Target="../charts/chart223.xml"/><Relationship Id="rId5" Type="http://schemas.openxmlformats.org/officeDocument/2006/relationships/chart" Target="../charts/chart219.xml"/><Relationship Id="rId6" Type="http://schemas.openxmlformats.org/officeDocument/2006/relationships/chart" Target="../charts/chart220.xml"/><Relationship Id="rId7" Type="http://schemas.openxmlformats.org/officeDocument/2006/relationships/chart" Target="../charts/chart221.xml"/><Relationship Id="rId8" Type="http://schemas.openxmlformats.org/officeDocument/2006/relationships/chart" Target="../charts/chart222.xml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24.xml"/><Relationship Id="rId2" Type="http://schemas.openxmlformats.org/officeDocument/2006/relationships/chart" Target="../charts/chart225.xml"/><Relationship Id="rId3" Type="http://schemas.openxmlformats.org/officeDocument/2006/relationships/chart" Target="../charts/chart226.xml"/><Relationship Id="rId4" Type="http://schemas.openxmlformats.org/officeDocument/2006/relationships/chart" Target="../charts/chart227.xml"/><Relationship Id="rId5" Type="http://schemas.openxmlformats.org/officeDocument/2006/relationships/chart" Target="../charts/chart228.xml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29.xml"/><Relationship Id="rId2" Type="http://schemas.openxmlformats.org/officeDocument/2006/relationships/chart" Target="../charts/chart230.xml"/><Relationship Id="rId3" Type="http://schemas.openxmlformats.org/officeDocument/2006/relationships/chart" Target="../charts/chart231.xml"/><Relationship Id="rId4" Type="http://schemas.openxmlformats.org/officeDocument/2006/relationships/chart" Target="../charts/chart232.xml"/><Relationship Id="rId9" Type="http://schemas.openxmlformats.org/officeDocument/2006/relationships/image" Target="../media/image23.png"/><Relationship Id="rId5" Type="http://schemas.openxmlformats.org/officeDocument/2006/relationships/chart" Target="../charts/chart233.xml"/><Relationship Id="rId6" Type="http://schemas.openxmlformats.org/officeDocument/2006/relationships/image" Target="../media/image22.png"/><Relationship Id="rId7" Type="http://schemas.openxmlformats.org/officeDocument/2006/relationships/image" Target="../media/image16.png"/><Relationship Id="rId8" Type="http://schemas.openxmlformats.org/officeDocument/2006/relationships/image" Target="../media/image14.png"/><Relationship Id="rId10" Type="http://schemas.openxmlformats.org/officeDocument/2006/relationships/image" Target="../media/image2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3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14</xdr:row>
      <xdr:rowOff>66675</xdr:rowOff>
    </xdr:from>
    <xdr:ext cx="8505825" cy="1609725"/>
    <xdr:pic>
      <xdr:nvPicPr>
        <xdr:cNvPr id="0" name="image5.png" title="图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25</xdr:row>
      <xdr:rowOff>38100</xdr:rowOff>
    </xdr:from>
    <xdr:ext cx="8572500" cy="3800475"/>
    <xdr:pic>
      <xdr:nvPicPr>
        <xdr:cNvPr id="0" name="image3.png" title="图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1</xdr:row>
      <xdr:rowOff>19050</xdr:rowOff>
    </xdr:from>
    <xdr:ext cx="8572500" cy="2276475"/>
    <xdr:pic>
      <xdr:nvPicPr>
        <xdr:cNvPr id="0" name="image4.png" title="图片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23</xdr:row>
      <xdr:rowOff>133350</xdr:rowOff>
    </xdr:from>
    <xdr:ext cx="3562350" cy="2647950"/>
    <xdr:graphicFrame>
      <xdr:nvGraphicFramePr>
        <xdr:cNvPr id="8" name="Chart 8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152400</xdr:colOff>
      <xdr:row>23</xdr:row>
      <xdr:rowOff>142875</xdr:rowOff>
    </xdr:from>
    <xdr:ext cx="3762375" cy="2647950"/>
    <xdr:graphicFrame>
      <xdr:nvGraphicFramePr>
        <xdr:cNvPr id="9" name="Chart 9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104775</xdr:colOff>
      <xdr:row>23</xdr:row>
      <xdr:rowOff>142875</xdr:rowOff>
    </xdr:from>
    <xdr:ext cx="4019550" cy="2647950"/>
    <xdr:graphicFrame>
      <xdr:nvGraphicFramePr>
        <xdr:cNvPr id="11" name="Chart 1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23</xdr:col>
      <xdr:colOff>314325</xdr:colOff>
      <xdr:row>23</xdr:row>
      <xdr:rowOff>142875</xdr:rowOff>
    </xdr:from>
    <xdr:ext cx="4200525" cy="2638425"/>
    <xdr:graphicFrame>
      <xdr:nvGraphicFramePr>
        <xdr:cNvPr id="13" name="Chart 13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23</xdr:row>
      <xdr:rowOff>133350</xdr:rowOff>
    </xdr:from>
    <xdr:ext cx="3562350" cy="2647950"/>
    <xdr:graphicFrame>
      <xdr:nvGraphicFramePr>
        <xdr:cNvPr id="1" name="Chart 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152400</xdr:colOff>
      <xdr:row>23</xdr:row>
      <xdr:rowOff>142875</xdr:rowOff>
    </xdr:from>
    <xdr:ext cx="3762375" cy="2647950"/>
    <xdr:graphicFrame>
      <xdr:nvGraphicFramePr>
        <xdr:cNvPr id="2" name="Chart 2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104775</xdr:colOff>
      <xdr:row>23</xdr:row>
      <xdr:rowOff>142875</xdr:rowOff>
    </xdr:from>
    <xdr:ext cx="4019550" cy="2647950"/>
    <xdr:graphicFrame>
      <xdr:nvGraphicFramePr>
        <xdr:cNvPr id="3" name="Chart 3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24</xdr:col>
      <xdr:colOff>57150</xdr:colOff>
      <xdr:row>23</xdr:row>
      <xdr:rowOff>142875</xdr:rowOff>
    </xdr:from>
    <xdr:ext cx="4200525" cy="2638425"/>
    <xdr:graphicFrame>
      <xdr:nvGraphicFramePr>
        <xdr:cNvPr id="14" name="Chart 14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85725</xdr:colOff>
      <xdr:row>1</xdr:row>
      <xdr:rowOff>38100</xdr:rowOff>
    </xdr:from>
    <xdr:ext cx="4162425" cy="2790825"/>
    <xdr:graphicFrame>
      <xdr:nvGraphicFramePr>
        <xdr:cNvPr id="4" name="Chart 4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66675</xdr:colOff>
      <xdr:row>2</xdr:row>
      <xdr:rowOff>85725</xdr:rowOff>
    </xdr:from>
    <xdr:ext cx="4067175" cy="2790825"/>
    <xdr:graphicFrame>
      <xdr:nvGraphicFramePr>
        <xdr:cNvPr id="5" name="Chart 5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66675</xdr:colOff>
      <xdr:row>2</xdr:row>
      <xdr:rowOff>76200</xdr:rowOff>
    </xdr:from>
    <xdr:ext cx="4162425" cy="2790825"/>
    <xdr:graphicFrame>
      <xdr:nvGraphicFramePr>
        <xdr:cNvPr id="6" name="Chart 6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66675</xdr:colOff>
      <xdr:row>2</xdr:row>
      <xdr:rowOff>85725</xdr:rowOff>
    </xdr:from>
    <xdr:ext cx="4200525" cy="2790825"/>
    <xdr:graphicFrame>
      <xdr:nvGraphicFramePr>
        <xdr:cNvPr id="7" name="Chart 7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38100</xdr:colOff>
      <xdr:row>3</xdr:row>
      <xdr:rowOff>123825</xdr:rowOff>
    </xdr:from>
    <xdr:ext cx="4162425" cy="2790825"/>
    <xdr:graphicFrame>
      <xdr:nvGraphicFramePr>
        <xdr:cNvPr id="10" name="Chart 10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3</xdr:col>
      <xdr:colOff>76200</xdr:colOff>
      <xdr:row>3</xdr:row>
      <xdr:rowOff>104775</xdr:rowOff>
    </xdr:from>
    <xdr:ext cx="4200525" cy="2790825"/>
    <xdr:graphicFrame>
      <xdr:nvGraphicFramePr>
        <xdr:cNvPr id="12" name="Chart 12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</xdr:col>
      <xdr:colOff>76200</xdr:colOff>
      <xdr:row>3</xdr:row>
      <xdr:rowOff>114300</xdr:rowOff>
    </xdr:from>
    <xdr:ext cx="4200525" cy="2790825"/>
    <xdr:graphicFrame>
      <xdr:nvGraphicFramePr>
        <xdr:cNvPr id="15" name="Chart 15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</xdr:col>
      <xdr:colOff>76200</xdr:colOff>
      <xdr:row>4</xdr:row>
      <xdr:rowOff>142875</xdr:rowOff>
    </xdr:from>
    <xdr:ext cx="4200525" cy="2609850"/>
    <xdr:graphicFrame>
      <xdr:nvGraphicFramePr>
        <xdr:cNvPr id="16" name="Chart 16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</xdr:col>
      <xdr:colOff>2266950</xdr:colOff>
      <xdr:row>2</xdr:row>
      <xdr:rowOff>552450</xdr:rowOff>
    </xdr:from>
    <xdr:ext cx="638175" cy="1057275"/>
    <xdr:sp>
      <xdr:nvSpPr>
        <xdr:cNvPr id="3" name="Shape 3"/>
        <xdr:cNvSpPr/>
      </xdr:nvSpPr>
      <xdr:spPr>
        <a:xfrm rot="4011900">
          <a:off x="2842858" y="1107667"/>
          <a:ext cx="1029272" cy="235209"/>
        </a:xfrm>
        <a:prstGeom prst="rightArrow">
          <a:avLst>
            <a:gd fmla="val 50000" name="adj1"/>
            <a:gd fmla="val 50000" name="adj2"/>
          </a:avLst>
        </a:prstGeom>
        <a:solidFill>
          <a:srgbClr val="B6D7A8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2028825</xdr:colOff>
      <xdr:row>3</xdr:row>
      <xdr:rowOff>838200</xdr:rowOff>
    </xdr:from>
    <xdr:ext cx="895350" cy="895350"/>
    <xdr:sp>
      <xdr:nvSpPr>
        <xdr:cNvPr id="4" name="Shape 4"/>
        <xdr:cNvSpPr/>
      </xdr:nvSpPr>
      <xdr:spPr>
        <a:xfrm rot="2700000">
          <a:off x="1989993" y="1450855"/>
          <a:ext cx="999990" cy="235042"/>
        </a:xfrm>
        <a:prstGeom prst="rightArrow">
          <a:avLst>
            <a:gd fmla="val 50000" name="adj1"/>
            <a:gd fmla="val 50000" name="adj2"/>
          </a:avLst>
        </a:prstGeom>
        <a:solidFill>
          <a:srgbClr val="B6D7A8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2438400</xdr:colOff>
      <xdr:row>4</xdr:row>
      <xdr:rowOff>819150</xdr:rowOff>
    </xdr:from>
    <xdr:ext cx="695325" cy="695325"/>
    <xdr:sp>
      <xdr:nvSpPr>
        <xdr:cNvPr id="5" name="Shape 5"/>
        <xdr:cNvSpPr/>
      </xdr:nvSpPr>
      <xdr:spPr>
        <a:xfrm rot="2700000">
          <a:off x="1470396" y="1490068"/>
          <a:ext cx="745008" cy="205768"/>
        </a:xfrm>
        <a:prstGeom prst="rightArrow">
          <a:avLst>
            <a:gd fmla="val 50000" name="adj1"/>
            <a:gd fmla="val 50000" name="adj2"/>
          </a:avLst>
        </a:prstGeom>
        <a:solidFill>
          <a:srgbClr val="B6D7A8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19050</xdr:colOff>
      <xdr:row>0</xdr:row>
      <xdr:rowOff>0</xdr:rowOff>
    </xdr:from>
    <xdr:ext cx="3714750" cy="666750"/>
    <xdr:pic>
      <xdr:nvPicPr>
        <xdr:cNvPr descr="504892e71ad66b485cb1b256d227406" id="0" name="image2.png" title="图片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5</xdr:row>
      <xdr:rowOff>38100</xdr:rowOff>
    </xdr:from>
    <xdr:ext cx="4162425" cy="2943225"/>
    <xdr:pic>
      <xdr:nvPicPr>
        <xdr:cNvPr id="0" name="image1.png" title="图片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5</xdr:row>
      <xdr:rowOff>95250</xdr:rowOff>
    </xdr:from>
    <xdr:ext cx="8305800" cy="2790825"/>
    <xdr:pic>
      <xdr:nvPicPr>
        <xdr:cNvPr id="0" name="image7.png" title="图片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857250</xdr:colOff>
      <xdr:row>1</xdr:row>
      <xdr:rowOff>38100</xdr:rowOff>
    </xdr:from>
    <xdr:ext cx="6419850" cy="2886075"/>
    <xdr:pic>
      <xdr:nvPicPr>
        <xdr:cNvPr id="0" name="image6.png" title="图片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95250</xdr:colOff>
      <xdr:row>1</xdr:row>
      <xdr:rowOff>57150</xdr:rowOff>
    </xdr:from>
    <xdr:ext cx="4162425" cy="2562225"/>
    <xdr:graphicFrame>
      <xdr:nvGraphicFramePr>
        <xdr:cNvPr id="17" name="Chart 17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114300</xdr:colOff>
      <xdr:row>1</xdr:row>
      <xdr:rowOff>76200</xdr:rowOff>
    </xdr:from>
    <xdr:ext cx="4067175" cy="2524125"/>
    <xdr:graphicFrame>
      <xdr:nvGraphicFramePr>
        <xdr:cNvPr id="18" name="Chart 18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95250</xdr:colOff>
      <xdr:row>2</xdr:row>
      <xdr:rowOff>171450</xdr:rowOff>
    </xdr:from>
    <xdr:ext cx="4200525" cy="2609850"/>
    <xdr:graphicFrame>
      <xdr:nvGraphicFramePr>
        <xdr:cNvPr id="19" name="Chart 19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85725</xdr:colOff>
      <xdr:row>2</xdr:row>
      <xdr:rowOff>171450</xdr:rowOff>
    </xdr:from>
    <xdr:ext cx="4200525" cy="2609850"/>
    <xdr:graphicFrame>
      <xdr:nvGraphicFramePr>
        <xdr:cNvPr id="20" name="Chart 20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</xdr:col>
      <xdr:colOff>95250</xdr:colOff>
      <xdr:row>2</xdr:row>
      <xdr:rowOff>180975</xdr:rowOff>
    </xdr:from>
    <xdr:ext cx="4200525" cy="2609850"/>
    <xdr:graphicFrame>
      <xdr:nvGraphicFramePr>
        <xdr:cNvPr id="21" name="Chart 2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4</xdr:col>
      <xdr:colOff>114300</xdr:colOff>
      <xdr:row>2</xdr:row>
      <xdr:rowOff>200025</xdr:rowOff>
    </xdr:from>
    <xdr:ext cx="4162425" cy="2562225"/>
    <xdr:graphicFrame>
      <xdr:nvGraphicFramePr>
        <xdr:cNvPr id="22" name="Chart 22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</xdr:col>
      <xdr:colOff>95250</xdr:colOff>
      <xdr:row>3</xdr:row>
      <xdr:rowOff>142875</xdr:rowOff>
    </xdr:from>
    <xdr:ext cx="4200525" cy="2609850"/>
    <xdr:graphicFrame>
      <xdr:nvGraphicFramePr>
        <xdr:cNvPr id="23" name="Chart 23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</xdr:col>
      <xdr:colOff>85725</xdr:colOff>
      <xdr:row>3</xdr:row>
      <xdr:rowOff>133350</xdr:rowOff>
    </xdr:from>
    <xdr:ext cx="4200525" cy="2609850"/>
    <xdr:graphicFrame>
      <xdr:nvGraphicFramePr>
        <xdr:cNvPr id="24" name="Chart 24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3</xdr:col>
      <xdr:colOff>76200</xdr:colOff>
      <xdr:row>4</xdr:row>
      <xdr:rowOff>133350</xdr:rowOff>
    </xdr:from>
    <xdr:ext cx="4257675" cy="2609850"/>
    <xdr:graphicFrame>
      <xdr:nvGraphicFramePr>
        <xdr:cNvPr id="25" name="Chart 25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4</xdr:col>
      <xdr:colOff>95250</xdr:colOff>
      <xdr:row>4</xdr:row>
      <xdr:rowOff>133350</xdr:rowOff>
    </xdr:from>
    <xdr:ext cx="4200525" cy="2609850"/>
    <xdr:graphicFrame>
      <xdr:nvGraphicFramePr>
        <xdr:cNvPr id="26" name="Chart 26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2</xdr:col>
      <xdr:colOff>104775</xdr:colOff>
      <xdr:row>4</xdr:row>
      <xdr:rowOff>104775</xdr:rowOff>
    </xdr:from>
    <xdr:ext cx="4200525" cy="2638425"/>
    <xdr:graphicFrame>
      <xdr:nvGraphicFramePr>
        <xdr:cNvPr id="27" name="Chart 27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2</xdr:col>
      <xdr:colOff>19050</xdr:colOff>
      <xdr:row>1</xdr:row>
      <xdr:rowOff>76200</xdr:rowOff>
    </xdr:from>
    <xdr:ext cx="4286250" cy="2867025"/>
    <xdr:pic>
      <xdr:nvPicPr>
        <xdr:cNvPr id="113913767" name="Chart28" title="图表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0</xdr:row>
      <xdr:rowOff>0</xdr:rowOff>
    </xdr:from>
    <xdr:ext cx="3714750" cy="666750"/>
    <xdr:pic>
      <xdr:nvPicPr>
        <xdr:cNvPr descr="504892e71ad66b485cb1b256d227406" id="0" name="image2.png" title="图片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85725</xdr:colOff>
      <xdr:row>1</xdr:row>
      <xdr:rowOff>38100</xdr:rowOff>
    </xdr:from>
    <xdr:ext cx="4162425" cy="2790825"/>
    <xdr:graphicFrame>
      <xdr:nvGraphicFramePr>
        <xdr:cNvPr id="29" name="Chart 29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66675</xdr:colOff>
      <xdr:row>2</xdr:row>
      <xdr:rowOff>85725</xdr:rowOff>
    </xdr:from>
    <xdr:ext cx="4067175" cy="2790825"/>
    <xdr:graphicFrame>
      <xdr:nvGraphicFramePr>
        <xdr:cNvPr id="30" name="Chart 30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66675</xdr:colOff>
      <xdr:row>2</xdr:row>
      <xdr:rowOff>76200</xdr:rowOff>
    </xdr:from>
    <xdr:ext cx="4162425" cy="2790825"/>
    <xdr:graphicFrame>
      <xdr:nvGraphicFramePr>
        <xdr:cNvPr id="31" name="Chart 3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66675</xdr:colOff>
      <xdr:row>2</xdr:row>
      <xdr:rowOff>85725</xdr:rowOff>
    </xdr:from>
    <xdr:ext cx="4200525" cy="2790825"/>
    <xdr:graphicFrame>
      <xdr:nvGraphicFramePr>
        <xdr:cNvPr id="32" name="Chart 32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38100</xdr:colOff>
      <xdr:row>3</xdr:row>
      <xdr:rowOff>123825</xdr:rowOff>
    </xdr:from>
    <xdr:ext cx="4162425" cy="2790825"/>
    <xdr:graphicFrame>
      <xdr:nvGraphicFramePr>
        <xdr:cNvPr id="33" name="Chart 33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3</xdr:col>
      <xdr:colOff>76200</xdr:colOff>
      <xdr:row>3</xdr:row>
      <xdr:rowOff>104775</xdr:rowOff>
    </xdr:from>
    <xdr:ext cx="4200525" cy="2790825"/>
    <xdr:graphicFrame>
      <xdr:nvGraphicFramePr>
        <xdr:cNvPr id="34" name="Chart 34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</xdr:col>
      <xdr:colOff>76200</xdr:colOff>
      <xdr:row>3</xdr:row>
      <xdr:rowOff>114300</xdr:rowOff>
    </xdr:from>
    <xdr:ext cx="4200525" cy="2790825"/>
    <xdr:graphicFrame>
      <xdr:nvGraphicFramePr>
        <xdr:cNvPr id="35" name="Chart 35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</xdr:col>
      <xdr:colOff>66675</xdr:colOff>
      <xdr:row>4</xdr:row>
      <xdr:rowOff>142875</xdr:rowOff>
    </xdr:from>
    <xdr:ext cx="4200525" cy="2609850"/>
    <xdr:graphicFrame>
      <xdr:nvGraphicFramePr>
        <xdr:cNvPr id="36" name="Chart 36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</xdr:col>
      <xdr:colOff>2266950</xdr:colOff>
      <xdr:row>2</xdr:row>
      <xdr:rowOff>552450</xdr:rowOff>
    </xdr:from>
    <xdr:ext cx="638175" cy="1057275"/>
    <xdr:sp>
      <xdr:nvSpPr>
        <xdr:cNvPr id="3" name="Shape 3"/>
        <xdr:cNvSpPr/>
      </xdr:nvSpPr>
      <xdr:spPr>
        <a:xfrm rot="4011900">
          <a:off x="2842858" y="1107667"/>
          <a:ext cx="1029272" cy="235209"/>
        </a:xfrm>
        <a:prstGeom prst="rightArrow">
          <a:avLst>
            <a:gd fmla="val 50000" name="adj1"/>
            <a:gd fmla="val 50000" name="adj2"/>
          </a:avLst>
        </a:prstGeom>
        <a:solidFill>
          <a:srgbClr val="B6D7A8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1857375</xdr:colOff>
      <xdr:row>4</xdr:row>
      <xdr:rowOff>1104900</xdr:rowOff>
    </xdr:from>
    <xdr:ext cx="742950" cy="723900"/>
    <xdr:sp>
      <xdr:nvSpPr>
        <xdr:cNvPr id="4" name="Shape 4"/>
        <xdr:cNvSpPr/>
      </xdr:nvSpPr>
      <xdr:spPr>
        <a:xfrm rot="2700000">
          <a:off x="1989993" y="1450855"/>
          <a:ext cx="999990" cy="235042"/>
        </a:xfrm>
        <a:prstGeom prst="rightArrow">
          <a:avLst>
            <a:gd fmla="val 50000" name="adj1"/>
            <a:gd fmla="val 50000" name="adj2"/>
          </a:avLst>
        </a:prstGeom>
        <a:solidFill>
          <a:srgbClr val="B6D7A8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2200275</xdr:colOff>
      <xdr:row>4</xdr:row>
      <xdr:rowOff>752475</xdr:rowOff>
    </xdr:from>
    <xdr:ext cx="619125" cy="723900"/>
    <xdr:sp>
      <xdr:nvSpPr>
        <xdr:cNvPr id="6" name="Shape 6"/>
        <xdr:cNvSpPr/>
      </xdr:nvSpPr>
      <xdr:spPr>
        <a:xfrm rot="3188369">
          <a:off x="2704270" y="1574125"/>
          <a:ext cx="732660" cy="204000"/>
        </a:xfrm>
        <a:prstGeom prst="rightArrow">
          <a:avLst>
            <a:gd fmla="val 50000" name="adj1"/>
            <a:gd fmla="val 50000" name="adj2"/>
          </a:avLst>
        </a:prstGeom>
        <a:solidFill>
          <a:srgbClr val="93C47D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19050</xdr:colOff>
      <xdr:row>0</xdr:row>
      <xdr:rowOff>0</xdr:rowOff>
    </xdr:from>
    <xdr:ext cx="3714750" cy="666750"/>
    <xdr:pic>
      <xdr:nvPicPr>
        <xdr:cNvPr descr="504892e71ad66b485cb1b256d227406" id="0" name="image2.png" title="图片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5</xdr:row>
      <xdr:rowOff>38100</xdr:rowOff>
    </xdr:from>
    <xdr:ext cx="4162425" cy="2943225"/>
    <xdr:pic>
      <xdr:nvPicPr>
        <xdr:cNvPr id="0" name="image1.png" title="图片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5</xdr:row>
      <xdr:rowOff>95250</xdr:rowOff>
    </xdr:from>
    <xdr:ext cx="8305800" cy="2790825"/>
    <xdr:pic>
      <xdr:nvPicPr>
        <xdr:cNvPr id="0" name="image7.png" title="图片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1504950</xdr:colOff>
      <xdr:row>1</xdr:row>
      <xdr:rowOff>38100</xdr:rowOff>
    </xdr:from>
    <xdr:ext cx="5848350" cy="2943225"/>
    <xdr:pic>
      <xdr:nvPicPr>
        <xdr:cNvPr id="0" name="image6.png" title="图片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23</xdr:row>
      <xdr:rowOff>133350</xdr:rowOff>
    </xdr:from>
    <xdr:ext cx="3562350" cy="2647950"/>
    <xdr:graphicFrame>
      <xdr:nvGraphicFramePr>
        <xdr:cNvPr id="37" name="Chart 37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152400</xdr:colOff>
      <xdr:row>23</xdr:row>
      <xdr:rowOff>142875</xdr:rowOff>
    </xdr:from>
    <xdr:ext cx="3762375" cy="2647950"/>
    <xdr:graphicFrame>
      <xdr:nvGraphicFramePr>
        <xdr:cNvPr id="38" name="Chart 38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104775</xdr:colOff>
      <xdr:row>23</xdr:row>
      <xdr:rowOff>142875</xdr:rowOff>
    </xdr:from>
    <xdr:ext cx="4019550" cy="2647950"/>
    <xdr:graphicFrame>
      <xdr:nvGraphicFramePr>
        <xdr:cNvPr id="39" name="Chart 39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24</xdr:col>
      <xdr:colOff>57150</xdr:colOff>
      <xdr:row>23</xdr:row>
      <xdr:rowOff>142875</xdr:rowOff>
    </xdr:from>
    <xdr:ext cx="4200525" cy="2638425"/>
    <xdr:graphicFrame>
      <xdr:nvGraphicFramePr>
        <xdr:cNvPr id="40" name="Chart 40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25</xdr:col>
      <xdr:colOff>161925</xdr:colOff>
      <xdr:row>23</xdr:row>
      <xdr:rowOff>123825</xdr:rowOff>
    </xdr:from>
    <xdr:ext cx="3562350" cy="2647950"/>
    <xdr:graphicFrame>
      <xdr:nvGraphicFramePr>
        <xdr:cNvPr id="41" name="Chart 4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352425</xdr:colOff>
      <xdr:row>23</xdr:row>
      <xdr:rowOff>123825</xdr:rowOff>
    </xdr:from>
    <xdr:ext cx="3762375" cy="2647950"/>
    <xdr:graphicFrame>
      <xdr:nvGraphicFramePr>
        <xdr:cNvPr id="42" name="Chart 42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16</xdr:col>
      <xdr:colOff>371475</xdr:colOff>
      <xdr:row>23</xdr:row>
      <xdr:rowOff>123825</xdr:rowOff>
    </xdr:from>
    <xdr:ext cx="4019550" cy="2647950"/>
    <xdr:graphicFrame>
      <xdr:nvGraphicFramePr>
        <xdr:cNvPr id="43" name="Chart 43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23</xdr:row>
      <xdr:rowOff>123825</xdr:rowOff>
    </xdr:from>
    <xdr:ext cx="4200525" cy="2638425"/>
    <xdr:graphicFrame>
      <xdr:nvGraphicFramePr>
        <xdr:cNvPr id="44" name="Chart 44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31</xdr:col>
      <xdr:colOff>466725</xdr:colOff>
      <xdr:row>23</xdr:row>
      <xdr:rowOff>123825</xdr:rowOff>
    </xdr:from>
    <xdr:ext cx="4019550" cy="2647950"/>
    <xdr:graphicFrame>
      <xdr:nvGraphicFramePr>
        <xdr:cNvPr id="45" name="Chart 45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0</xdr:colOff>
      <xdr:row>40</xdr:row>
      <xdr:rowOff>114300</xdr:rowOff>
    </xdr:from>
    <xdr:ext cx="5715000" cy="3533775"/>
    <xdr:graphicFrame>
      <xdr:nvGraphicFramePr>
        <xdr:cNvPr id="46" name="Chart 4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6</xdr:col>
      <xdr:colOff>161925</xdr:colOff>
      <xdr:row>68</xdr:row>
      <xdr:rowOff>19050</xdr:rowOff>
    </xdr:from>
    <xdr:ext cx="6657975" cy="4114800"/>
    <xdr:graphicFrame>
      <xdr:nvGraphicFramePr>
        <xdr:cNvPr id="47" name="Chart 4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561975</xdr:colOff>
      <xdr:row>23</xdr:row>
      <xdr:rowOff>47625</xdr:rowOff>
    </xdr:from>
    <xdr:ext cx="7610475" cy="4705350"/>
    <xdr:graphicFrame>
      <xdr:nvGraphicFramePr>
        <xdr:cNvPr id="48" name="Chart 48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428625</xdr:colOff>
      <xdr:row>67</xdr:row>
      <xdr:rowOff>66675</xdr:rowOff>
    </xdr:from>
    <xdr:ext cx="13287375" cy="4048125"/>
    <xdr:graphicFrame>
      <xdr:nvGraphicFramePr>
        <xdr:cNvPr id="49" name="Chart 49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428625</xdr:colOff>
      <xdr:row>114</xdr:row>
      <xdr:rowOff>104775</xdr:rowOff>
    </xdr:from>
    <xdr:ext cx="5715000" cy="3533775"/>
    <xdr:graphicFrame>
      <xdr:nvGraphicFramePr>
        <xdr:cNvPr id="50" name="Chart 50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781050</xdr:colOff>
      <xdr:row>114</xdr:row>
      <xdr:rowOff>104775</xdr:rowOff>
    </xdr:from>
    <xdr:ext cx="5715000" cy="3533775"/>
    <xdr:graphicFrame>
      <xdr:nvGraphicFramePr>
        <xdr:cNvPr id="51" name="Chart 5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428625</xdr:colOff>
      <xdr:row>133</xdr:row>
      <xdr:rowOff>152400</xdr:rowOff>
    </xdr:from>
    <xdr:ext cx="5715000" cy="3533775"/>
    <xdr:graphicFrame>
      <xdr:nvGraphicFramePr>
        <xdr:cNvPr id="52" name="Chart 52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8</xdr:col>
      <xdr:colOff>19050</xdr:colOff>
      <xdr:row>133</xdr:row>
      <xdr:rowOff>152400</xdr:rowOff>
    </xdr:from>
    <xdr:ext cx="5715000" cy="3533775"/>
    <xdr:graphicFrame>
      <xdr:nvGraphicFramePr>
        <xdr:cNvPr id="53" name="Chart 53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438150</xdr:colOff>
      <xdr:row>153</xdr:row>
      <xdr:rowOff>9525</xdr:rowOff>
    </xdr:from>
    <xdr:ext cx="5715000" cy="3533775"/>
    <xdr:graphicFrame>
      <xdr:nvGraphicFramePr>
        <xdr:cNvPr id="54" name="Chart 54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8</xdr:col>
      <xdr:colOff>19050</xdr:colOff>
      <xdr:row>153</xdr:row>
      <xdr:rowOff>9525</xdr:rowOff>
    </xdr:from>
    <xdr:ext cx="5715000" cy="3533775"/>
    <xdr:graphicFrame>
      <xdr:nvGraphicFramePr>
        <xdr:cNvPr id="55" name="Chart 55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15</xdr:col>
      <xdr:colOff>762000</xdr:colOff>
      <xdr:row>133</xdr:row>
      <xdr:rowOff>152400</xdr:rowOff>
    </xdr:from>
    <xdr:ext cx="5715000" cy="3533775"/>
    <xdr:graphicFrame>
      <xdr:nvGraphicFramePr>
        <xdr:cNvPr id="56" name="Chart 56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10</xdr:col>
      <xdr:colOff>762000</xdr:colOff>
      <xdr:row>95</xdr:row>
      <xdr:rowOff>57150</xdr:rowOff>
    </xdr:from>
    <xdr:ext cx="5715000" cy="3533775"/>
    <xdr:graphicFrame>
      <xdr:nvGraphicFramePr>
        <xdr:cNvPr id="57" name="Chart 57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1</xdr:col>
      <xdr:colOff>466725</xdr:colOff>
      <xdr:row>48</xdr:row>
      <xdr:rowOff>28575</xdr:rowOff>
    </xdr:from>
    <xdr:ext cx="5715000" cy="3533775"/>
    <xdr:graphicFrame>
      <xdr:nvGraphicFramePr>
        <xdr:cNvPr id="58" name="Chart 58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8</xdr:col>
      <xdr:colOff>504825</xdr:colOff>
      <xdr:row>48</xdr:row>
      <xdr:rowOff>57150</xdr:rowOff>
    </xdr:from>
    <xdr:ext cx="6867525" cy="3467100"/>
    <xdr:pic>
      <xdr:nvPicPr>
        <xdr:cNvPr id="388806754" name="Chart59" title="图表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933450</xdr:colOff>
      <xdr:row>90</xdr:row>
      <xdr:rowOff>133350</xdr:rowOff>
    </xdr:from>
    <xdr:ext cx="5715000" cy="3533775"/>
    <xdr:graphicFrame>
      <xdr:nvGraphicFramePr>
        <xdr:cNvPr id="189" name="Chart 189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428625</xdr:colOff>
      <xdr:row>188</xdr:row>
      <xdr:rowOff>47625</xdr:rowOff>
    </xdr:from>
    <xdr:ext cx="7610475" cy="4705350"/>
    <xdr:graphicFrame>
      <xdr:nvGraphicFramePr>
        <xdr:cNvPr id="60" name="Chart 60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295275</xdr:colOff>
      <xdr:row>165</xdr:row>
      <xdr:rowOff>114300</xdr:rowOff>
    </xdr:from>
    <xdr:ext cx="13287375" cy="4048125"/>
    <xdr:graphicFrame>
      <xdr:nvGraphicFramePr>
        <xdr:cNvPr id="61" name="Chart 6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428625</xdr:colOff>
      <xdr:row>213</xdr:row>
      <xdr:rowOff>104775</xdr:rowOff>
    </xdr:from>
    <xdr:ext cx="5715000" cy="3533775"/>
    <xdr:graphicFrame>
      <xdr:nvGraphicFramePr>
        <xdr:cNvPr id="62" name="Chart 62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180975</xdr:colOff>
      <xdr:row>220</xdr:row>
      <xdr:rowOff>114300</xdr:rowOff>
    </xdr:from>
    <xdr:ext cx="5715000" cy="3533775"/>
    <xdr:graphicFrame>
      <xdr:nvGraphicFramePr>
        <xdr:cNvPr id="63" name="Chart 63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428625</xdr:colOff>
      <xdr:row>232</xdr:row>
      <xdr:rowOff>152400</xdr:rowOff>
    </xdr:from>
    <xdr:ext cx="5715000" cy="3533775"/>
    <xdr:graphicFrame>
      <xdr:nvGraphicFramePr>
        <xdr:cNvPr id="64" name="Chart 64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8</xdr:col>
      <xdr:colOff>57150</xdr:colOff>
      <xdr:row>238</xdr:row>
      <xdr:rowOff>28575</xdr:rowOff>
    </xdr:from>
    <xdr:ext cx="5715000" cy="3533775"/>
    <xdr:graphicFrame>
      <xdr:nvGraphicFramePr>
        <xdr:cNvPr id="65" name="Chart 65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438150</xdr:colOff>
      <xdr:row>252</xdr:row>
      <xdr:rowOff>9525</xdr:rowOff>
    </xdr:from>
    <xdr:ext cx="5715000" cy="3533775"/>
    <xdr:graphicFrame>
      <xdr:nvGraphicFramePr>
        <xdr:cNvPr id="66" name="Chart 66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7</xdr:col>
      <xdr:colOff>657225</xdr:colOff>
      <xdr:row>256</xdr:row>
      <xdr:rowOff>76200</xdr:rowOff>
    </xdr:from>
    <xdr:ext cx="5715000" cy="3533775"/>
    <xdr:graphicFrame>
      <xdr:nvGraphicFramePr>
        <xdr:cNvPr id="67" name="Chart 67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15</xdr:col>
      <xdr:colOff>762000</xdr:colOff>
      <xdr:row>232</xdr:row>
      <xdr:rowOff>152400</xdr:rowOff>
    </xdr:from>
    <xdr:ext cx="5715000" cy="3533775"/>
    <xdr:graphicFrame>
      <xdr:nvGraphicFramePr>
        <xdr:cNvPr id="68" name="Chart 68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11</xdr:col>
      <xdr:colOff>314325</xdr:colOff>
      <xdr:row>198</xdr:row>
      <xdr:rowOff>171450</xdr:rowOff>
    </xdr:from>
    <xdr:ext cx="5715000" cy="3533775"/>
    <xdr:graphicFrame>
      <xdr:nvGraphicFramePr>
        <xdr:cNvPr id="69" name="Chart 69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7</xdr:col>
      <xdr:colOff>180975</xdr:colOff>
      <xdr:row>81</xdr:row>
      <xdr:rowOff>123825</xdr:rowOff>
    </xdr:from>
    <xdr:ext cx="5715000" cy="3533775"/>
    <xdr:graphicFrame>
      <xdr:nvGraphicFramePr>
        <xdr:cNvPr id="70" name="Chart 70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0</xdr:col>
      <xdr:colOff>114300</xdr:colOff>
      <xdr:row>81</xdr:row>
      <xdr:rowOff>123825</xdr:rowOff>
    </xdr:from>
    <xdr:ext cx="5715000" cy="3533775"/>
    <xdr:graphicFrame>
      <xdr:nvGraphicFramePr>
        <xdr:cNvPr id="71" name="Chart 7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0</xdr:col>
      <xdr:colOff>114300</xdr:colOff>
      <xdr:row>98</xdr:row>
      <xdr:rowOff>104775</xdr:rowOff>
    </xdr:from>
    <xdr:ext cx="5715000" cy="3533775"/>
    <xdr:graphicFrame>
      <xdr:nvGraphicFramePr>
        <xdr:cNvPr id="72" name="Chart 72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18</xdr:col>
      <xdr:colOff>228600</xdr:colOff>
      <xdr:row>96</xdr:row>
      <xdr:rowOff>28575</xdr:rowOff>
    </xdr:from>
    <xdr:ext cx="5715000" cy="3533775"/>
    <xdr:graphicFrame>
      <xdr:nvGraphicFramePr>
        <xdr:cNvPr id="73" name="Chart 73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26</xdr:col>
      <xdr:colOff>295275</xdr:colOff>
      <xdr:row>75</xdr:row>
      <xdr:rowOff>161925</xdr:rowOff>
    </xdr:from>
    <xdr:ext cx="5715000" cy="3533775"/>
    <xdr:graphicFrame>
      <xdr:nvGraphicFramePr>
        <xdr:cNvPr id="74" name="Chart 74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18</xdr:col>
      <xdr:colOff>228600</xdr:colOff>
      <xdr:row>75</xdr:row>
      <xdr:rowOff>161925</xdr:rowOff>
    </xdr:from>
    <xdr:ext cx="5715000" cy="3533775"/>
    <xdr:graphicFrame>
      <xdr:nvGraphicFramePr>
        <xdr:cNvPr id="75" name="Chart 75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7</xdr:col>
      <xdr:colOff>295275</xdr:colOff>
      <xdr:row>96</xdr:row>
      <xdr:rowOff>28575</xdr:rowOff>
    </xdr:from>
    <xdr:ext cx="5715000" cy="3533775"/>
    <xdr:graphicFrame>
      <xdr:nvGraphicFramePr>
        <xdr:cNvPr id="76" name="Chart 76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26</xdr:col>
      <xdr:colOff>295275</xdr:colOff>
      <xdr:row>96</xdr:row>
      <xdr:rowOff>28575</xdr:rowOff>
    </xdr:from>
    <xdr:ext cx="5715000" cy="3533775"/>
    <xdr:graphicFrame>
      <xdr:nvGraphicFramePr>
        <xdr:cNvPr id="77" name="Chart 77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  <xdr:oneCellAnchor>
    <xdr:from>
      <xdr:col>0</xdr:col>
      <xdr:colOff>295275</xdr:colOff>
      <xdr:row>116</xdr:row>
      <xdr:rowOff>180975</xdr:rowOff>
    </xdr:from>
    <xdr:ext cx="5715000" cy="3533775"/>
    <xdr:graphicFrame>
      <xdr:nvGraphicFramePr>
        <xdr:cNvPr id="78" name="Chart 78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9"/>
        </a:graphicData>
      </a:graphic>
    </xdr:graphicFrame>
    <xdr:clientData fLocksWithSheet="0"/>
  </xdr:oneCellAnchor>
  <xdr:oneCellAnchor>
    <xdr:from>
      <xdr:col>0</xdr:col>
      <xdr:colOff>295275</xdr:colOff>
      <xdr:row>136</xdr:row>
      <xdr:rowOff>152400</xdr:rowOff>
    </xdr:from>
    <xdr:ext cx="5715000" cy="3533775"/>
    <xdr:graphicFrame>
      <xdr:nvGraphicFramePr>
        <xdr:cNvPr id="79" name="Chart 79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0"/>
        </a:graphicData>
      </a:graphic>
    </xdr:graphicFrame>
    <xdr:clientData fLocksWithSheet="0"/>
  </xdr:oneCellAnchor>
  <xdr:oneCellAnchor>
    <xdr:from>
      <xdr:col>7</xdr:col>
      <xdr:colOff>295275</xdr:colOff>
      <xdr:row>116</xdr:row>
      <xdr:rowOff>180975</xdr:rowOff>
    </xdr:from>
    <xdr:ext cx="5715000" cy="3533775"/>
    <xdr:graphicFrame>
      <xdr:nvGraphicFramePr>
        <xdr:cNvPr id="80" name="Chart 80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1"/>
        </a:graphicData>
      </a:graphic>
    </xdr:graphicFrame>
    <xdr:clientData fLocksWithSheet="0"/>
  </xdr:oneCellAnchor>
  <xdr:oneCellAnchor>
    <xdr:from>
      <xdr:col>7</xdr:col>
      <xdr:colOff>295275</xdr:colOff>
      <xdr:row>136</xdr:row>
      <xdr:rowOff>152400</xdr:rowOff>
    </xdr:from>
    <xdr:ext cx="5715000" cy="3533775"/>
    <xdr:graphicFrame>
      <xdr:nvGraphicFramePr>
        <xdr:cNvPr id="81" name="Chart 8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2"/>
        </a:graphicData>
      </a:graphic>
    </xdr:graphicFrame>
    <xdr:clientData fLocksWithSheet="0"/>
  </xdr:oneCellAnchor>
  <xdr:oneCellAnchor>
    <xdr:from>
      <xdr:col>18</xdr:col>
      <xdr:colOff>228600</xdr:colOff>
      <xdr:row>116</xdr:row>
      <xdr:rowOff>180975</xdr:rowOff>
    </xdr:from>
    <xdr:ext cx="5715000" cy="3533775"/>
    <xdr:graphicFrame>
      <xdr:nvGraphicFramePr>
        <xdr:cNvPr id="82" name="Chart 82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3"/>
        </a:graphicData>
      </a:graphic>
    </xdr:graphicFrame>
    <xdr:clientData fLocksWithSheet="0"/>
  </xdr:oneCellAnchor>
  <xdr:oneCellAnchor>
    <xdr:from>
      <xdr:col>18</xdr:col>
      <xdr:colOff>228600</xdr:colOff>
      <xdr:row>136</xdr:row>
      <xdr:rowOff>152400</xdr:rowOff>
    </xdr:from>
    <xdr:ext cx="5715000" cy="3533775"/>
    <xdr:graphicFrame>
      <xdr:nvGraphicFramePr>
        <xdr:cNvPr id="83" name="Chart 83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4"/>
        </a:graphicData>
      </a:graphic>
    </xdr:graphicFrame>
    <xdr:clientData fLocksWithSheet="0"/>
  </xdr:oneCellAnchor>
  <xdr:oneCellAnchor>
    <xdr:from>
      <xdr:col>26</xdr:col>
      <xdr:colOff>295275</xdr:colOff>
      <xdr:row>116</xdr:row>
      <xdr:rowOff>180975</xdr:rowOff>
    </xdr:from>
    <xdr:ext cx="5715000" cy="3533775"/>
    <xdr:graphicFrame>
      <xdr:nvGraphicFramePr>
        <xdr:cNvPr id="85" name="Chart 85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5"/>
        </a:graphicData>
      </a:graphic>
    </xdr:graphicFrame>
    <xdr:clientData fLocksWithSheet="0"/>
  </xdr:oneCellAnchor>
  <xdr:oneCellAnchor>
    <xdr:from>
      <xdr:col>26</xdr:col>
      <xdr:colOff>295275</xdr:colOff>
      <xdr:row>136</xdr:row>
      <xdr:rowOff>152400</xdr:rowOff>
    </xdr:from>
    <xdr:ext cx="5715000" cy="3533775"/>
    <xdr:graphicFrame>
      <xdr:nvGraphicFramePr>
        <xdr:cNvPr id="86" name="Chart 86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6"/>
        </a:graphicData>
      </a:graphic>
    </xdr:graphicFrame>
    <xdr:clientData fLocksWithSheet="0"/>
  </xdr:oneCellAnchor>
  <xdr:oneCellAnchor>
    <xdr:from>
      <xdr:col>13</xdr:col>
      <xdr:colOff>714375</xdr:colOff>
      <xdr:row>83</xdr:row>
      <xdr:rowOff>95250</xdr:rowOff>
    </xdr:from>
    <xdr:ext cx="5715000" cy="3533775"/>
    <xdr:graphicFrame>
      <xdr:nvGraphicFramePr>
        <xdr:cNvPr id="88" name="Chart 88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7"/>
        </a:graphicData>
      </a:graphic>
    </xdr:graphicFrame>
    <xdr:clientData fLocksWithSheet="0"/>
  </xdr:oneCellAnchor>
  <xdr:oneCellAnchor>
    <xdr:from>
      <xdr:col>7</xdr:col>
      <xdr:colOff>428625</xdr:colOff>
      <xdr:row>286</xdr:row>
      <xdr:rowOff>19050</xdr:rowOff>
    </xdr:from>
    <xdr:ext cx="5715000" cy="3533775"/>
    <xdr:graphicFrame>
      <xdr:nvGraphicFramePr>
        <xdr:cNvPr id="91" name="Chart 9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8"/>
        </a:graphicData>
      </a:graphic>
    </xdr:graphicFrame>
    <xdr:clientData fLocksWithSheet="0"/>
  </xdr:oneCellAnchor>
  <xdr:oneCellAnchor>
    <xdr:from>
      <xdr:col>16</xdr:col>
      <xdr:colOff>876300</xdr:colOff>
      <xdr:row>177</xdr:row>
      <xdr:rowOff>85725</xdr:rowOff>
    </xdr:from>
    <xdr:ext cx="5715000" cy="3533775"/>
    <xdr:graphicFrame>
      <xdr:nvGraphicFramePr>
        <xdr:cNvPr id="93" name="Chart 93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9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428625</xdr:colOff>
      <xdr:row>185</xdr:row>
      <xdr:rowOff>47625</xdr:rowOff>
    </xdr:from>
    <xdr:ext cx="7610475" cy="4705350"/>
    <xdr:graphicFrame>
      <xdr:nvGraphicFramePr>
        <xdr:cNvPr id="84" name="Chart 84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295275</xdr:colOff>
      <xdr:row>162</xdr:row>
      <xdr:rowOff>114300</xdr:rowOff>
    </xdr:from>
    <xdr:ext cx="13287375" cy="4048125"/>
    <xdr:graphicFrame>
      <xdr:nvGraphicFramePr>
        <xdr:cNvPr id="87" name="Chart 87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428625</xdr:colOff>
      <xdr:row>210</xdr:row>
      <xdr:rowOff>104775</xdr:rowOff>
    </xdr:from>
    <xdr:ext cx="5715000" cy="3533775"/>
    <xdr:graphicFrame>
      <xdr:nvGraphicFramePr>
        <xdr:cNvPr id="89" name="Chart 89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781050</xdr:colOff>
      <xdr:row>210</xdr:row>
      <xdr:rowOff>104775</xdr:rowOff>
    </xdr:from>
    <xdr:ext cx="5715000" cy="3533775"/>
    <xdr:graphicFrame>
      <xdr:nvGraphicFramePr>
        <xdr:cNvPr id="90" name="Chart 90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428625</xdr:colOff>
      <xdr:row>229</xdr:row>
      <xdr:rowOff>152400</xdr:rowOff>
    </xdr:from>
    <xdr:ext cx="5715000" cy="3533775"/>
    <xdr:graphicFrame>
      <xdr:nvGraphicFramePr>
        <xdr:cNvPr id="92" name="Chart 92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8</xdr:col>
      <xdr:colOff>19050</xdr:colOff>
      <xdr:row>229</xdr:row>
      <xdr:rowOff>152400</xdr:rowOff>
    </xdr:from>
    <xdr:ext cx="5715000" cy="3533775"/>
    <xdr:graphicFrame>
      <xdr:nvGraphicFramePr>
        <xdr:cNvPr id="94" name="Chart 94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438150</xdr:colOff>
      <xdr:row>249</xdr:row>
      <xdr:rowOff>9525</xdr:rowOff>
    </xdr:from>
    <xdr:ext cx="5715000" cy="3533775"/>
    <xdr:graphicFrame>
      <xdr:nvGraphicFramePr>
        <xdr:cNvPr id="95" name="Chart 95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8</xdr:col>
      <xdr:colOff>19050</xdr:colOff>
      <xdr:row>249</xdr:row>
      <xdr:rowOff>9525</xdr:rowOff>
    </xdr:from>
    <xdr:ext cx="5715000" cy="3533775"/>
    <xdr:graphicFrame>
      <xdr:nvGraphicFramePr>
        <xdr:cNvPr id="96" name="Chart 96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15</xdr:col>
      <xdr:colOff>762000</xdr:colOff>
      <xdr:row>229</xdr:row>
      <xdr:rowOff>152400</xdr:rowOff>
    </xdr:from>
    <xdr:ext cx="5715000" cy="3533775"/>
    <xdr:graphicFrame>
      <xdr:nvGraphicFramePr>
        <xdr:cNvPr id="97" name="Chart 97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10</xdr:col>
      <xdr:colOff>762000</xdr:colOff>
      <xdr:row>191</xdr:row>
      <xdr:rowOff>57150</xdr:rowOff>
    </xdr:from>
    <xdr:ext cx="5715000" cy="3533775"/>
    <xdr:graphicFrame>
      <xdr:nvGraphicFramePr>
        <xdr:cNvPr id="98" name="Chart 98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7</xdr:col>
      <xdr:colOff>295275</xdr:colOff>
      <xdr:row>72</xdr:row>
      <xdr:rowOff>161925</xdr:rowOff>
    </xdr:from>
    <xdr:ext cx="5715000" cy="3533775"/>
    <xdr:graphicFrame>
      <xdr:nvGraphicFramePr>
        <xdr:cNvPr id="99" name="Chart 99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0</xdr:col>
      <xdr:colOff>228600</xdr:colOff>
      <xdr:row>72</xdr:row>
      <xdr:rowOff>161925</xdr:rowOff>
    </xdr:from>
    <xdr:ext cx="5715000" cy="3533775"/>
    <xdr:graphicFrame>
      <xdr:nvGraphicFramePr>
        <xdr:cNvPr id="100" name="Chart 100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0</xdr:col>
      <xdr:colOff>295275</xdr:colOff>
      <xdr:row>93</xdr:row>
      <xdr:rowOff>28575</xdr:rowOff>
    </xdr:from>
    <xdr:ext cx="5715000" cy="3533775"/>
    <xdr:graphicFrame>
      <xdr:nvGraphicFramePr>
        <xdr:cNvPr id="101" name="Chart 10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18</xdr:col>
      <xdr:colOff>228600</xdr:colOff>
      <xdr:row>93</xdr:row>
      <xdr:rowOff>28575</xdr:rowOff>
    </xdr:from>
    <xdr:ext cx="5715000" cy="3533775"/>
    <xdr:graphicFrame>
      <xdr:nvGraphicFramePr>
        <xdr:cNvPr id="102" name="Chart 102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26</xdr:col>
      <xdr:colOff>295275</xdr:colOff>
      <xdr:row>72</xdr:row>
      <xdr:rowOff>161925</xdr:rowOff>
    </xdr:from>
    <xdr:ext cx="5715000" cy="3533775"/>
    <xdr:graphicFrame>
      <xdr:nvGraphicFramePr>
        <xdr:cNvPr id="103" name="Chart 103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18</xdr:col>
      <xdr:colOff>228600</xdr:colOff>
      <xdr:row>72</xdr:row>
      <xdr:rowOff>161925</xdr:rowOff>
    </xdr:from>
    <xdr:ext cx="5715000" cy="3533775"/>
    <xdr:graphicFrame>
      <xdr:nvGraphicFramePr>
        <xdr:cNvPr id="105" name="Chart 105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7</xdr:col>
      <xdr:colOff>295275</xdr:colOff>
      <xdr:row>93</xdr:row>
      <xdr:rowOff>28575</xdr:rowOff>
    </xdr:from>
    <xdr:ext cx="5715000" cy="3533775"/>
    <xdr:graphicFrame>
      <xdr:nvGraphicFramePr>
        <xdr:cNvPr id="106" name="Chart 106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26</xdr:col>
      <xdr:colOff>295275</xdr:colOff>
      <xdr:row>93</xdr:row>
      <xdr:rowOff>28575</xdr:rowOff>
    </xdr:from>
    <xdr:ext cx="5715000" cy="3533775"/>
    <xdr:graphicFrame>
      <xdr:nvGraphicFramePr>
        <xdr:cNvPr id="108" name="Chart 108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  <xdr:oneCellAnchor>
    <xdr:from>
      <xdr:col>0</xdr:col>
      <xdr:colOff>295275</xdr:colOff>
      <xdr:row>113</xdr:row>
      <xdr:rowOff>180975</xdr:rowOff>
    </xdr:from>
    <xdr:ext cx="5715000" cy="3533775"/>
    <xdr:graphicFrame>
      <xdr:nvGraphicFramePr>
        <xdr:cNvPr id="110" name="Chart 110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9"/>
        </a:graphicData>
      </a:graphic>
    </xdr:graphicFrame>
    <xdr:clientData fLocksWithSheet="0"/>
  </xdr:oneCellAnchor>
  <xdr:oneCellAnchor>
    <xdr:from>
      <xdr:col>0</xdr:col>
      <xdr:colOff>295275</xdr:colOff>
      <xdr:row>133</xdr:row>
      <xdr:rowOff>152400</xdr:rowOff>
    </xdr:from>
    <xdr:ext cx="5715000" cy="3533775"/>
    <xdr:graphicFrame>
      <xdr:nvGraphicFramePr>
        <xdr:cNvPr id="112" name="Chart 112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0"/>
        </a:graphicData>
      </a:graphic>
    </xdr:graphicFrame>
    <xdr:clientData fLocksWithSheet="0"/>
  </xdr:oneCellAnchor>
  <xdr:oneCellAnchor>
    <xdr:from>
      <xdr:col>7</xdr:col>
      <xdr:colOff>295275</xdr:colOff>
      <xdr:row>113</xdr:row>
      <xdr:rowOff>180975</xdr:rowOff>
    </xdr:from>
    <xdr:ext cx="5715000" cy="3533775"/>
    <xdr:graphicFrame>
      <xdr:nvGraphicFramePr>
        <xdr:cNvPr id="114" name="Chart 114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1"/>
        </a:graphicData>
      </a:graphic>
    </xdr:graphicFrame>
    <xdr:clientData fLocksWithSheet="0"/>
  </xdr:oneCellAnchor>
  <xdr:oneCellAnchor>
    <xdr:from>
      <xdr:col>7</xdr:col>
      <xdr:colOff>295275</xdr:colOff>
      <xdr:row>133</xdr:row>
      <xdr:rowOff>152400</xdr:rowOff>
    </xdr:from>
    <xdr:ext cx="5715000" cy="3533775"/>
    <xdr:graphicFrame>
      <xdr:nvGraphicFramePr>
        <xdr:cNvPr id="116" name="Chart 116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2"/>
        </a:graphicData>
      </a:graphic>
    </xdr:graphicFrame>
    <xdr:clientData fLocksWithSheet="0"/>
  </xdr:oneCellAnchor>
  <xdr:oneCellAnchor>
    <xdr:from>
      <xdr:col>18</xdr:col>
      <xdr:colOff>228600</xdr:colOff>
      <xdr:row>113</xdr:row>
      <xdr:rowOff>180975</xdr:rowOff>
    </xdr:from>
    <xdr:ext cx="5715000" cy="3533775"/>
    <xdr:graphicFrame>
      <xdr:nvGraphicFramePr>
        <xdr:cNvPr id="118" name="Chart 118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3"/>
        </a:graphicData>
      </a:graphic>
    </xdr:graphicFrame>
    <xdr:clientData fLocksWithSheet="0"/>
  </xdr:oneCellAnchor>
  <xdr:oneCellAnchor>
    <xdr:from>
      <xdr:col>18</xdr:col>
      <xdr:colOff>228600</xdr:colOff>
      <xdr:row>133</xdr:row>
      <xdr:rowOff>152400</xdr:rowOff>
    </xdr:from>
    <xdr:ext cx="5715000" cy="3533775"/>
    <xdr:graphicFrame>
      <xdr:nvGraphicFramePr>
        <xdr:cNvPr id="120" name="Chart 120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4"/>
        </a:graphicData>
      </a:graphic>
    </xdr:graphicFrame>
    <xdr:clientData fLocksWithSheet="0"/>
  </xdr:oneCellAnchor>
  <xdr:oneCellAnchor>
    <xdr:from>
      <xdr:col>26</xdr:col>
      <xdr:colOff>295275</xdr:colOff>
      <xdr:row>113</xdr:row>
      <xdr:rowOff>180975</xdr:rowOff>
    </xdr:from>
    <xdr:ext cx="5715000" cy="3533775"/>
    <xdr:graphicFrame>
      <xdr:nvGraphicFramePr>
        <xdr:cNvPr id="122" name="Chart 122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5"/>
        </a:graphicData>
      </a:graphic>
    </xdr:graphicFrame>
    <xdr:clientData fLocksWithSheet="0"/>
  </xdr:oneCellAnchor>
  <xdr:oneCellAnchor>
    <xdr:from>
      <xdr:col>26</xdr:col>
      <xdr:colOff>295275</xdr:colOff>
      <xdr:row>133</xdr:row>
      <xdr:rowOff>152400</xdr:rowOff>
    </xdr:from>
    <xdr:ext cx="5715000" cy="3533775"/>
    <xdr:graphicFrame>
      <xdr:nvGraphicFramePr>
        <xdr:cNvPr id="124" name="Chart 124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6"/>
        </a:graphicData>
      </a:graphic>
    </xdr:graphicFrame>
    <xdr:clientData fLocksWithSheet="0"/>
  </xdr:oneCellAnchor>
  <xdr:oneCellAnchor>
    <xdr:from>
      <xdr:col>11</xdr:col>
      <xdr:colOff>504825</xdr:colOff>
      <xdr:row>69</xdr:row>
      <xdr:rowOff>152400</xdr:rowOff>
    </xdr:from>
    <xdr:ext cx="5715000" cy="3533775"/>
    <xdr:graphicFrame>
      <xdr:nvGraphicFramePr>
        <xdr:cNvPr id="126" name="Chart 126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7"/>
        </a:graphicData>
      </a:graphic>
    </xdr:graphicFrame>
    <xdr:clientData fLocksWithSheet="0"/>
  </xdr:oneCellAnchor>
  <xdr:oneCellAnchor>
    <xdr:from>
      <xdr:col>8</xdr:col>
      <xdr:colOff>28575</xdr:colOff>
      <xdr:row>270</xdr:row>
      <xdr:rowOff>0</xdr:rowOff>
    </xdr:from>
    <xdr:ext cx="5715000" cy="3533775"/>
    <xdr:graphicFrame>
      <xdr:nvGraphicFramePr>
        <xdr:cNvPr id="128" name="Chart 128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8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428625</xdr:colOff>
      <xdr:row>188</xdr:row>
      <xdr:rowOff>47625</xdr:rowOff>
    </xdr:from>
    <xdr:ext cx="7610475" cy="4705350"/>
    <xdr:graphicFrame>
      <xdr:nvGraphicFramePr>
        <xdr:cNvPr id="104" name="Chart 104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295275</xdr:colOff>
      <xdr:row>165</xdr:row>
      <xdr:rowOff>114300</xdr:rowOff>
    </xdr:from>
    <xdr:ext cx="13287375" cy="4048125"/>
    <xdr:graphicFrame>
      <xdr:nvGraphicFramePr>
        <xdr:cNvPr id="107" name="Chart 107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428625</xdr:colOff>
      <xdr:row>213</xdr:row>
      <xdr:rowOff>104775</xdr:rowOff>
    </xdr:from>
    <xdr:ext cx="5715000" cy="3533775"/>
    <xdr:graphicFrame>
      <xdr:nvGraphicFramePr>
        <xdr:cNvPr id="109" name="Chart 109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781050</xdr:colOff>
      <xdr:row>213</xdr:row>
      <xdr:rowOff>104775</xdr:rowOff>
    </xdr:from>
    <xdr:ext cx="5715000" cy="3533775"/>
    <xdr:graphicFrame>
      <xdr:nvGraphicFramePr>
        <xdr:cNvPr id="111" name="Chart 11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428625</xdr:colOff>
      <xdr:row>232</xdr:row>
      <xdr:rowOff>152400</xdr:rowOff>
    </xdr:from>
    <xdr:ext cx="5715000" cy="3533775"/>
    <xdr:graphicFrame>
      <xdr:nvGraphicFramePr>
        <xdr:cNvPr id="113" name="Chart 113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8</xdr:col>
      <xdr:colOff>19050</xdr:colOff>
      <xdr:row>232</xdr:row>
      <xdr:rowOff>152400</xdr:rowOff>
    </xdr:from>
    <xdr:ext cx="5715000" cy="3533775"/>
    <xdr:graphicFrame>
      <xdr:nvGraphicFramePr>
        <xdr:cNvPr id="115" name="Chart 115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438150</xdr:colOff>
      <xdr:row>252</xdr:row>
      <xdr:rowOff>9525</xdr:rowOff>
    </xdr:from>
    <xdr:ext cx="5715000" cy="3533775"/>
    <xdr:graphicFrame>
      <xdr:nvGraphicFramePr>
        <xdr:cNvPr id="117" name="Chart 117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8</xdr:col>
      <xdr:colOff>19050</xdr:colOff>
      <xdr:row>252</xdr:row>
      <xdr:rowOff>9525</xdr:rowOff>
    </xdr:from>
    <xdr:ext cx="5715000" cy="3533775"/>
    <xdr:graphicFrame>
      <xdr:nvGraphicFramePr>
        <xdr:cNvPr id="119" name="Chart 119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15</xdr:col>
      <xdr:colOff>762000</xdr:colOff>
      <xdr:row>232</xdr:row>
      <xdr:rowOff>152400</xdr:rowOff>
    </xdr:from>
    <xdr:ext cx="5715000" cy="3533775"/>
    <xdr:graphicFrame>
      <xdr:nvGraphicFramePr>
        <xdr:cNvPr id="121" name="Chart 12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10</xdr:col>
      <xdr:colOff>762000</xdr:colOff>
      <xdr:row>194</xdr:row>
      <xdr:rowOff>57150</xdr:rowOff>
    </xdr:from>
    <xdr:ext cx="5715000" cy="3533775"/>
    <xdr:graphicFrame>
      <xdr:nvGraphicFramePr>
        <xdr:cNvPr id="123" name="Chart 123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7</xdr:col>
      <xdr:colOff>295275</xdr:colOff>
      <xdr:row>75</xdr:row>
      <xdr:rowOff>161925</xdr:rowOff>
    </xdr:from>
    <xdr:ext cx="5715000" cy="3533775"/>
    <xdr:graphicFrame>
      <xdr:nvGraphicFramePr>
        <xdr:cNvPr id="125" name="Chart 125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0</xdr:col>
      <xdr:colOff>228600</xdr:colOff>
      <xdr:row>75</xdr:row>
      <xdr:rowOff>161925</xdr:rowOff>
    </xdr:from>
    <xdr:ext cx="5715000" cy="3533775"/>
    <xdr:graphicFrame>
      <xdr:nvGraphicFramePr>
        <xdr:cNvPr id="127" name="Chart 127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0</xdr:col>
      <xdr:colOff>295275</xdr:colOff>
      <xdr:row>96</xdr:row>
      <xdr:rowOff>28575</xdr:rowOff>
    </xdr:from>
    <xdr:ext cx="5715000" cy="3533775"/>
    <xdr:graphicFrame>
      <xdr:nvGraphicFramePr>
        <xdr:cNvPr id="129" name="Chart 129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18</xdr:col>
      <xdr:colOff>228600</xdr:colOff>
      <xdr:row>96</xdr:row>
      <xdr:rowOff>28575</xdr:rowOff>
    </xdr:from>
    <xdr:ext cx="5715000" cy="3533775"/>
    <xdr:graphicFrame>
      <xdr:nvGraphicFramePr>
        <xdr:cNvPr id="130" name="Chart 130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26</xdr:col>
      <xdr:colOff>295275</xdr:colOff>
      <xdr:row>75</xdr:row>
      <xdr:rowOff>161925</xdr:rowOff>
    </xdr:from>
    <xdr:ext cx="5715000" cy="3533775"/>
    <xdr:graphicFrame>
      <xdr:nvGraphicFramePr>
        <xdr:cNvPr id="131" name="Chart 13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18</xdr:col>
      <xdr:colOff>228600</xdr:colOff>
      <xdr:row>75</xdr:row>
      <xdr:rowOff>161925</xdr:rowOff>
    </xdr:from>
    <xdr:ext cx="5715000" cy="3533775"/>
    <xdr:graphicFrame>
      <xdr:nvGraphicFramePr>
        <xdr:cNvPr id="132" name="Chart 132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7</xdr:col>
      <xdr:colOff>295275</xdr:colOff>
      <xdr:row>96</xdr:row>
      <xdr:rowOff>28575</xdr:rowOff>
    </xdr:from>
    <xdr:ext cx="5715000" cy="3533775"/>
    <xdr:graphicFrame>
      <xdr:nvGraphicFramePr>
        <xdr:cNvPr id="133" name="Chart 133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26</xdr:col>
      <xdr:colOff>295275</xdr:colOff>
      <xdr:row>96</xdr:row>
      <xdr:rowOff>28575</xdr:rowOff>
    </xdr:from>
    <xdr:ext cx="5715000" cy="3533775"/>
    <xdr:graphicFrame>
      <xdr:nvGraphicFramePr>
        <xdr:cNvPr id="134" name="Chart 134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  <xdr:oneCellAnchor>
    <xdr:from>
      <xdr:col>0</xdr:col>
      <xdr:colOff>295275</xdr:colOff>
      <xdr:row>116</xdr:row>
      <xdr:rowOff>180975</xdr:rowOff>
    </xdr:from>
    <xdr:ext cx="5715000" cy="3533775"/>
    <xdr:graphicFrame>
      <xdr:nvGraphicFramePr>
        <xdr:cNvPr id="135" name="Chart 135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9"/>
        </a:graphicData>
      </a:graphic>
    </xdr:graphicFrame>
    <xdr:clientData fLocksWithSheet="0"/>
  </xdr:oneCellAnchor>
  <xdr:oneCellAnchor>
    <xdr:from>
      <xdr:col>0</xdr:col>
      <xdr:colOff>295275</xdr:colOff>
      <xdr:row>136</xdr:row>
      <xdr:rowOff>152400</xdr:rowOff>
    </xdr:from>
    <xdr:ext cx="5715000" cy="3533775"/>
    <xdr:graphicFrame>
      <xdr:nvGraphicFramePr>
        <xdr:cNvPr id="136" name="Chart 136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0"/>
        </a:graphicData>
      </a:graphic>
    </xdr:graphicFrame>
    <xdr:clientData fLocksWithSheet="0"/>
  </xdr:oneCellAnchor>
  <xdr:oneCellAnchor>
    <xdr:from>
      <xdr:col>7</xdr:col>
      <xdr:colOff>295275</xdr:colOff>
      <xdr:row>116</xdr:row>
      <xdr:rowOff>180975</xdr:rowOff>
    </xdr:from>
    <xdr:ext cx="5715000" cy="3533775"/>
    <xdr:graphicFrame>
      <xdr:nvGraphicFramePr>
        <xdr:cNvPr id="137" name="Chart 137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1"/>
        </a:graphicData>
      </a:graphic>
    </xdr:graphicFrame>
    <xdr:clientData fLocksWithSheet="0"/>
  </xdr:oneCellAnchor>
  <xdr:oneCellAnchor>
    <xdr:from>
      <xdr:col>7</xdr:col>
      <xdr:colOff>295275</xdr:colOff>
      <xdr:row>136</xdr:row>
      <xdr:rowOff>152400</xdr:rowOff>
    </xdr:from>
    <xdr:ext cx="5715000" cy="3533775"/>
    <xdr:graphicFrame>
      <xdr:nvGraphicFramePr>
        <xdr:cNvPr id="138" name="Chart 138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2"/>
        </a:graphicData>
      </a:graphic>
    </xdr:graphicFrame>
    <xdr:clientData fLocksWithSheet="0"/>
  </xdr:oneCellAnchor>
  <xdr:oneCellAnchor>
    <xdr:from>
      <xdr:col>18</xdr:col>
      <xdr:colOff>228600</xdr:colOff>
      <xdr:row>116</xdr:row>
      <xdr:rowOff>180975</xdr:rowOff>
    </xdr:from>
    <xdr:ext cx="5715000" cy="3533775"/>
    <xdr:graphicFrame>
      <xdr:nvGraphicFramePr>
        <xdr:cNvPr id="139" name="Chart 139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3"/>
        </a:graphicData>
      </a:graphic>
    </xdr:graphicFrame>
    <xdr:clientData fLocksWithSheet="0"/>
  </xdr:oneCellAnchor>
  <xdr:oneCellAnchor>
    <xdr:from>
      <xdr:col>18</xdr:col>
      <xdr:colOff>228600</xdr:colOff>
      <xdr:row>136</xdr:row>
      <xdr:rowOff>152400</xdr:rowOff>
    </xdr:from>
    <xdr:ext cx="5715000" cy="3533775"/>
    <xdr:graphicFrame>
      <xdr:nvGraphicFramePr>
        <xdr:cNvPr id="140" name="Chart 140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4"/>
        </a:graphicData>
      </a:graphic>
    </xdr:graphicFrame>
    <xdr:clientData fLocksWithSheet="0"/>
  </xdr:oneCellAnchor>
  <xdr:oneCellAnchor>
    <xdr:from>
      <xdr:col>26</xdr:col>
      <xdr:colOff>295275</xdr:colOff>
      <xdr:row>116</xdr:row>
      <xdr:rowOff>180975</xdr:rowOff>
    </xdr:from>
    <xdr:ext cx="5715000" cy="3533775"/>
    <xdr:graphicFrame>
      <xdr:nvGraphicFramePr>
        <xdr:cNvPr id="141" name="Chart 14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5"/>
        </a:graphicData>
      </a:graphic>
    </xdr:graphicFrame>
    <xdr:clientData fLocksWithSheet="0"/>
  </xdr:oneCellAnchor>
  <xdr:oneCellAnchor>
    <xdr:from>
      <xdr:col>26</xdr:col>
      <xdr:colOff>295275</xdr:colOff>
      <xdr:row>136</xdr:row>
      <xdr:rowOff>152400</xdr:rowOff>
    </xdr:from>
    <xdr:ext cx="5715000" cy="3533775"/>
    <xdr:graphicFrame>
      <xdr:nvGraphicFramePr>
        <xdr:cNvPr id="142" name="Chart 142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6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428625</xdr:colOff>
      <xdr:row>185</xdr:row>
      <xdr:rowOff>47625</xdr:rowOff>
    </xdr:from>
    <xdr:ext cx="7610475" cy="4705350"/>
    <xdr:graphicFrame>
      <xdr:nvGraphicFramePr>
        <xdr:cNvPr id="143" name="Chart 143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295275</xdr:colOff>
      <xdr:row>162</xdr:row>
      <xdr:rowOff>114300</xdr:rowOff>
    </xdr:from>
    <xdr:ext cx="13287375" cy="4048125"/>
    <xdr:graphicFrame>
      <xdr:nvGraphicFramePr>
        <xdr:cNvPr id="144" name="Chart 144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428625</xdr:colOff>
      <xdr:row>210</xdr:row>
      <xdr:rowOff>104775</xdr:rowOff>
    </xdr:from>
    <xdr:ext cx="5715000" cy="3533775"/>
    <xdr:graphicFrame>
      <xdr:nvGraphicFramePr>
        <xdr:cNvPr id="145" name="Chart 145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781050</xdr:colOff>
      <xdr:row>210</xdr:row>
      <xdr:rowOff>104775</xdr:rowOff>
    </xdr:from>
    <xdr:ext cx="5715000" cy="3533775"/>
    <xdr:graphicFrame>
      <xdr:nvGraphicFramePr>
        <xdr:cNvPr id="146" name="Chart 146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428625</xdr:colOff>
      <xdr:row>229</xdr:row>
      <xdr:rowOff>152400</xdr:rowOff>
    </xdr:from>
    <xdr:ext cx="5715000" cy="3533775"/>
    <xdr:graphicFrame>
      <xdr:nvGraphicFramePr>
        <xdr:cNvPr id="147" name="Chart 147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8</xdr:col>
      <xdr:colOff>19050</xdr:colOff>
      <xdr:row>229</xdr:row>
      <xdr:rowOff>152400</xdr:rowOff>
    </xdr:from>
    <xdr:ext cx="5715000" cy="3533775"/>
    <xdr:graphicFrame>
      <xdr:nvGraphicFramePr>
        <xdr:cNvPr id="148" name="Chart 148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438150</xdr:colOff>
      <xdr:row>249</xdr:row>
      <xdr:rowOff>9525</xdr:rowOff>
    </xdr:from>
    <xdr:ext cx="5715000" cy="3533775"/>
    <xdr:graphicFrame>
      <xdr:nvGraphicFramePr>
        <xdr:cNvPr id="149" name="Chart 149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8</xdr:col>
      <xdr:colOff>19050</xdr:colOff>
      <xdr:row>249</xdr:row>
      <xdr:rowOff>9525</xdr:rowOff>
    </xdr:from>
    <xdr:ext cx="5715000" cy="3533775"/>
    <xdr:graphicFrame>
      <xdr:nvGraphicFramePr>
        <xdr:cNvPr id="150" name="Chart 150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15</xdr:col>
      <xdr:colOff>762000</xdr:colOff>
      <xdr:row>229</xdr:row>
      <xdr:rowOff>152400</xdr:rowOff>
    </xdr:from>
    <xdr:ext cx="5715000" cy="3533775"/>
    <xdr:graphicFrame>
      <xdr:nvGraphicFramePr>
        <xdr:cNvPr id="151" name="Chart 15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10</xdr:col>
      <xdr:colOff>762000</xdr:colOff>
      <xdr:row>191</xdr:row>
      <xdr:rowOff>57150</xdr:rowOff>
    </xdr:from>
    <xdr:ext cx="5715000" cy="3533775"/>
    <xdr:graphicFrame>
      <xdr:nvGraphicFramePr>
        <xdr:cNvPr id="152" name="Chart 152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7</xdr:col>
      <xdr:colOff>295275</xdr:colOff>
      <xdr:row>72</xdr:row>
      <xdr:rowOff>161925</xdr:rowOff>
    </xdr:from>
    <xdr:ext cx="5715000" cy="3533775"/>
    <xdr:graphicFrame>
      <xdr:nvGraphicFramePr>
        <xdr:cNvPr id="154" name="Chart 154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0</xdr:col>
      <xdr:colOff>228600</xdr:colOff>
      <xdr:row>72</xdr:row>
      <xdr:rowOff>161925</xdr:rowOff>
    </xdr:from>
    <xdr:ext cx="5715000" cy="3533775"/>
    <xdr:graphicFrame>
      <xdr:nvGraphicFramePr>
        <xdr:cNvPr id="155" name="Chart 155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0</xdr:col>
      <xdr:colOff>295275</xdr:colOff>
      <xdr:row>93</xdr:row>
      <xdr:rowOff>28575</xdr:rowOff>
    </xdr:from>
    <xdr:ext cx="5715000" cy="3533775"/>
    <xdr:graphicFrame>
      <xdr:nvGraphicFramePr>
        <xdr:cNvPr id="157" name="Chart 157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18</xdr:col>
      <xdr:colOff>228600</xdr:colOff>
      <xdr:row>93</xdr:row>
      <xdr:rowOff>28575</xdr:rowOff>
    </xdr:from>
    <xdr:ext cx="5715000" cy="3533775"/>
    <xdr:graphicFrame>
      <xdr:nvGraphicFramePr>
        <xdr:cNvPr id="160" name="Chart 160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26</xdr:col>
      <xdr:colOff>295275</xdr:colOff>
      <xdr:row>72</xdr:row>
      <xdr:rowOff>161925</xdr:rowOff>
    </xdr:from>
    <xdr:ext cx="5715000" cy="3533775"/>
    <xdr:graphicFrame>
      <xdr:nvGraphicFramePr>
        <xdr:cNvPr id="162" name="Chart 162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18</xdr:col>
      <xdr:colOff>228600</xdr:colOff>
      <xdr:row>72</xdr:row>
      <xdr:rowOff>161925</xdr:rowOff>
    </xdr:from>
    <xdr:ext cx="5715000" cy="3533775"/>
    <xdr:graphicFrame>
      <xdr:nvGraphicFramePr>
        <xdr:cNvPr id="164" name="Chart 164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7</xdr:col>
      <xdr:colOff>295275</xdr:colOff>
      <xdr:row>93</xdr:row>
      <xdr:rowOff>28575</xdr:rowOff>
    </xdr:from>
    <xdr:ext cx="5715000" cy="3533775"/>
    <xdr:graphicFrame>
      <xdr:nvGraphicFramePr>
        <xdr:cNvPr id="166" name="Chart 166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26</xdr:col>
      <xdr:colOff>295275</xdr:colOff>
      <xdr:row>93</xdr:row>
      <xdr:rowOff>28575</xdr:rowOff>
    </xdr:from>
    <xdr:ext cx="5715000" cy="3533775"/>
    <xdr:graphicFrame>
      <xdr:nvGraphicFramePr>
        <xdr:cNvPr id="168" name="Chart 168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  <xdr:oneCellAnchor>
    <xdr:from>
      <xdr:col>0</xdr:col>
      <xdr:colOff>295275</xdr:colOff>
      <xdr:row>113</xdr:row>
      <xdr:rowOff>180975</xdr:rowOff>
    </xdr:from>
    <xdr:ext cx="5715000" cy="3533775"/>
    <xdr:graphicFrame>
      <xdr:nvGraphicFramePr>
        <xdr:cNvPr id="170" name="Chart 170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9"/>
        </a:graphicData>
      </a:graphic>
    </xdr:graphicFrame>
    <xdr:clientData fLocksWithSheet="0"/>
  </xdr:oneCellAnchor>
  <xdr:oneCellAnchor>
    <xdr:from>
      <xdr:col>0</xdr:col>
      <xdr:colOff>295275</xdr:colOff>
      <xdr:row>133</xdr:row>
      <xdr:rowOff>152400</xdr:rowOff>
    </xdr:from>
    <xdr:ext cx="5715000" cy="3533775"/>
    <xdr:graphicFrame>
      <xdr:nvGraphicFramePr>
        <xdr:cNvPr id="172" name="Chart 172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0"/>
        </a:graphicData>
      </a:graphic>
    </xdr:graphicFrame>
    <xdr:clientData fLocksWithSheet="0"/>
  </xdr:oneCellAnchor>
  <xdr:oneCellAnchor>
    <xdr:from>
      <xdr:col>7</xdr:col>
      <xdr:colOff>295275</xdr:colOff>
      <xdr:row>113</xdr:row>
      <xdr:rowOff>180975</xdr:rowOff>
    </xdr:from>
    <xdr:ext cx="5715000" cy="3533775"/>
    <xdr:graphicFrame>
      <xdr:nvGraphicFramePr>
        <xdr:cNvPr id="176" name="Chart 176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1"/>
        </a:graphicData>
      </a:graphic>
    </xdr:graphicFrame>
    <xdr:clientData fLocksWithSheet="0"/>
  </xdr:oneCellAnchor>
  <xdr:oneCellAnchor>
    <xdr:from>
      <xdr:col>7</xdr:col>
      <xdr:colOff>295275</xdr:colOff>
      <xdr:row>133</xdr:row>
      <xdr:rowOff>152400</xdr:rowOff>
    </xdr:from>
    <xdr:ext cx="5715000" cy="3533775"/>
    <xdr:graphicFrame>
      <xdr:nvGraphicFramePr>
        <xdr:cNvPr id="177" name="Chart 177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2"/>
        </a:graphicData>
      </a:graphic>
    </xdr:graphicFrame>
    <xdr:clientData fLocksWithSheet="0"/>
  </xdr:oneCellAnchor>
  <xdr:oneCellAnchor>
    <xdr:from>
      <xdr:col>18</xdr:col>
      <xdr:colOff>228600</xdr:colOff>
      <xdr:row>113</xdr:row>
      <xdr:rowOff>180975</xdr:rowOff>
    </xdr:from>
    <xdr:ext cx="5715000" cy="3533775"/>
    <xdr:graphicFrame>
      <xdr:nvGraphicFramePr>
        <xdr:cNvPr id="179" name="Chart 179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3"/>
        </a:graphicData>
      </a:graphic>
    </xdr:graphicFrame>
    <xdr:clientData fLocksWithSheet="0"/>
  </xdr:oneCellAnchor>
  <xdr:oneCellAnchor>
    <xdr:from>
      <xdr:col>18</xdr:col>
      <xdr:colOff>228600</xdr:colOff>
      <xdr:row>133</xdr:row>
      <xdr:rowOff>152400</xdr:rowOff>
    </xdr:from>
    <xdr:ext cx="5715000" cy="3533775"/>
    <xdr:graphicFrame>
      <xdr:nvGraphicFramePr>
        <xdr:cNvPr id="180" name="Chart 180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4"/>
        </a:graphicData>
      </a:graphic>
    </xdr:graphicFrame>
    <xdr:clientData fLocksWithSheet="0"/>
  </xdr:oneCellAnchor>
  <xdr:oneCellAnchor>
    <xdr:from>
      <xdr:col>26</xdr:col>
      <xdr:colOff>295275</xdr:colOff>
      <xdr:row>113</xdr:row>
      <xdr:rowOff>180975</xdr:rowOff>
    </xdr:from>
    <xdr:ext cx="5715000" cy="3533775"/>
    <xdr:graphicFrame>
      <xdr:nvGraphicFramePr>
        <xdr:cNvPr id="182" name="Chart 182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5"/>
        </a:graphicData>
      </a:graphic>
    </xdr:graphicFrame>
    <xdr:clientData fLocksWithSheet="0"/>
  </xdr:oneCellAnchor>
  <xdr:oneCellAnchor>
    <xdr:from>
      <xdr:col>26</xdr:col>
      <xdr:colOff>295275</xdr:colOff>
      <xdr:row>133</xdr:row>
      <xdr:rowOff>152400</xdr:rowOff>
    </xdr:from>
    <xdr:ext cx="5715000" cy="3533775"/>
    <xdr:graphicFrame>
      <xdr:nvGraphicFramePr>
        <xdr:cNvPr id="184" name="Chart 184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6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428625</xdr:colOff>
      <xdr:row>74</xdr:row>
      <xdr:rowOff>47625</xdr:rowOff>
    </xdr:from>
    <xdr:ext cx="7610475" cy="4705350"/>
    <xdr:graphicFrame>
      <xdr:nvGraphicFramePr>
        <xdr:cNvPr id="153" name="Chart 153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428625</xdr:colOff>
      <xdr:row>52</xdr:row>
      <xdr:rowOff>66675</xdr:rowOff>
    </xdr:from>
    <xdr:ext cx="13287375" cy="4048125"/>
    <xdr:graphicFrame>
      <xdr:nvGraphicFramePr>
        <xdr:cNvPr id="156" name="Chart 156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428625</xdr:colOff>
      <xdr:row>99</xdr:row>
      <xdr:rowOff>104775</xdr:rowOff>
    </xdr:from>
    <xdr:ext cx="5715000" cy="3533775"/>
    <xdr:graphicFrame>
      <xdr:nvGraphicFramePr>
        <xdr:cNvPr id="158" name="Chart 158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781050</xdr:colOff>
      <xdr:row>99</xdr:row>
      <xdr:rowOff>104775</xdr:rowOff>
    </xdr:from>
    <xdr:ext cx="5715000" cy="3533775"/>
    <xdr:graphicFrame>
      <xdr:nvGraphicFramePr>
        <xdr:cNvPr id="159" name="Chart 159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428625</xdr:colOff>
      <xdr:row>118</xdr:row>
      <xdr:rowOff>152400</xdr:rowOff>
    </xdr:from>
    <xdr:ext cx="5715000" cy="3533775"/>
    <xdr:graphicFrame>
      <xdr:nvGraphicFramePr>
        <xdr:cNvPr id="161" name="Chart 16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8</xdr:col>
      <xdr:colOff>19050</xdr:colOff>
      <xdr:row>118</xdr:row>
      <xdr:rowOff>152400</xdr:rowOff>
    </xdr:from>
    <xdr:ext cx="5715000" cy="3533775"/>
    <xdr:graphicFrame>
      <xdr:nvGraphicFramePr>
        <xdr:cNvPr id="163" name="Chart 163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438150</xdr:colOff>
      <xdr:row>138</xdr:row>
      <xdr:rowOff>9525</xdr:rowOff>
    </xdr:from>
    <xdr:ext cx="5715000" cy="3533775"/>
    <xdr:graphicFrame>
      <xdr:nvGraphicFramePr>
        <xdr:cNvPr id="165" name="Chart 165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8</xdr:col>
      <xdr:colOff>19050</xdr:colOff>
      <xdr:row>138</xdr:row>
      <xdr:rowOff>9525</xdr:rowOff>
    </xdr:from>
    <xdr:ext cx="5715000" cy="3533775"/>
    <xdr:graphicFrame>
      <xdr:nvGraphicFramePr>
        <xdr:cNvPr id="167" name="Chart 167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15</xdr:col>
      <xdr:colOff>762000</xdr:colOff>
      <xdr:row>118</xdr:row>
      <xdr:rowOff>152400</xdr:rowOff>
    </xdr:from>
    <xdr:ext cx="5715000" cy="3533775"/>
    <xdr:graphicFrame>
      <xdr:nvGraphicFramePr>
        <xdr:cNvPr id="169" name="Chart 169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10</xdr:col>
      <xdr:colOff>762000</xdr:colOff>
      <xdr:row>80</xdr:row>
      <xdr:rowOff>57150</xdr:rowOff>
    </xdr:from>
    <xdr:ext cx="5715000" cy="3533775"/>
    <xdr:graphicFrame>
      <xdr:nvGraphicFramePr>
        <xdr:cNvPr id="171" name="Chart 17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1</xdr:col>
      <xdr:colOff>190500</xdr:colOff>
      <xdr:row>33</xdr:row>
      <xdr:rowOff>19050</xdr:rowOff>
    </xdr:from>
    <xdr:ext cx="5715000" cy="3533775"/>
    <xdr:graphicFrame>
      <xdr:nvGraphicFramePr>
        <xdr:cNvPr id="174" name="Chart 174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10</xdr:col>
      <xdr:colOff>123825</xdr:colOff>
      <xdr:row>33</xdr:row>
      <xdr:rowOff>9525</xdr:rowOff>
    </xdr:from>
    <xdr:ext cx="6962775" cy="3533775"/>
    <xdr:pic>
      <xdr:nvPicPr>
        <xdr:cNvPr id="1188814679" name="Chart175" title="图表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371475</xdr:colOff>
      <xdr:row>36</xdr:row>
      <xdr:rowOff>19050</xdr:rowOff>
    </xdr:from>
    <xdr:ext cx="5715000" cy="3533775"/>
    <xdr:graphicFrame>
      <xdr:nvGraphicFramePr>
        <xdr:cNvPr id="173" name="Chart 173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428625</xdr:colOff>
      <xdr:row>77</xdr:row>
      <xdr:rowOff>47625</xdr:rowOff>
    </xdr:from>
    <xdr:ext cx="7610475" cy="4705350"/>
    <xdr:graphicFrame>
      <xdr:nvGraphicFramePr>
        <xdr:cNvPr id="178" name="Chart 178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428625</xdr:colOff>
      <xdr:row>55</xdr:row>
      <xdr:rowOff>66675</xdr:rowOff>
    </xdr:from>
    <xdr:ext cx="13287375" cy="4048125"/>
    <xdr:graphicFrame>
      <xdr:nvGraphicFramePr>
        <xdr:cNvPr id="181" name="Chart 18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428625</xdr:colOff>
      <xdr:row>102</xdr:row>
      <xdr:rowOff>104775</xdr:rowOff>
    </xdr:from>
    <xdr:ext cx="5715000" cy="3533775"/>
    <xdr:graphicFrame>
      <xdr:nvGraphicFramePr>
        <xdr:cNvPr id="183" name="Chart 183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7</xdr:col>
      <xdr:colOff>781050</xdr:colOff>
      <xdr:row>102</xdr:row>
      <xdr:rowOff>104775</xdr:rowOff>
    </xdr:from>
    <xdr:ext cx="5715000" cy="3533775"/>
    <xdr:graphicFrame>
      <xdr:nvGraphicFramePr>
        <xdr:cNvPr id="185" name="Chart 185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428625</xdr:colOff>
      <xdr:row>121</xdr:row>
      <xdr:rowOff>152400</xdr:rowOff>
    </xdr:from>
    <xdr:ext cx="5715000" cy="3533775"/>
    <xdr:graphicFrame>
      <xdr:nvGraphicFramePr>
        <xdr:cNvPr id="186" name="Chart 186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8</xdr:col>
      <xdr:colOff>19050</xdr:colOff>
      <xdr:row>121</xdr:row>
      <xdr:rowOff>152400</xdr:rowOff>
    </xdr:from>
    <xdr:ext cx="5715000" cy="3533775"/>
    <xdr:graphicFrame>
      <xdr:nvGraphicFramePr>
        <xdr:cNvPr id="187" name="Chart 187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0</xdr:col>
      <xdr:colOff>438150</xdr:colOff>
      <xdr:row>141</xdr:row>
      <xdr:rowOff>9525</xdr:rowOff>
    </xdr:from>
    <xdr:ext cx="5715000" cy="3533775"/>
    <xdr:graphicFrame>
      <xdr:nvGraphicFramePr>
        <xdr:cNvPr id="188" name="Chart 188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8</xdr:col>
      <xdr:colOff>19050</xdr:colOff>
      <xdr:row>141</xdr:row>
      <xdr:rowOff>9525</xdr:rowOff>
    </xdr:from>
    <xdr:ext cx="5715000" cy="3533775"/>
    <xdr:graphicFrame>
      <xdr:nvGraphicFramePr>
        <xdr:cNvPr id="190" name="Chart 190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15</xdr:col>
      <xdr:colOff>762000</xdr:colOff>
      <xdr:row>121</xdr:row>
      <xdr:rowOff>152400</xdr:rowOff>
    </xdr:from>
    <xdr:ext cx="5715000" cy="3533775"/>
    <xdr:graphicFrame>
      <xdr:nvGraphicFramePr>
        <xdr:cNvPr id="191" name="Chart 19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10</xdr:col>
      <xdr:colOff>762000</xdr:colOff>
      <xdr:row>83</xdr:row>
      <xdr:rowOff>57150</xdr:rowOff>
    </xdr:from>
    <xdr:ext cx="5715000" cy="3533775"/>
    <xdr:graphicFrame>
      <xdr:nvGraphicFramePr>
        <xdr:cNvPr id="192" name="Chart 192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1</xdr:col>
      <xdr:colOff>190500</xdr:colOff>
      <xdr:row>36</xdr:row>
      <xdr:rowOff>19050</xdr:rowOff>
    </xdr:from>
    <xdr:ext cx="5715000" cy="3533775"/>
    <xdr:graphicFrame>
      <xdr:nvGraphicFramePr>
        <xdr:cNvPr id="193" name="Chart 193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428625</xdr:colOff>
      <xdr:row>36</xdr:row>
      <xdr:rowOff>19050</xdr:rowOff>
    </xdr:from>
    <xdr:ext cx="5715000" cy="3533775"/>
    <xdr:graphicFrame>
      <xdr:nvGraphicFramePr>
        <xdr:cNvPr id="194" name="Chart 194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428625</xdr:colOff>
      <xdr:row>77</xdr:row>
      <xdr:rowOff>47625</xdr:rowOff>
    </xdr:from>
    <xdr:ext cx="7610475" cy="4705350"/>
    <xdr:graphicFrame>
      <xdr:nvGraphicFramePr>
        <xdr:cNvPr id="195" name="Chart 195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428625</xdr:colOff>
      <xdr:row>55</xdr:row>
      <xdr:rowOff>66675</xdr:rowOff>
    </xdr:from>
    <xdr:ext cx="13287375" cy="4048125"/>
    <xdr:graphicFrame>
      <xdr:nvGraphicFramePr>
        <xdr:cNvPr id="196" name="Chart 196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495300</xdr:colOff>
      <xdr:row>36</xdr:row>
      <xdr:rowOff>19050</xdr:rowOff>
    </xdr:from>
    <xdr:ext cx="5715000" cy="3533775"/>
    <xdr:graphicFrame>
      <xdr:nvGraphicFramePr>
        <xdr:cNvPr id="197" name="Chart 197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428625</xdr:colOff>
      <xdr:row>102</xdr:row>
      <xdr:rowOff>104775</xdr:rowOff>
    </xdr:from>
    <xdr:ext cx="5715000" cy="3533775"/>
    <xdr:graphicFrame>
      <xdr:nvGraphicFramePr>
        <xdr:cNvPr id="198" name="Chart 198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7</xdr:col>
      <xdr:colOff>781050</xdr:colOff>
      <xdr:row>102</xdr:row>
      <xdr:rowOff>104775</xdr:rowOff>
    </xdr:from>
    <xdr:ext cx="5715000" cy="3533775"/>
    <xdr:graphicFrame>
      <xdr:nvGraphicFramePr>
        <xdr:cNvPr id="199" name="Chart 199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428625</xdr:colOff>
      <xdr:row>121</xdr:row>
      <xdr:rowOff>152400</xdr:rowOff>
    </xdr:from>
    <xdr:ext cx="5715000" cy="3533775"/>
    <xdr:graphicFrame>
      <xdr:nvGraphicFramePr>
        <xdr:cNvPr id="200" name="Chart 200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8</xdr:col>
      <xdr:colOff>19050</xdr:colOff>
      <xdr:row>121</xdr:row>
      <xdr:rowOff>152400</xdr:rowOff>
    </xdr:from>
    <xdr:ext cx="5715000" cy="3533775"/>
    <xdr:graphicFrame>
      <xdr:nvGraphicFramePr>
        <xdr:cNvPr id="201" name="Chart 20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438150</xdr:colOff>
      <xdr:row>141</xdr:row>
      <xdr:rowOff>9525</xdr:rowOff>
    </xdr:from>
    <xdr:ext cx="5715000" cy="3533775"/>
    <xdr:graphicFrame>
      <xdr:nvGraphicFramePr>
        <xdr:cNvPr id="202" name="Chart 202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8</xdr:col>
      <xdr:colOff>19050</xdr:colOff>
      <xdr:row>141</xdr:row>
      <xdr:rowOff>9525</xdr:rowOff>
    </xdr:from>
    <xdr:ext cx="5715000" cy="3533775"/>
    <xdr:graphicFrame>
      <xdr:nvGraphicFramePr>
        <xdr:cNvPr id="203" name="Chart 203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15</xdr:col>
      <xdr:colOff>762000</xdr:colOff>
      <xdr:row>121</xdr:row>
      <xdr:rowOff>152400</xdr:rowOff>
    </xdr:from>
    <xdr:ext cx="5715000" cy="3533775"/>
    <xdr:graphicFrame>
      <xdr:nvGraphicFramePr>
        <xdr:cNvPr id="204" name="Chart 204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10</xdr:col>
      <xdr:colOff>762000</xdr:colOff>
      <xdr:row>83</xdr:row>
      <xdr:rowOff>57150</xdr:rowOff>
    </xdr:from>
    <xdr:ext cx="5715000" cy="3533775"/>
    <xdr:graphicFrame>
      <xdr:nvGraphicFramePr>
        <xdr:cNvPr id="205" name="Chart 205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523875</xdr:colOff>
      <xdr:row>30</xdr:row>
      <xdr:rowOff>95250</xdr:rowOff>
    </xdr:from>
    <xdr:ext cx="4143375" cy="2733675"/>
    <xdr:graphicFrame>
      <xdr:nvGraphicFramePr>
        <xdr:cNvPr id="206" name="Chart 206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30</xdr:row>
      <xdr:rowOff>133350</xdr:rowOff>
    </xdr:from>
    <xdr:ext cx="3562350" cy="2647950"/>
    <xdr:graphicFrame>
      <xdr:nvGraphicFramePr>
        <xdr:cNvPr id="207" name="Chart 207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381000</xdr:colOff>
      <xdr:row>30</xdr:row>
      <xdr:rowOff>142875</xdr:rowOff>
    </xdr:from>
    <xdr:ext cx="3762375" cy="2647950"/>
    <xdr:graphicFrame>
      <xdr:nvGraphicFramePr>
        <xdr:cNvPr id="208" name="Chart 208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200025</xdr:colOff>
      <xdr:row>62</xdr:row>
      <xdr:rowOff>28575</xdr:rowOff>
    </xdr:from>
    <xdr:ext cx="10039350" cy="3105150"/>
    <xdr:graphicFrame>
      <xdr:nvGraphicFramePr>
        <xdr:cNvPr id="209" name="Chart 209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10</xdr:col>
      <xdr:colOff>57150</xdr:colOff>
      <xdr:row>30</xdr:row>
      <xdr:rowOff>133350</xdr:rowOff>
    </xdr:from>
    <xdr:ext cx="4019550" cy="2647950"/>
    <xdr:graphicFrame>
      <xdr:nvGraphicFramePr>
        <xdr:cNvPr id="210" name="Chart 210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6</xdr:col>
      <xdr:colOff>523875</xdr:colOff>
      <xdr:row>48</xdr:row>
      <xdr:rowOff>95250</xdr:rowOff>
    </xdr:from>
    <xdr:ext cx="4143375" cy="2733675"/>
    <xdr:graphicFrame>
      <xdr:nvGraphicFramePr>
        <xdr:cNvPr id="211" name="Chart 21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51</xdr:row>
      <xdr:rowOff>0</xdr:rowOff>
    </xdr:from>
    <xdr:ext cx="847725" cy="923925"/>
    <xdr:pic>
      <xdr:nvPicPr>
        <xdr:cNvPr descr="1898374278cc6d4ffa7909ee67e461e" id="0" name="image1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1</xdr:row>
      <xdr:rowOff>438150</xdr:rowOff>
    </xdr:from>
    <xdr:ext cx="3609975" cy="2771775"/>
    <xdr:graphicFrame>
      <xdr:nvGraphicFramePr>
        <xdr:cNvPr id="212" name="Chart 2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76200</xdr:colOff>
      <xdr:row>3</xdr:row>
      <xdr:rowOff>57150</xdr:rowOff>
    </xdr:from>
    <xdr:ext cx="4114800" cy="2752725"/>
    <xdr:graphicFrame>
      <xdr:nvGraphicFramePr>
        <xdr:cNvPr id="213" name="Chart 2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47625</xdr:colOff>
      <xdr:row>3</xdr:row>
      <xdr:rowOff>28575</xdr:rowOff>
    </xdr:from>
    <xdr:ext cx="3609975" cy="2790825"/>
    <xdr:graphicFrame>
      <xdr:nvGraphicFramePr>
        <xdr:cNvPr id="214" name="Chart 2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47625</xdr:colOff>
      <xdr:row>2</xdr:row>
      <xdr:rowOff>47625</xdr:rowOff>
    </xdr:from>
    <xdr:ext cx="4048125" cy="2676525"/>
    <xdr:graphicFrame>
      <xdr:nvGraphicFramePr>
        <xdr:cNvPr id="216" name="Chart 2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</xdr:col>
      <xdr:colOff>57150</xdr:colOff>
      <xdr:row>2</xdr:row>
      <xdr:rowOff>9525</xdr:rowOff>
    </xdr:from>
    <xdr:ext cx="4143375" cy="2771775"/>
    <xdr:graphicFrame>
      <xdr:nvGraphicFramePr>
        <xdr:cNvPr id="218" name="Chart 2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4</xdr:col>
      <xdr:colOff>0</xdr:colOff>
      <xdr:row>2</xdr:row>
      <xdr:rowOff>9525</xdr:rowOff>
    </xdr:from>
    <xdr:ext cx="4181475" cy="2743200"/>
    <xdr:graphicFrame>
      <xdr:nvGraphicFramePr>
        <xdr:cNvPr id="220" name="Chart 2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</xdr:col>
      <xdr:colOff>123825</xdr:colOff>
      <xdr:row>2</xdr:row>
      <xdr:rowOff>1971675</xdr:rowOff>
    </xdr:from>
    <xdr:ext cx="3924300" cy="38100"/>
    <xdr:grpSp>
      <xdr:nvGrpSpPr>
        <xdr:cNvPr id="7" name="Shape 7"/>
        <xdr:cNvGrpSpPr/>
      </xdr:nvGrpSpPr>
      <xdr:grpSpPr>
        <a:xfrm>
          <a:off x="3383850" y="3780000"/>
          <a:ext cx="3924300" cy="0"/>
          <a:chOff x="3383850" y="3780000"/>
          <a:chExt cx="3924300" cy="0"/>
        </a:xfrm>
      </xdr:grpSpPr>
      <xdr:cxnSp>
        <xdr:nvCxnSpPr>
          <xdr:cNvPr id="8" name="Shape 8"/>
          <xdr:cNvCxnSpPr/>
        </xdr:nvCxnSpPr>
        <xdr:spPr>
          <a:xfrm>
            <a:off x="3383850" y="3780000"/>
            <a:ext cx="3924300" cy="0"/>
          </a:xfrm>
          <a:prstGeom prst="straightConnector1">
            <a:avLst/>
          </a:prstGeom>
          <a:noFill/>
          <a:ln cap="flat" cmpd="sng" w="9525">
            <a:solidFill>
              <a:schemeClr val="accent4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</xdr:col>
      <xdr:colOff>104775</xdr:colOff>
      <xdr:row>2</xdr:row>
      <xdr:rowOff>600075</xdr:rowOff>
    </xdr:from>
    <xdr:ext cx="4029075" cy="38100"/>
    <xdr:grpSp>
      <xdr:nvGrpSpPr>
        <xdr:cNvPr id="7" name="Shape 7"/>
        <xdr:cNvGrpSpPr/>
      </xdr:nvGrpSpPr>
      <xdr:grpSpPr>
        <a:xfrm>
          <a:off x="3331463" y="3775238"/>
          <a:ext cx="4029075" cy="9525"/>
          <a:chOff x="3331463" y="3775238"/>
          <a:chExt cx="4029075" cy="9525"/>
        </a:xfrm>
      </xdr:grpSpPr>
      <xdr:cxnSp>
        <xdr:nvCxnSpPr>
          <xdr:cNvPr id="9" name="Shape 9"/>
          <xdr:cNvCxnSpPr/>
        </xdr:nvCxnSpPr>
        <xdr:spPr>
          <a:xfrm flipH="1" rot="10800000">
            <a:off x="3331463" y="3775238"/>
            <a:ext cx="4029075" cy="9525"/>
          </a:xfrm>
          <a:prstGeom prst="straightConnector1">
            <a:avLst/>
          </a:prstGeom>
          <a:noFill/>
          <a:ln cap="flat" cmpd="sng" w="9525">
            <a:solidFill>
              <a:schemeClr val="accent6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</xdr:col>
      <xdr:colOff>95250</xdr:colOff>
      <xdr:row>2</xdr:row>
      <xdr:rowOff>876300</xdr:rowOff>
    </xdr:from>
    <xdr:ext cx="4057650" cy="38100"/>
    <xdr:grpSp>
      <xdr:nvGrpSpPr>
        <xdr:cNvPr id="7" name="Shape 7"/>
        <xdr:cNvGrpSpPr/>
      </xdr:nvGrpSpPr>
      <xdr:grpSpPr>
        <a:xfrm>
          <a:off x="3317175" y="3770475"/>
          <a:ext cx="4057650" cy="19050"/>
          <a:chOff x="3317175" y="3770475"/>
          <a:chExt cx="4057650" cy="19050"/>
        </a:xfrm>
      </xdr:grpSpPr>
      <xdr:cxnSp>
        <xdr:nvCxnSpPr>
          <xdr:cNvPr id="10" name="Shape 10"/>
          <xdr:cNvCxnSpPr/>
        </xdr:nvCxnSpPr>
        <xdr:spPr>
          <a:xfrm flipH="1" rot="10800000">
            <a:off x="3317175" y="3770475"/>
            <a:ext cx="4057650" cy="19050"/>
          </a:xfrm>
          <a:prstGeom prst="straightConnector1">
            <a:avLst/>
          </a:prstGeom>
          <a:noFill/>
          <a:ln cap="flat" cmpd="sng" w="9525">
            <a:solidFill>
              <a:schemeClr val="accent4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</xdr:col>
      <xdr:colOff>257175</xdr:colOff>
      <xdr:row>3</xdr:row>
      <xdr:rowOff>1438275</xdr:rowOff>
    </xdr:from>
    <xdr:ext cx="3971925" cy="38100"/>
    <xdr:grpSp>
      <xdr:nvGrpSpPr>
        <xdr:cNvPr id="7" name="Shape 7"/>
        <xdr:cNvGrpSpPr/>
      </xdr:nvGrpSpPr>
      <xdr:grpSpPr>
        <a:xfrm>
          <a:off x="3360038" y="3775238"/>
          <a:ext cx="3971925" cy="9525"/>
          <a:chOff x="3360038" y="3775238"/>
          <a:chExt cx="3971925" cy="9525"/>
        </a:xfrm>
      </xdr:grpSpPr>
      <xdr:cxnSp>
        <xdr:nvCxnSpPr>
          <xdr:cNvPr id="11" name="Shape 11"/>
          <xdr:cNvCxnSpPr/>
        </xdr:nvCxnSpPr>
        <xdr:spPr>
          <a:xfrm>
            <a:off x="3360038" y="3775238"/>
            <a:ext cx="3971925" cy="9525"/>
          </a:xfrm>
          <a:prstGeom prst="straightConnector1">
            <a:avLst/>
          </a:prstGeom>
          <a:noFill/>
          <a:ln cap="flat" cmpd="sng" w="9525">
            <a:solidFill>
              <a:schemeClr val="accent6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</xdr:col>
      <xdr:colOff>247650</xdr:colOff>
      <xdr:row>3</xdr:row>
      <xdr:rowOff>1590675</xdr:rowOff>
    </xdr:from>
    <xdr:ext cx="3952875" cy="38100"/>
    <xdr:grpSp>
      <xdr:nvGrpSpPr>
        <xdr:cNvPr id="7" name="Shape 7"/>
        <xdr:cNvGrpSpPr/>
      </xdr:nvGrpSpPr>
      <xdr:grpSpPr>
        <a:xfrm>
          <a:off x="3369563" y="3780000"/>
          <a:ext cx="3952875" cy="0"/>
          <a:chOff x="3369563" y="3780000"/>
          <a:chExt cx="3952875" cy="0"/>
        </a:xfrm>
      </xdr:grpSpPr>
      <xdr:cxnSp>
        <xdr:nvCxnSpPr>
          <xdr:cNvPr id="12" name="Shape 12"/>
          <xdr:cNvCxnSpPr/>
        </xdr:nvCxnSpPr>
        <xdr:spPr>
          <a:xfrm>
            <a:off x="3369563" y="3780000"/>
            <a:ext cx="3952875" cy="0"/>
          </a:xfrm>
          <a:prstGeom prst="straightConnector1">
            <a:avLst/>
          </a:prstGeom>
          <a:noFill/>
          <a:ln cap="flat" cmpd="sng" w="9525">
            <a:solidFill>
              <a:schemeClr val="accent4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</xdr:col>
      <xdr:colOff>19050</xdr:colOff>
      <xdr:row>2</xdr:row>
      <xdr:rowOff>409575</xdr:rowOff>
    </xdr:from>
    <xdr:ext cx="3600450" cy="409575"/>
    <xdr:pic>
      <xdr:nvPicPr>
        <xdr:cNvPr descr="504892e71ad66b485cb1b256d227406" id="0" name="image2.png" title="图片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219075</xdr:colOff>
      <xdr:row>2</xdr:row>
      <xdr:rowOff>0</xdr:rowOff>
    </xdr:from>
    <xdr:ext cx="3467100" cy="3562350"/>
    <xdr:pic>
      <xdr:nvPicPr>
        <xdr:cNvPr descr="da997b42492b5b083b351c15c7646f5" id="0" name="image2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17</xdr:row>
      <xdr:rowOff>76200</xdr:rowOff>
    </xdr:from>
    <xdr:ext cx="2933700" cy="2152650"/>
    <xdr:pic>
      <xdr:nvPicPr>
        <xdr:cNvPr id="0" name="image15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2990850</xdr:colOff>
      <xdr:row>17</xdr:row>
      <xdr:rowOff>104775</xdr:rowOff>
    </xdr:from>
    <xdr:ext cx="2876550" cy="2162175"/>
    <xdr:pic>
      <xdr:nvPicPr>
        <xdr:cNvPr id="0" name="image19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1771650</xdr:colOff>
      <xdr:row>17</xdr:row>
      <xdr:rowOff>85725</xdr:rowOff>
    </xdr:from>
    <xdr:ext cx="2971800" cy="2181225"/>
    <xdr:pic>
      <xdr:nvPicPr>
        <xdr:cNvPr id="0" name="image25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400050</xdr:colOff>
      <xdr:row>17</xdr:row>
      <xdr:rowOff>123825</xdr:rowOff>
    </xdr:from>
    <xdr:ext cx="2924175" cy="2171700"/>
    <xdr:pic>
      <xdr:nvPicPr>
        <xdr:cNvPr id="0" name="image27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3352800</xdr:colOff>
      <xdr:row>17</xdr:row>
      <xdr:rowOff>152400</xdr:rowOff>
    </xdr:from>
    <xdr:ext cx="2876550" cy="2209800"/>
    <xdr:pic>
      <xdr:nvPicPr>
        <xdr:cNvPr id="0" name="image21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2762250</xdr:colOff>
      <xdr:row>19</xdr:row>
      <xdr:rowOff>28575</xdr:rowOff>
    </xdr:from>
    <xdr:ext cx="2876550" cy="2409825"/>
    <xdr:pic>
      <xdr:nvPicPr>
        <xdr:cNvPr id="0" name="image11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2933700</xdr:colOff>
      <xdr:row>19</xdr:row>
      <xdr:rowOff>9525</xdr:rowOff>
    </xdr:from>
    <xdr:ext cx="2876550" cy="2457450"/>
    <xdr:pic>
      <xdr:nvPicPr>
        <xdr:cNvPr id="0" name="image17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4010025</xdr:colOff>
      <xdr:row>19</xdr:row>
      <xdr:rowOff>57150</xdr:rowOff>
    </xdr:from>
    <xdr:ext cx="2876550" cy="2362200"/>
    <xdr:pic>
      <xdr:nvPicPr>
        <xdr:cNvPr id="0" name="image9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1276350</xdr:colOff>
      <xdr:row>19</xdr:row>
      <xdr:rowOff>57150</xdr:rowOff>
    </xdr:from>
    <xdr:ext cx="2876550" cy="2362200"/>
    <xdr:pic>
      <xdr:nvPicPr>
        <xdr:cNvPr id="0" name="image8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1600200</xdr:colOff>
      <xdr:row>19</xdr:row>
      <xdr:rowOff>57150</xdr:rowOff>
    </xdr:from>
    <xdr:ext cx="2933700" cy="2457450"/>
    <xdr:pic>
      <xdr:nvPicPr>
        <xdr:cNvPr id="0" name="image18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4133850</xdr:colOff>
      <xdr:row>19</xdr:row>
      <xdr:rowOff>57150</xdr:rowOff>
    </xdr:from>
    <xdr:ext cx="2943225" cy="2371725"/>
    <xdr:pic>
      <xdr:nvPicPr>
        <xdr:cNvPr id="0" name="image10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657225</xdr:colOff>
      <xdr:row>19</xdr:row>
      <xdr:rowOff>95250</xdr:rowOff>
    </xdr:from>
    <xdr:ext cx="2876550" cy="2371725"/>
    <xdr:pic>
      <xdr:nvPicPr>
        <xdr:cNvPr id="0" name="image26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19</xdr:row>
      <xdr:rowOff>95250</xdr:rowOff>
    </xdr:from>
    <xdr:ext cx="2876550" cy="2095500"/>
    <xdr:pic>
      <xdr:nvPicPr>
        <xdr:cNvPr id="0" name="image12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28575</xdr:colOff>
      <xdr:row>0</xdr:row>
      <xdr:rowOff>28575</xdr:rowOff>
    </xdr:from>
    <xdr:ext cx="5314950" cy="3200400"/>
    <xdr:graphicFrame>
      <xdr:nvGraphicFramePr>
        <xdr:cNvPr id="215" name="Chart 2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9525</xdr:colOff>
      <xdr:row>16</xdr:row>
      <xdr:rowOff>19050</xdr:rowOff>
    </xdr:from>
    <xdr:ext cx="5334000" cy="2676525"/>
    <xdr:graphicFrame>
      <xdr:nvGraphicFramePr>
        <xdr:cNvPr id="217" name="Chart 2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57150</xdr:colOff>
      <xdr:row>38</xdr:row>
      <xdr:rowOff>19050</xdr:rowOff>
    </xdr:from>
    <xdr:ext cx="9410700" cy="3162300"/>
    <xdr:graphicFrame>
      <xdr:nvGraphicFramePr>
        <xdr:cNvPr id="219" name="Chart 2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66675</xdr:colOff>
      <xdr:row>46</xdr:row>
      <xdr:rowOff>38100</xdr:rowOff>
    </xdr:from>
    <xdr:ext cx="9410700" cy="2428875"/>
    <xdr:graphicFrame>
      <xdr:nvGraphicFramePr>
        <xdr:cNvPr id="221" name="Chart 2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15</xdr:col>
      <xdr:colOff>66675</xdr:colOff>
      <xdr:row>58</xdr:row>
      <xdr:rowOff>238125</xdr:rowOff>
    </xdr:from>
    <xdr:ext cx="9420225" cy="2676525"/>
    <xdr:graphicFrame>
      <xdr:nvGraphicFramePr>
        <xdr:cNvPr id="222" name="Chart 2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15</xdr:col>
      <xdr:colOff>47625</xdr:colOff>
      <xdr:row>71</xdr:row>
      <xdr:rowOff>276225</xdr:rowOff>
    </xdr:from>
    <xdr:ext cx="9363075" cy="2600325"/>
    <xdr:graphicFrame>
      <xdr:nvGraphicFramePr>
        <xdr:cNvPr id="223" name="Chart 2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15</xdr:col>
      <xdr:colOff>47625</xdr:colOff>
      <xdr:row>85</xdr:row>
      <xdr:rowOff>47625</xdr:rowOff>
    </xdr:from>
    <xdr:ext cx="9429750" cy="2238375"/>
    <xdr:graphicFrame>
      <xdr:nvGraphicFramePr>
        <xdr:cNvPr id="224" name="Chart 2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15</xdr:col>
      <xdr:colOff>171450</xdr:colOff>
      <xdr:row>96</xdr:row>
      <xdr:rowOff>161925</xdr:rowOff>
    </xdr:from>
    <xdr:ext cx="4019550" cy="2676525"/>
    <xdr:graphicFrame>
      <xdr:nvGraphicFramePr>
        <xdr:cNvPr id="225" name="Chart 2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5</xdr:col>
      <xdr:colOff>266700</xdr:colOff>
      <xdr:row>108</xdr:row>
      <xdr:rowOff>76200</xdr:rowOff>
    </xdr:from>
    <xdr:ext cx="5772150" cy="3762375"/>
    <xdr:graphicFrame>
      <xdr:nvGraphicFramePr>
        <xdr:cNvPr id="226" name="Chart 226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114300</xdr:colOff>
      <xdr:row>0</xdr:row>
      <xdr:rowOff>0</xdr:rowOff>
    </xdr:from>
    <xdr:ext cx="7115175" cy="2562225"/>
    <xdr:graphicFrame>
      <xdr:nvGraphicFramePr>
        <xdr:cNvPr id="227" name="Chart 2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104775</xdr:colOff>
      <xdr:row>7</xdr:row>
      <xdr:rowOff>285750</xdr:rowOff>
    </xdr:from>
    <xdr:ext cx="7143750" cy="3695700"/>
    <xdr:graphicFrame>
      <xdr:nvGraphicFramePr>
        <xdr:cNvPr id="228" name="Chart 2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114300</xdr:colOff>
      <xdr:row>23</xdr:row>
      <xdr:rowOff>333375</xdr:rowOff>
    </xdr:from>
    <xdr:ext cx="7134225" cy="3676650"/>
    <xdr:graphicFrame>
      <xdr:nvGraphicFramePr>
        <xdr:cNvPr id="229" name="Chart 2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114300</xdr:colOff>
      <xdr:row>37</xdr:row>
      <xdr:rowOff>47625</xdr:rowOff>
    </xdr:from>
    <xdr:ext cx="7124700" cy="3419475"/>
    <xdr:graphicFrame>
      <xdr:nvGraphicFramePr>
        <xdr:cNvPr id="230" name="Chart 2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15</xdr:col>
      <xdr:colOff>66675</xdr:colOff>
      <xdr:row>50</xdr:row>
      <xdr:rowOff>57150</xdr:rowOff>
    </xdr:from>
    <xdr:ext cx="7191375" cy="2486025"/>
    <xdr:graphicFrame>
      <xdr:nvGraphicFramePr>
        <xdr:cNvPr id="231" name="Chart 2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371475</xdr:colOff>
      <xdr:row>9</xdr:row>
      <xdr:rowOff>2705100</xdr:rowOff>
    </xdr:from>
    <xdr:ext cx="3095625" cy="2400300"/>
    <xdr:graphicFrame>
      <xdr:nvGraphicFramePr>
        <xdr:cNvPr id="232" name="Chart 2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276225</xdr:colOff>
      <xdr:row>9</xdr:row>
      <xdr:rowOff>2714625</xdr:rowOff>
    </xdr:from>
    <xdr:ext cx="3124200" cy="2371725"/>
    <xdr:graphicFrame>
      <xdr:nvGraphicFramePr>
        <xdr:cNvPr id="233" name="Chart 2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38100</xdr:colOff>
      <xdr:row>9</xdr:row>
      <xdr:rowOff>2705100</xdr:rowOff>
    </xdr:from>
    <xdr:ext cx="3019425" cy="2362200"/>
    <xdr:graphicFrame>
      <xdr:nvGraphicFramePr>
        <xdr:cNvPr id="234" name="Chart 2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10</xdr:col>
      <xdr:colOff>438150</xdr:colOff>
      <xdr:row>9</xdr:row>
      <xdr:rowOff>2714625</xdr:rowOff>
    </xdr:from>
    <xdr:ext cx="3105150" cy="2381250"/>
    <xdr:graphicFrame>
      <xdr:nvGraphicFramePr>
        <xdr:cNvPr id="235" name="Chart 2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0</xdr:colOff>
      <xdr:row>9</xdr:row>
      <xdr:rowOff>9525</xdr:rowOff>
    </xdr:from>
    <xdr:ext cx="3000375" cy="2638425"/>
    <xdr:graphicFrame>
      <xdr:nvGraphicFramePr>
        <xdr:cNvPr id="236" name="Chart 2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10</xdr:col>
      <xdr:colOff>390525</xdr:colOff>
      <xdr:row>9</xdr:row>
      <xdr:rowOff>19050</xdr:rowOff>
    </xdr:from>
    <xdr:ext cx="2971800" cy="2686050"/>
    <xdr:pic>
      <xdr:nvPicPr>
        <xdr:cNvPr id="0" name="image2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200025</xdr:colOff>
      <xdr:row>9</xdr:row>
      <xdr:rowOff>9525</xdr:rowOff>
    </xdr:from>
    <xdr:ext cx="3276600" cy="2695575"/>
    <xdr:pic>
      <xdr:nvPicPr>
        <xdr:cNvPr id="0" name="image1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9</xdr:row>
      <xdr:rowOff>9525</xdr:rowOff>
    </xdr:from>
    <xdr:ext cx="3562350" cy="2867025"/>
    <xdr:pic>
      <xdr:nvPicPr>
        <xdr:cNvPr id="0" name="image1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666750</xdr:colOff>
      <xdr:row>9</xdr:row>
      <xdr:rowOff>38100</xdr:rowOff>
    </xdr:from>
    <xdr:ext cx="3771900" cy="2905125"/>
    <xdr:pic>
      <xdr:nvPicPr>
        <xdr:cNvPr id="0" name="image2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209550</xdr:colOff>
      <xdr:row>8</xdr:row>
      <xdr:rowOff>219075</xdr:rowOff>
    </xdr:from>
    <xdr:ext cx="3162300" cy="2714625"/>
    <xdr:pic>
      <xdr:nvPicPr>
        <xdr:cNvPr id="0" name="image2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76200</xdr:rowOff>
    </xdr:from>
    <xdr:ext cx="4057650" cy="2647950"/>
    <xdr:graphicFrame>
      <xdr:nvGraphicFramePr>
        <xdr:cNvPr id="237" name="Chart 2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2828925</xdr:colOff>
      <xdr:row>1</xdr:row>
      <xdr:rowOff>314325</xdr:rowOff>
    </xdr:from>
    <xdr:ext cx="1590675" cy="523875"/>
    <xdr:sp>
      <xdr:nvSpPr>
        <xdr:cNvPr id="13" name="Shape 13"/>
        <xdr:cNvSpPr/>
      </xdr:nvSpPr>
      <xdr:spPr>
        <a:xfrm>
          <a:off x="4555425" y="3522825"/>
          <a:ext cx="1581150" cy="514350"/>
        </a:xfrm>
        <a:prstGeom prst="flowChartDocument">
          <a:avLst/>
        </a:prstGeom>
        <a:solidFill>
          <a:schemeClr val="l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Times New Roman"/>
            <a:buNone/>
          </a:pPr>
          <a:r>
            <a:rPr lang="en-US" sz="9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参考文件：SPEC、DCS/DPR、客诉、工程图纸...等</a:t>
          </a:r>
          <a:endParaRPr sz="900">
            <a:solidFill>
              <a:schemeClr val="dk1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866775</xdr:colOff>
      <xdr:row>2</xdr:row>
      <xdr:rowOff>0</xdr:rowOff>
    </xdr:from>
    <xdr:ext cx="1562100" cy="485775"/>
    <xdr:sp>
      <xdr:nvSpPr>
        <xdr:cNvPr id="14" name="Shape 14"/>
        <xdr:cNvSpPr/>
      </xdr:nvSpPr>
      <xdr:spPr>
        <a:xfrm>
          <a:off x="4569713" y="3541875"/>
          <a:ext cx="1552575" cy="476250"/>
        </a:xfrm>
        <a:prstGeom prst="roundRect">
          <a:avLst>
            <a:gd fmla="val 16667" name="adj"/>
          </a:avLst>
        </a:prstGeom>
        <a:solidFill>
          <a:schemeClr val="l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Times New Roman"/>
            <a:buNone/>
          </a:pPr>
          <a:r>
            <a:rPr lang="en-US" sz="100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产品需求整理、评估</a:t>
          </a:r>
          <a:endParaRPr sz="1000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2428875</xdr:colOff>
      <xdr:row>2</xdr:row>
      <xdr:rowOff>238125</xdr:rowOff>
    </xdr:from>
    <xdr:ext cx="409575" cy="0"/>
    <xdr:grpSp>
      <xdr:nvGrpSpPr>
        <xdr:cNvPr id="7" name="Shape 7"/>
        <xdr:cNvGrpSpPr/>
      </xdr:nvGrpSpPr>
      <xdr:grpSpPr>
        <a:xfrm>
          <a:off x="5141159" y="3780000"/>
          <a:ext cx="409629" cy="0"/>
          <a:chOff x="5141159" y="3780000"/>
          <a:chExt cx="409629" cy="0"/>
        </a:xfrm>
      </xdr:grpSpPr>
      <xdr:grpSp>
        <xdr:nvGrpSpPr>
          <xdr:cNvPr id="15" name="Shape 15"/>
          <xdr:cNvGrpSpPr/>
        </xdr:nvGrpSpPr>
        <xdr:grpSpPr>
          <a:xfrm>
            <a:off x="5141159" y="3780000"/>
            <a:ext cx="409629" cy="0"/>
            <a:chOff x="5159108" y="3065625"/>
            <a:chExt cx="409800" cy="0"/>
          </a:xfrm>
        </xdr:grpSpPr>
        <xdr:sp>
          <xdr:nvSpPr>
            <xdr:cNvPr id="16" name="Shape 16"/>
            <xdr:cNvSpPr/>
          </xdr:nvSpPr>
          <xdr:spPr>
            <a:xfrm>
              <a:off x="5159162" y="3065625"/>
              <a:ext cx="409725" cy="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7" name="Shape 17"/>
            <xdr:cNvCxnSpPr>
              <a:stCxn id="18" idx="1"/>
              <a:endCxn id="19" idx="3"/>
            </xdr:cNvCxnSpPr>
          </xdr:nvCxnSpPr>
          <xdr:spPr>
            <a:xfrm rot="10800000">
              <a:off x="5159108" y="3065625"/>
              <a:ext cx="409800" cy="0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2</xdr:col>
      <xdr:colOff>885825</xdr:colOff>
      <xdr:row>4</xdr:row>
      <xdr:rowOff>0</xdr:rowOff>
    </xdr:from>
    <xdr:ext cx="1590675" cy="428625"/>
    <xdr:sp>
      <xdr:nvSpPr>
        <xdr:cNvPr id="20" name="Shape 20"/>
        <xdr:cNvSpPr/>
      </xdr:nvSpPr>
      <xdr:spPr>
        <a:xfrm>
          <a:off x="4555425" y="3570450"/>
          <a:ext cx="1581150" cy="419100"/>
        </a:xfrm>
        <a:prstGeom prst="roundRect">
          <a:avLst>
            <a:gd fmla="val 16667" name="adj"/>
          </a:avLst>
        </a:prstGeom>
        <a:solidFill>
          <a:schemeClr val="l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Times New Roman"/>
            <a:buNone/>
          </a:pPr>
          <a:r>
            <a:rPr lang="en-US" sz="100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CP 建立/更新</a:t>
          </a:r>
          <a:endParaRPr sz="1000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895350</xdr:colOff>
      <xdr:row>5</xdr:row>
      <xdr:rowOff>304800</xdr:rowOff>
    </xdr:from>
    <xdr:ext cx="1524000" cy="847725"/>
    <xdr:sp>
      <xdr:nvSpPr>
        <xdr:cNvPr id="21" name="Shape 21"/>
        <xdr:cNvSpPr/>
      </xdr:nvSpPr>
      <xdr:spPr>
        <a:xfrm>
          <a:off x="4588763" y="3360900"/>
          <a:ext cx="1514475" cy="838200"/>
        </a:xfrm>
        <a:prstGeom prst="flowChartDecision">
          <a:avLst/>
        </a:prstGeom>
        <a:solidFill>
          <a:schemeClr val="l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Times New Roman"/>
            <a:buNone/>
          </a:pPr>
          <a:r>
            <a:rPr lang="en-US" sz="10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CP 试运行</a:t>
          </a:r>
          <a:endParaRPr sz="1000">
            <a:solidFill>
              <a:schemeClr val="dk1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2771775</xdr:colOff>
      <xdr:row>4</xdr:row>
      <xdr:rowOff>171450</xdr:rowOff>
    </xdr:from>
    <xdr:ext cx="552450" cy="1123950"/>
    <xdr:grpSp>
      <xdr:nvGrpSpPr>
        <xdr:cNvPr id="7" name="Shape 7"/>
        <xdr:cNvGrpSpPr/>
      </xdr:nvGrpSpPr>
      <xdr:grpSpPr>
        <a:xfrm>
          <a:off x="5205347" y="3233899"/>
          <a:ext cx="281305" cy="1092200"/>
          <a:chOff x="5205347" y="3233899"/>
          <a:chExt cx="281305" cy="1092200"/>
        </a:xfrm>
      </xdr:grpSpPr>
      <xdr:grpSp>
        <xdr:nvGrpSpPr>
          <xdr:cNvPr id="22" name="Shape 22"/>
          <xdr:cNvGrpSpPr/>
        </xdr:nvGrpSpPr>
        <xdr:grpSpPr>
          <a:xfrm rot="-892845">
            <a:off x="5205347" y="3233899"/>
            <a:ext cx="281305" cy="1092200"/>
            <a:chOff x="5336475" y="3260888"/>
            <a:chExt cx="19050" cy="1038225"/>
          </a:xfrm>
        </xdr:grpSpPr>
        <xdr:sp>
          <xdr:nvSpPr>
            <xdr:cNvPr id="16" name="Shape 16"/>
            <xdr:cNvSpPr/>
          </xdr:nvSpPr>
          <xdr:spPr>
            <a:xfrm>
              <a:off x="5336475" y="3260888"/>
              <a:ext cx="19050" cy="10382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23" name="Shape 23"/>
            <xdr:cNvCxnSpPr/>
          </xdr:nvCxnSpPr>
          <xdr:spPr>
            <a:xfrm flipH="1">
              <a:off x="5336475" y="3260888"/>
              <a:ext cx="19050" cy="1038225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2</xdr:col>
      <xdr:colOff>2438400</xdr:colOff>
      <xdr:row>5</xdr:row>
      <xdr:rowOff>0</xdr:rowOff>
    </xdr:from>
    <xdr:ext cx="485775" cy="419100"/>
    <xdr:sp>
      <xdr:nvSpPr>
        <xdr:cNvPr id="24" name="Shape 24"/>
        <xdr:cNvSpPr/>
      </xdr:nvSpPr>
      <xdr:spPr>
        <a:xfrm>
          <a:off x="5107875" y="3575213"/>
          <a:ext cx="476250" cy="4095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Times New Roman"/>
            <a:buNone/>
          </a:pPr>
          <a:r>
            <a:rPr lang="en-US" sz="10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NOK</a:t>
          </a:r>
          <a:endParaRPr sz="1400"/>
        </a:p>
      </xdr:txBody>
    </xdr:sp>
    <xdr:clientData fLocksWithSheet="0"/>
  </xdr:oneCellAnchor>
  <xdr:oneCellAnchor>
    <xdr:from>
      <xdr:col>2</xdr:col>
      <xdr:colOff>828675</xdr:colOff>
      <xdr:row>8</xdr:row>
      <xdr:rowOff>0</xdr:rowOff>
    </xdr:from>
    <xdr:ext cx="1704975" cy="409575"/>
    <xdr:sp>
      <xdr:nvSpPr>
        <xdr:cNvPr id="25" name="Shape 25"/>
        <xdr:cNvSpPr/>
      </xdr:nvSpPr>
      <xdr:spPr>
        <a:xfrm>
          <a:off x="4498275" y="3579975"/>
          <a:ext cx="1695450" cy="400050"/>
        </a:xfrm>
        <a:prstGeom prst="flowChartMagneticDisk">
          <a:avLst/>
        </a:prstGeom>
        <a:solidFill>
          <a:schemeClr val="l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Times New Roman"/>
            <a:buNone/>
          </a:pPr>
          <a:r>
            <a:rPr lang="en-US" sz="10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DCC发行、存档</a:t>
          </a:r>
          <a:endParaRPr sz="1000">
            <a:solidFill>
              <a:schemeClr val="dk1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857250</xdr:colOff>
      <xdr:row>8</xdr:row>
      <xdr:rowOff>0</xdr:rowOff>
    </xdr:from>
    <xdr:ext cx="1743075" cy="333375"/>
    <xdr:sp>
      <xdr:nvSpPr>
        <xdr:cNvPr id="26" name="Shape 26"/>
        <xdr:cNvSpPr/>
      </xdr:nvSpPr>
      <xdr:spPr>
        <a:xfrm>
          <a:off x="4479225" y="3618075"/>
          <a:ext cx="1733550" cy="323850"/>
        </a:xfrm>
        <a:prstGeom prst="roundRect">
          <a:avLst>
            <a:gd fmla="val 16667" name="adj"/>
          </a:avLst>
        </a:prstGeom>
        <a:solidFill>
          <a:schemeClr val="l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Times New Roman"/>
            <a:buNone/>
          </a:pPr>
          <a:r>
            <a:rPr lang="en-US" sz="100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SOP、QCsheet等建立/更新</a:t>
          </a:r>
          <a:endParaRPr sz="1000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1704975</xdr:colOff>
      <xdr:row>9</xdr:row>
      <xdr:rowOff>0</xdr:rowOff>
    </xdr:from>
    <xdr:ext cx="0" cy="323850"/>
    <xdr:grpSp>
      <xdr:nvGrpSpPr>
        <xdr:cNvPr id="7" name="Shape 7"/>
        <xdr:cNvGrpSpPr/>
      </xdr:nvGrpSpPr>
      <xdr:grpSpPr>
        <a:xfrm>
          <a:off x="5346000" y="3618075"/>
          <a:ext cx="0" cy="323850"/>
          <a:chOff x="5346000" y="3618075"/>
          <a:chExt cx="0" cy="323850"/>
        </a:xfrm>
      </xdr:grpSpPr>
      <xdr:grpSp>
        <xdr:nvGrpSpPr>
          <xdr:cNvPr id="27" name="Shape 27"/>
          <xdr:cNvGrpSpPr/>
        </xdr:nvGrpSpPr>
        <xdr:grpSpPr>
          <a:xfrm>
            <a:off x="5346000" y="3618075"/>
            <a:ext cx="0" cy="323850"/>
            <a:chOff x="5371400" y="3503722"/>
            <a:chExt cx="0" cy="324000"/>
          </a:xfrm>
        </xdr:grpSpPr>
        <xdr:sp>
          <xdr:nvSpPr>
            <xdr:cNvPr id="16" name="Shape 16"/>
            <xdr:cNvSpPr/>
          </xdr:nvSpPr>
          <xdr:spPr>
            <a:xfrm>
              <a:off x="5371400" y="3503722"/>
              <a:ext cx="0" cy="324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28" name="Shape 28"/>
            <xdr:cNvCxnSpPr>
              <a:stCxn id="29" idx="2"/>
            </xdr:cNvCxnSpPr>
          </xdr:nvCxnSpPr>
          <xdr:spPr>
            <a:xfrm>
              <a:off x="5371400" y="3503722"/>
              <a:ext cx="0" cy="324000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2</xdr:col>
      <xdr:colOff>847725</xdr:colOff>
      <xdr:row>10</xdr:row>
      <xdr:rowOff>0</xdr:rowOff>
    </xdr:from>
    <xdr:ext cx="1695450" cy="409575"/>
    <xdr:sp>
      <xdr:nvSpPr>
        <xdr:cNvPr id="30" name="Shape 30"/>
        <xdr:cNvSpPr/>
      </xdr:nvSpPr>
      <xdr:spPr>
        <a:xfrm>
          <a:off x="4503038" y="3579975"/>
          <a:ext cx="1685925" cy="400050"/>
        </a:xfrm>
        <a:prstGeom prst="flowChartMagneticDisk">
          <a:avLst/>
        </a:prstGeom>
        <a:solidFill>
          <a:schemeClr val="l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Times New Roman"/>
            <a:buNone/>
          </a:pPr>
          <a:r>
            <a:rPr lang="en-US" sz="10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DCC发行、存档</a:t>
          </a:r>
          <a:endParaRPr sz="1000">
            <a:solidFill>
              <a:schemeClr val="dk1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971550</xdr:colOff>
      <xdr:row>12</xdr:row>
      <xdr:rowOff>0</xdr:rowOff>
    </xdr:from>
    <xdr:ext cx="1562100" cy="809625"/>
    <xdr:sp>
      <xdr:nvSpPr>
        <xdr:cNvPr id="31" name="Shape 31"/>
        <xdr:cNvSpPr/>
      </xdr:nvSpPr>
      <xdr:spPr>
        <a:xfrm>
          <a:off x="4569713" y="3379950"/>
          <a:ext cx="1552575" cy="800100"/>
        </a:xfrm>
        <a:prstGeom prst="flowChartDecision">
          <a:avLst/>
        </a:prstGeom>
        <a:solidFill>
          <a:schemeClr val="l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Times New Roman"/>
            <a:buNone/>
          </a:pPr>
          <a:r>
            <a:rPr lang="en-US" sz="10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结果评估</a:t>
          </a:r>
          <a:endParaRPr sz="1000">
            <a:solidFill>
              <a:schemeClr val="dk1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819150</xdr:colOff>
      <xdr:row>11</xdr:row>
      <xdr:rowOff>0</xdr:rowOff>
    </xdr:from>
    <xdr:ext cx="1743075" cy="419100"/>
    <xdr:sp>
      <xdr:nvSpPr>
        <xdr:cNvPr id="32" name="Shape 32"/>
        <xdr:cNvSpPr/>
      </xdr:nvSpPr>
      <xdr:spPr>
        <a:xfrm>
          <a:off x="4479225" y="3575213"/>
          <a:ext cx="1733550" cy="409575"/>
        </a:xfrm>
        <a:prstGeom prst="roundRect">
          <a:avLst>
            <a:gd fmla="val 16667" name="adj"/>
          </a:avLst>
        </a:prstGeom>
        <a:solidFill>
          <a:schemeClr val="l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Times New Roman"/>
            <a:buNone/>
          </a:pPr>
          <a:r>
            <a:rPr lang="en-US" sz="11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CP  Monitor</a:t>
          </a:r>
          <a:endParaRPr sz="1000">
            <a:solidFill>
              <a:schemeClr val="dk1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2905125</xdr:colOff>
      <xdr:row>12</xdr:row>
      <xdr:rowOff>0</xdr:rowOff>
    </xdr:from>
    <xdr:ext cx="1524000" cy="419100"/>
    <xdr:sp>
      <xdr:nvSpPr>
        <xdr:cNvPr id="33" name="Shape 33"/>
        <xdr:cNvSpPr/>
      </xdr:nvSpPr>
      <xdr:spPr>
        <a:xfrm>
          <a:off x="4588763" y="3575213"/>
          <a:ext cx="1514475" cy="409575"/>
        </a:xfrm>
        <a:prstGeom prst="roundRect">
          <a:avLst>
            <a:gd fmla="val 16667" name="adj"/>
          </a:avLst>
        </a:prstGeom>
        <a:solidFill>
          <a:schemeClr val="l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Times New Roman"/>
            <a:buNone/>
          </a:pPr>
          <a:r>
            <a:rPr lang="en-US" sz="10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制定对应改善措施</a:t>
          </a:r>
          <a:endParaRPr sz="1000">
            <a:solidFill>
              <a:schemeClr val="dk1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1790700</xdr:colOff>
      <xdr:row>13</xdr:row>
      <xdr:rowOff>0</xdr:rowOff>
    </xdr:from>
    <xdr:ext cx="600075" cy="314325"/>
    <xdr:sp>
      <xdr:nvSpPr>
        <xdr:cNvPr id="34" name="Shape 34"/>
        <xdr:cNvSpPr/>
      </xdr:nvSpPr>
      <xdr:spPr>
        <a:xfrm>
          <a:off x="5050725" y="3627600"/>
          <a:ext cx="590550" cy="3048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Times New Roman"/>
            <a:buNone/>
          </a:pPr>
          <a:r>
            <a:rPr lang="en-US" sz="10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OK</a:t>
          </a:r>
          <a:endParaRPr sz="1400"/>
        </a:p>
      </xdr:txBody>
    </xdr:sp>
    <xdr:clientData fLocksWithSheet="0"/>
  </xdr:oneCellAnchor>
  <xdr:oneCellAnchor>
    <xdr:from>
      <xdr:col>2</xdr:col>
      <xdr:colOff>2447925</xdr:colOff>
      <xdr:row>12</xdr:row>
      <xdr:rowOff>0</xdr:rowOff>
    </xdr:from>
    <xdr:ext cx="485775" cy="323850"/>
    <xdr:sp>
      <xdr:nvSpPr>
        <xdr:cNvPr id="35" name="Shape 35"/>
        <xdr:cNvSpPr/>
      </xdr:nvSpPr>
      <xdr:spPr>
        <a:xfrm>
          <a:off x="5107875" y="3622838"/>
          <a:ext cx="476250" cy="3143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Times New Roman"/>
            <a:buNone/>
          </a:pPr>
          <a:r>
            <a:rPr lang="en-US" sz="10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NOK</a:t>
          </a:r>
          <a:endParaRPr sz="1400"/>
        </a:p>
      </xdr:txBody>
    </xdr:sp>
    <xdr:clientData fLocksWithSheet="0"/>
  </xdr:oneCellAnchor>
  <xdr:oneCellAnchor>
    <xdr:from>
      <xdr:col>2</xdr:col>
      <xdr:colOff>885825</xdr:colOff>
      <xdr:row>13</xdr:row>
      <xdr:rowOff>0</xdr:rowOff>
    </xdr:from>
    <xdr:ext cx="1695450" cy="409575"/>
    <xdr:sp>
      <xdr:nvSpPr>
        <xdr:cNvPr id="36" name="Shape 36"/>
        <xdr:cNvSpPr/>
      </xdr:nvSpPr>
      <xdr:spPr>
        <a:xfrm>
          <a:off x="4503038" y="3579975"/>
          <a:ext cx="1685925" cy="400050"/>
        </a:xfrm>
        <a:prstGeom prst="flowChartMagneticDisk">
          <a:avLst/>
        </a:prstGeom>
        <a:solidFill>
          <a:schemeClr val="l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Times New Roman"/>
            <a:buNone/>
          </a:pPr>
          <a:r>
            <a:rPr lang="en-US" sz="10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CP Monitor报告归档</a:t>
          </a:r>
          <a:endParaRPr sz="1000">
            <a:solidFill>
              <a:schemeClr val="dk1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2524125</xdr:colOff>
      <xdr:row>11</xdr:row>
      <xdr:rowOff>-76200</xdr:rowOff>
    </xdr:from>
    <xdr:ext cx="1152525" cy="323850"/>
    <xdr:grpSp>
      <xdr:nvGrpSpPr>
        <xdr:cNvPr id="7" name="Shape 7"/>
        <xdr:cNvGrpSpPr/>
      </xdr:nvGrpSpPr>
      <xdr:grpSpPr>
        <a:xfrm>
          <a:off x="4774501" y="3694269"/>
          <a:ext cx="1143000" cy="171450"/>
          <a:chOff x="4774501" y="3694269"/>
          <a:chExt cx="1143000" cy="171450"/>
        </a:xfrm>
      </xdr:grpSpPr>
      <xdr:grpSp>
        <xdr:nvGrpSpPr>
          <xdr:cNvPr id="37" name="Shape 37"/>
          <xdr:cNvGrpSpPr/>
        </xdr:nvGrpSpPr>
        <xdr:grpSpPr>
          <a:xfrm rot="501269">
            <a:off x="4774501" y="3694269"/>
            <a:ext cx="1143000" cy="171450"/>
            <a:chOff x="4764975" y="3775238"/>
            <a:chExt cx="1162050" cy="9525"/>
          </a:xfrm>
        </xdr:grpSpPr>
        <xdr:sp>
          <xdr:nvSpPr>
            <xdr:cNvPr id="16" name="Shape 16"/>
            <xdr:cNvSpPr/>
          </xdr:nvSpPr>
          <xdr:spPr>
            <a:xfrm>
              <a:off x="4764975" y="3775238"/>
              <a:ext cx="1162050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38" name="Shape 38"/>
            <xdr:cNvCxnSpPr/>
          </xdr:nvCxnSpPr>
          <xdr:spPr>
            <a:xfrm flipH="1">
              <a:off x="4764975" y="3775238"/>
              <a:ext cx="1162050" cy="9525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2</xdr:col>
      <xdr:colOff>895350</xdr:colOff>
      <xdr:row>15</xdr:row>
      <xdr:rowOff>0</xdr:rowOff>
    </xdr:from>
    <xdr:ext cx="1743075" cy="419100"/>
    <xdr:sp>
      <xdr:nvSpPr>
        <xdr:cNvPr id="39" name="Shape 39"/>
        <xdr:cNvSpPr/>
      </xdr:nvSpPr>
      <xdr:spPr>
        <a:xfrm>
          <a:off x="4479225" y="3575213"/>
          <a:ext cx="1733550" cy="409575"/>
        </a:xfrm>
        <a:prstGeom prst="roundRect">
          <a:avLst>
            <a:gd fmla="val 16667" name="adj"/>
          </a:avLst>
        </a:prstGeom>
        <a:solidFill>
          <a:schemeClr val="l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Times New Roman"/>
            <a:buNone/>
          </a:pPr>
          <a:r>
            <a:rPr lang="en-US" sz="100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结束</a:t>
          </a:r>
          <a:endParaRPr sz="1000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971550</xdr:colOff>
      <xdr:row>9</xdr:row>
      <xdr:rowOff>0</xdr:rowOff>
    </xdr:from>
    <xdr:ext cx="1495425" cy="828675"/>
    <xdr:sp>
      <xdr:nvSpPr>
        <xdr:cNvPr id="40" name="Shape 40"/>
        <xdr:cNvSpPr/>
      </xdr:nvSpPr>
      <xdr:spPr>
        <a:xfrm>
          <a:off x="4603050" y="3370425"/>
          <a:ext cx="1485900" cy="819150"/>
        </a:xfrm>
        <a:prstGeom prst="flowChartDecision">
          <a:avLst/>
        </a:prstGeom>
        <a:solidFill>
          <a:schemeClr val="l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Times New Roman"/>
            <a:buNone/>
          </a:pPr>
          <a:r>
            <a:rPr lang="en-US" sz="10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     评估</a:t>
          </a:r>
          <a:endParaRPr sz="1000">
            <a:solidFill>
              <a:schemeClr val="dk1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2447925</xdr:colOff>
      <xdr:row>9</xdr:row>
      <xdr:rowOff>0</xdr:rowOff>
    </xdr:from>
    <xdr:ext cx="485775" cy="314325"/>
    <xdr:sp>
      <xdr:nvSpPr>
        <xdr:cNvPr id="41" name="Shape 41"/>
        <xdr:cNvSpPr/>
      </xdr:nvSpPr>
      <xdr:spPr>
        <a:xfrm>
          <a:off x="5107875" y="3627600"/>
          <a:ext cx="476250" cy="3048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Times New Roman"/>
            <a:buNone/>
          </a:pPr>
          <a:r>
            <a:rPr lang="en-US" sz="10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NOK</a:t>
          </a:r>
          <a:endParaRPr sz="1400"/>
        </a:p>
      </xdr:txBody>
    </xdr:sp>
    <xdr:clientData fLocksWithSheet="0"/>
  </xdr:oneCellAnchor>
  <xdr:oneCellAnchor>
    <xdr:from>
      <xdr:col>2</xdr:col>
      <xdr:colOff>2581275</xdr:colOff>
      <xdr:row>9</xdr:row>
      <xdr:rowOff>-19050</xdr:rowOff>
    </xdr:from>
    <xdr:ext cx="495300" cy="76200"/>
    <xdr:grpSp>
      <xdr:nvGrpSpPr>
        <xdr:cNvPr id="7" name="Shape 7"/>
        <xdr:cNvGrpSpPr/>
      </xdr:nvGrpSpPr>
      <xdr:grpSpPr>
        <a:xfrm>
          <a:off x="5098350" y="3760950"/>
          <a:ext cx="495300" cy="38100"/>
          <a:chOff x="5098350" y="3760950"/>
          <a:chExt cx="495300" cy="38100"/>
        </a:xfrm>
      </xdr:grpSpPr>
      <xdr:grpSp>
        <xdr:nvGrpSpPr>
          <xdr:cNvPr id="42" name="Shape 42"/>
          <xdr:cNvGrpSpPr/>
        </xdr:nvGrpSpPr>
        <xdr:grpSpPr>
          <a:xfrm rot="-276710">
            <a:off x="5098350" y="3760950"/>
            <a:ext cx="495300" cy="38100"/>
            <a:chOff x="5098350" y="3660937"/>
            <a:chExt cx="495300" cy="238125"/>
          </a:xfrm>
        </xdr:grpSpPr>
        <xdr:sp>
          <xdr:nvSpPr>
            <xdr:cNvPr id="16" name="Shape 16"/>
            <xdr:cNvSpPr/>
          </xdr:nvSpPr>
          <xdr:spPr>
            <a:xfrm>
              <a:off x="5098350" y="3660937"/>
              <a:ext cx="4953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43" name="Shape 43"/>
            <xdr:cNvCxnSpPr/>
          </xdr:nvCxnSpPr>
          <xdr:spPr>
            <a:xfrm rot="10800000">
              <a:off x="5098350" y="3660937"/>
              <a:ext cx="495300" cy="238125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2</xdr:col>
      <xdr:colOff>1724025</xdr:colOff>
      <xdr:row>10</xdr:row>
      <xdr:rowOff>0</xdr:rowOff>
    </xdr:from>
    <xdr:ext cx="600075" cy="314325"/>
    <xdr:sp>
      <xdr:nvSpPr>
        <xdr:cNvPr id="44" name="Shape 44"/>
        <xdr:cNvSpPr/>
      </xdr:nvSpPr>
      <xdr:spPr>
        <a:xfrm>
          <a:off x="5050725" y="3627600"/>
          <a:ext cx="590550" cy="3048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Times New Roman"/>
            <a:buNone/>
          </a:pPr>
          <a:r>
            <a:rPr lang="en-US" sz="10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OK</a:t>
          </a:r>
          <a:endParaRPr sz="1400"/>
        </a:p>
      </xdr:txBody>
    </xdr:sp>
    <xdr:clientData fLocksWithSheet="0"/>
  </xdr:oneCellAnchor>
  <xdr:oneCellAnchor>
    <xdr:from>
      <xdr:col>2</xdr:col>
      <xdr:colOff>1752600</xdr:colOff>
      <xdr:row>7</xdr:row>
      <xdr:rowOff>0</xdr:rowOff>
    </xdr:from>
    <xdr:ext cx="600075" cy="314325"/>
    <xdr:sp>
      <xdr:nvSpPr>
        <xdr:cNvPr id="45" name="Shape 45"/>
        <xdr:cNvSpPr/>
      </xdr:nvSpPr>
      <xdr:spPr>
        <a:xfrm>
          <a:off x="5050725" y="3627600"/>
          <a:ext cx="590550" cy="3048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Times New Roman"/>
            <a:buNone/>
          </a:pPr>
          <a:r>
            <a:rPr lang="en-US" sz="10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OK</a:t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UI5mHLcUOZOTjRrtDystCKiF6gGkBB10b7m9TWXQBQ/edit?usp=shar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UI5mHLcUOZOTjRrtDystCKiF6gGkBB10b7m9TWXQBQ/edit?usp=sharing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1" max="11" width="54.86"/>
    <col customWidth="1" min="12" max="12" width="8.86"/>
  </cols>
  <sheetData>
    <row r="1">
      <c r="A1" s="14" t="s">
        <v>10</v>
      </c>
    </row>
    <row r="2">
      <c r="L2" s="19" t="s">
        <v>13</v>
      </c>
    </row>
    <row r="3">
      <c r="J3" s="21" t="s">
        <v>26</v>
      </c>
      <c r="K3" s="19" t="s">
        <v>28</v>
      </c>
    </row>
    <row r="4">
      <c r="J4" s="21" t="s">
        <v>30</v>
      </c>
      <c r="K4" s="19" t="s">
        <v>31</v>
      </c>
      <c r="L4" s="19" t="s">
        <v>32</v>
      </c>
      <c r="M4" s="24">
        <v>45273.0</v>
      </c>
    </row>
    <row r="5">
      <c r="K5" s="26" t="s">
        <v>33</v>
      </c>
      <c r="L5" s="19" t="s">
        <v>35</v>
      </c>
      <c r="M5" s="24">
        <v>45275.0</v>
      </c>
    </row>
    <row r="6">
      <c r="K6" s="19" t="s">
        <v>36</v>
      </c>
      <c r="L6" s="19" t="s">
        <v>37</v>
      </c>
      <c r="M6" s="24">
        <v>45272.0</v>
      </c>
    </row>
    <row r="7">
      <c r="K7" s="19" t="s">
        <v>39</v>
      </c>
      <c r="L7" s="19" t="s">
        <v>37</v>
      </c>
      <c r="M7" s="24">
        <v>45272.0</v>
      </c>
    </row>
    <row r="14">
      <c r="A14" s="14" t="s">
        <v>40</v>
      </c>
    </row>
    <row r="16">
      <c r="J16" s="19" t="s">
        <v>43</v>
      </c>
      <c r="K16" s="19" t="s">
        <v>44</v>
      </c>
    </row>
    <row r="17">
      <c r="K17" s="19" t="s">
        <v>46</v>
      </c>
    </row>
    <row r="18">
      <c r="K18" s="19" t="s">
        <v>47</v>
      </c>
    </row>
    <row r="19">
      <c r="J19" s="19" t="s">
        <v>48</v>
      </c>
      <c r="K19" s="19" t="s">
        <v>50</v>
      </c>
    </row>
    <row r="20">
      <c r="K20" s="19" t="s">
        <v>53</v>
      </c>
    </row>
    <row r="24">
      <c r="A24" s="27"/>
    </row>
    <row r="25">
      <c r="A25" s="14" t="s">
        <v>55</v>
      </c>
    </row>
    <row r="47">
      <c r="A47" s="14" t="s">
        <v>57</v>
      </c>
    </row>
    <row r="48">
      <c r="A48" s="19" t="s">
        <v>58</v>
      </c>
      <c r="E48" s="19" t="s">
        <v>59</v>
      </c>
      <c r="G48" s="29" t="s">
        <v>60</v>
      </c>
    </row>
    <row r="49">
      <c r="A49" s="19" t="s">
        <v>61</v>
      </c>
      <c r="G49" s="31">
        <v>45275.0</v>
      </c>
    </row>
    <row r="50">
      <c r="A50" s="19" t="s">
        <v>64</v>
      </c>
      <c r="E50" s="26" t="s">
        <v>66</v>
      </c>
    </row>
    <row r="51">
      <c r="A51" s="19" t="s">
        <v>61</v>
      </c>
    </row>
    <row r="52">
      <c r="A52" s="19" t="s">
        <v>68</v>
      </c>
    </row>
    <row r="53">
      <c r="A53" s="19" t="s">
        <v>61</v>
      </c>
    </row>
    <row r="54">
      <c r="A54" s="19" t="s">
        <v>70</v>
      </c>
    </row>
    <row r="55">
      <c r="A55" s="19" t="s">
        <v>71</v>
      </c>
    </row>
    <row r="56">
      <c r="A56" s="19" t="s">
        <v>72</v>
      </c>
    </row>
    <row r="58">
      <c r="A58" s="19" t="s">
        <v>74</v>
      </c>
    </row>
    <row r="59">
      <c r="A59" s="19" t="s">
        <v>75</v>
      </c>
    </row>
    <row r="60">
      <c r="A60" s="19" t="s">
        <v>77</v>
      </c>
    </row>
  </sheetData>
  <mergeCells count="2">
    <mergeCell ref="G49:G52"/>
    <mergeCell ref="E50:E5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9.29"/>
    <col customWidth="1" min="2" max="3" width="12.71"/>
    <col customWidth="1" min="4" max="4" width="21.29"/>
    <col customWidth="1" hidden="1" min="5" max="5" width="12.71"/>
    <col customWidth="1" min="6" max="6" width="55.29"/>
    <col customWidth="1" min="7" max="7" width="17.0"/>
    <col customWidth="1" min="8" max="9" width="27.0"/>
    <col customWidth="1" min="10" max="10" width="56.71"/>
    <col customWidth="1" min="11" max="11" width="17.14"/>
    <col customWidth="1" min="12" max="12" width="12.71"/>
    <col customWidth="1" min="13" max="13" width="17.86"/>
    <col customWidth="1" hidden="1" min="14" max="14" width="17.86"/>
    <col customWidth="1" min="15" max="16" width="17.57"/>
    <col customWidth="1" min="17" max="17" width="15.57"/>
    <col customWidth="1" min="18" max="31" width="12.71"/>
  </cols>
  <sheetData>
    <row r="1" ht="97.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  <c r="I1" s="5" t="s">
        <v>2</v>
      </c>
      <c r="J1" s="6"/>
      <c r="K1" s="6"/>
      <c r="L1" s="6"/>
      <c r="M1" s="6"/>
      <c r="N1" s="6"/>
      <c r="O1" s="6"/>
      <c r="P1" s="6"/>
      <c r="Q1" s="7"/>
    </row>
    <row r="2" ht="54.75" customHeight="1">
      <c r="A2" s="8"/>
      <c r="B2" s="9" t="s">
        <v>3</v>
      </c>
      <c r="C2" s="10" t="s">
        <v>4</v>
      </c>
      <c r="D2" s="11" t="s">
        <v>5</v>
      </c>
      <c r="E2" s="12" t="s">
        <v>6</v>
      </c>
      <c r="F2" s="12" t="s">
        <v>7</v>
      </c>
      <c r="G2" s="13" t="s">
        <v>8</v>
      </c>
      <c r="H2" s="13" t="s">
        <v>9</v>
      </c>
      <c r="I2" s="12" t="s">
        <v>11</v>
      </c>
      <c r="J2" s="15" t="s">
        <v>12</v>
      </c>
      <c r="K2" s="12" t="s">
        <v>14</v>
      </c>
      <c r="L2" s="12" t="s">
        <v>15</v>
      </c>
      <c r="M2" s="16" t="s">
        <v>16</v>
      </c>
      <c r="N2" s="16" t="s">
        <v>17</v>
      </c>
      <c r="O2" s="16" t="s">
        <v>18</v>
      </c>
      <c r="P2" s="16" t="s">
        <v>19</v>
      </c>
      <c r="Q2" s="10" t="s">
        <v>20</v>
      </c>
    </row>
    <row r="3" ht="51.0" hidden="1" customHeight="1">
      <c r="A3" s="8"/>
      <c r="B3" s="17">
        <v>44758.0</v>
      </c>
      <c r="C3" s="18" t="s">
        <v>21</v>
      </c>
      <c r="D3" s="18"/>
      <c r="E3" s="18" t="s">
        <v>22</v>
      </c>
      <c r="F3" s="18" t="s">
        <v>23</v>
      </c>
      <c r="G3" s="18"/>
      <c r="H3" s="18"/>
      <c r="I3" s="18" t="s">
        <v>24</v>
      </c>
      <c r="J3" s="20" t="s">
        <v>25</v>
      </c>
      <c r="K3" s="22" t="s">
        <v>27</v>
      </c>
      <c r="L3" s="22" t="s">
        <v>29</v>
      </c>
      <c r="M3" s="23">
        <v>44767.0</v>
      </c>
      <c r="N3" s="25">
        <v>44777.0</v>
      </c>
      <c r="O3" s="25"/>
      <c r="P3" s="25"/>
      <c r="Q3" s="18" t="s">
        <v>34</v>
      </c>
    </row>
    <row r="4" ht="51.0" hidden="1" customHeight="1">
      <c r="A4" s="8"/>
      <c r="B4" s="17">
        <v>44758.0</v>
      </c>
      <c r="C4" s="18" t="s">
        <v>21</v>
      </c>
      <c r="D4" s="18"/>
      <c r="E4" s="18" t="s">
        <v>22</v>
      </c>
      <c r="F4" s="18" t="s">
        <v>38</v>
      </c>
      <c r="G4" s="18"/>
      <c r="H4" s="18"/>
      <c r="I4" s="18" t="s">
        <v>24</v>
      </c>
      <c r="J4" s="20" t="s">
        <v>25</v>
      </c>
      <c r="K4" s="22" t="s">
        <v>27</v>
      </c>
      <c r="L4" s="22" t="s">
        <v>29</v>
      </c>
      <c r="M4" s="23">
        <v>44767.0</v>
      </c>
      <c r="N4" s="25">
        <v>44777.0</v>
      </c>
      <c r="O4" s="25"/>
      <c r="P4" s="25"/>
      <c r="Q4" s="18" t="s">
        <v>34</v>
      </c>
    </row>
    <row r="5" ht="51.0" hidden="1" customHeight="1">
      <c r="A5" s="8"/>
      <c r="B5" s="17">
        <v>44758.0</v>
      </c>
      <c r="C5" s="18" t="s">
        <v>21</v>
      </c>
      <c r="D5" s="18"/>
      <c r="E5" s="18" t="s">
        <v>41</v>
      </c>
      <c r="F5" s="18" t="s">
        <v>42</v>
      </c>
      <c r="G5" s="18"/>
      <c r="H5" s="18"/>
      <c r="I5" s="18" t="s">
        <v>24</v>
      </c>
      <c r="J5" s="20" t="s">
        <v>25</v>
      </c>
      <c r="K5" s="22" t="s">
        <v>45</v>
      </c>
      <c r="L5" s="22" t="s">
        <v>29</v>
      </c>
      <c r="M5" s="23">
        <v>44767.0</v>
      </c>
      <c r="N5" s="25">
        <v>44777.0</v>
      </c>
      <c r="O5" s="25"/>
      <c r="P5" s="25"/>
      <c r="Q5" s="18" t="s">
        <v>34</v>
      </c>
    </row>
    <row r="6" ht="51.0" hidden="1" customHeight="1">
      <c r="A6" s="8"/>
      <c r="B6" s="17">
        <v>44758.0</v>
      </c>
      <c r="C6" s="18" t="s">
        <v>21</v>
      </c>
      <c r="D6" s="18"/>
      <c r="E6" s="18" t="s">
        <v>22</v>
      </c>
      <c r="F6" s="18" t="s">
        <v>49</v>
      </c>
      <c r="G6" s="18"/>
      <c r="H6" s="18"/>
      <c r="I6" s="18" t="s">
        <v>51</v>
      </c>
      <c r="J6" s="20" t="s">
        <v>52</v>
      </c>
      <c r="K6" s="22" t="s">
        <v>27</v>
      </c>
      <c r="L6" s="22" t="s">
        <v>32</v>
      </c>
      <c r="M6" s="23">
        <v>44774.0</v>
      </c>
      <c r="N6" s="23">
        <v>44774.0</v>
      </c>
      <c r="O6" s="23"/>
      <c r="P6" s="23"/>
      <c r="Q6" s="18" t="s">
        <v>34</v>
      </c>
    </row>
    <row r="7" ht="51.0" hidden="1" customHeight="1">
      <c r="A7" s="8"/>
      <c r="B7" s="17">
        <v>44758.0</v>
      </c>
      <c r="C7" s="18" t="s">
        <v>21</v>
      </c>
      <c r="D7" s="18"/>
      <c r="E7" s="18" t="s">
        <v>22</v>
      </c>
      <c r="F7" s="18" t="s">
        <v>54</v>
      </c>
      <c r="G7" s="18"/>
      <c r="H7" s="18"/>
      <c r="I7" s="18" t="s">
        <v>51</v>
      </c>
      <c r="J7" s="20" t="s">
        <v>52</v>
      </c>
      <c r="K7" s="22" t="s">
        <v>27</v>
      </c>
      <c r="L7" s="22" t="s">
        <v>32</v>
      </c>
      <c r="M7" s="23">
        <v>44774.0</v>
      </c>
      <c r="N7" s="23">
        <v>44774.0</v>
      </c>
      <c r="O7" s="23"/>
      <c r="P7" s="23"/>
      <c r="Q7" s="18" t="s">
        <v>34</v>
      </c>
    </row>
    <row r="8" ht="51.0" hidden="1" customHeight="1">
      <c r="A8" s="8"/>
      <c r="B8" s="17">
        <v>44758.0</v>
      </c>
      <c r="C8" s="18" t="s">
        <v>21</v>
      </c>
      <c r="D8" s="18"/>
      <c r="E8" s="18" t="s">
        <v>22</v>
      </c>
      <c r="F8" s="18" t="s">
        <v>56</v>
      </c>
      <c r="G8" s="18"/>
      <c r="H8" s="18"/>
      <c r="I8" s="18" t="s">
        <v>51</v>
      </c>
      <c r="J8" s="20" t="s">
        <v>52</v>
      </c>
      <c r="K8" s="22" t="s">
        <v>27</v>
      </c>
      <c r="L8" s="22" t="s">
        <v>32</v>
      </c>
      <c r="M8" s="23">
        <v>44774.0</v>
      </c>
      <c r="N8" s="23">
        <v>44774.0</v>
      </c>
      <c r="O8" s="23"/>
      <c r="P8" s="23"/>
      <c r="Q8" s="18" t="s">
        <v>34</v>
      </c>
    </row>
    <row r="9" ht="51.0" hidden="1" customHeight="1">
      <c r="A9" s="28"/>
      <c r="B9" s="30">
        <v>44764.0</v>
      </c>
      <c r="C9" s="18" t="s">
        <v>21</v>
      </c>
      <c r="D9" s="18"/>
      <c r="E9" s="18" t="s">
        <v>62</v>
      </c>
      <c r="F9" s="18" t="s">
        <v>63</v>
      </c>
      <c r="G9" s="18"/>
      <c r="H9" s="18"/>
      <c r="I9" s="18" t="s">
        <v>65</v>
      </c>
      <c r="J9" s="32" t="s">
        <v>67</v>
      </c>
      <c r="K9" s="22" t="s">
        <v>32</v>
      </c>
      <c r="L9" s="22" t="s">
        <v>69</v>
      </c>
      <c r="M9" s="23">
        <v>44778.0</v>
      </c>
      <c r="N9" s="33">
        <v>44774.0</v>
      </c>
      <c r="O9" s="33"/>
      <c r="P9" s="33"/>
      <c r="Q9" s="18" t="s">
        <v>34</v>
      </c>
      <c r="R9" s="19" t="s">
        <v>73</v>
      </c>
    </row>
    <row r="10" ht="51.0" hidden="1" customHeight="1">
      <c r="B10" s="30">
        <v>44764.0</v>
      </c>
      <c r="C10" s="18" t="s">
        <v>21</v>
      </c>
      <c r="D10" s="18"/>
      <c r="E10" s="18" t="s">
        <v>62</v>
      </c>
      <c r="F10" s="18" t="s">
        <v>76</v>
      </c>
      <c r="G10" s="18"/>
      <c r="H10" s="18"/>
      <c r="I10" s="18" t="s">
        <v>65</v>
      </c>
      <c r="J10" s="32" t="s">
        <v>78</v>
      </c>
      <c r="K10" s="22" t="s">
        <v>32</v>
      </c>
      <c r="L10" s="22" t="s">
        <v>69</v>
      </c>
      <c r="M10" s="23">
        <v>44778.0</v>
      </c>
      <c r="N10" s="33">
        <v>44774.0</v>
      </c>
      <c r="O10" s="33"/>
      <c r="P10" s="33"/>
      <c r="Q10" s="18" t="s">
        <v>34</v>
      </c>
      <c r="R10" s="19" t="s">
        <v>73</v>
      </c>
    </row>
    <row r="11" ht="51.0" hidden="1" customHeight="1">
      <c r="A11" s="28"/>
      <c r="B11" s="34">
        <v>44778.0</v>
      </c>
      <c r="C11" s="18" t="s">
        <v>79</v>
      </c>
      <c r="D11" s="18"/>
      <c r="E11" s="18" t="s">
        <v>80</v>
      </c>
      <c r="F11" s="18" t="s">
        <v>81</v>
      </c>
      <c r="G11" s="18"/>
      <c r="H11" s="18"/>
      <c r="I11" s="18" t="s">
        <v>82</v>
      </c>
      <c r="J11" s="20" t="s">
        <v>83</v>
      </c>
      <c r="K11" s="22" t="s">
        <v>32</v>
      </c>
      <c r="L11" s="22" t="s">
        <v>69</v>
      </c>
      <c r="M11" s="23">
        <v>44785.0</v>
      </c>
      <c r="N11" s="33">
        <v>44774.0</v>
      </c>
      <c r="O11" s="33"/>
      <c r="P11" s="33"/>
      <c r="Q11" s="18" t="s">
        <v>34</v>
      </c>
      <c r="R11" s="19" t="s">
        <v>73</v>
      </c>
    </row>
    <row r="12" ht="51.0" hidden="1" customHeight="1">
      <c r="A12" s="28"/>
      <c r="B12" s="34">
        <v>44778.0</v>
      </c>
      <c r="C12" s="18" t="s">
        <v>79</v>
      </c>
      <c r="D12" s="18"/>
      <c r="E12" s="18" t="s">
        <v>80</v>
      </c>
      <c r="F12" s="18" t="s">
        <v>84</v>
      </c>
      <c r="G12" s="18"/>
      <c r="H12" s="18"/>
      <c r="I12" s="18" t="s">
        <v>85</v>
      </c>
      <c r="J12" s="20" t="s">
        <v>86</v>
      </c>
      <c r="K12" s="22" t="s">
        <v>32</v>
      </c>
      <c r="L12" s="22" t="s">
        <v>32</v>
      </c>
      <c r="M12" s="23">
        <v>44785.0</v>
      </c>
      <c r="N12" s="23">
        <v>44785.0</v>
      </c>
      <c r="O12" s="23"/>
      <c r="P12" s="23"/>
      <c r="Q12" s="18" t="s">
        <v>34</v>
      </c>
    </row>
    <row r="13" ht="51.0" hidden="1" customHeight="1">
      <c r="A13" s="28"/>
      <c r="B13" s="34">
        <v>44778.0</v>
      </c>
      <c r="C13" s="18" t="s">
        <v>79</v>
      </c>
      <c r="D13" s="18"/>
      <c r="E13" s="18" t="s">
        <v>80</v>
      </c>
      <c r="F13" s="18" t="s">
        <v>87</v>
      </c>
      <c r="G13" s="35"/>
      <c r="H13" s="35"/>
      <c r="I13" s="35"/>
      <c r="J13" s="20" t="s">
        <v>88</v>
      </c>
      <c r="K13" s="22" t="s">
        <v>32</v>
      </c>
      <c r="L13" s="22" t="s">
        <v>69</v>
      </c>
      <c r="M13" s="35"/>
      <c r="N13" s="35"/>
      <c r="O13" s="35"/>
      <c r="P13" s="35"/>
      <c r="Q13" s="35"/>
    </row>
    <row r="14" ht="51.0" hidden="1" customHeight="1">
      <c r="A14" s="28"/>
      <c r="B14" s="34">
        <v>44778.0</v>
      </c>
      <c r="C14" s="18" t="s">
        <v>79</v>
      </c>
      <c r="D14" s="18"/>
      <c r="E14" s="18" t="s">
        <v>80</v>
      </c>
      <c r="F14" s="18" t="s">
        <v>89</v>
      </c>
      <c r="G14" s="18"/>
      <c r="H14" s="18"/>
      <c r="I14" s="18" t="s">
        <v>90</v>
      </c>
      <c r="J14" s="20" t="s">
        <v>25</v>
      </c>
      <c r="K14" s="22" t="s">
        <v>32</v>
      </c>
      <c r="L14" s="22" t="s">
        <v>29</v>
      </c>
      <c r="M14" s="36">
        <v>44798.0</v>
      </c>
      <c r="N14" s="36">
        <v>44792.0</v>
      </c>
      <c r="O14" s="36"/>
      <c r="P14" s="36"/>
      <c r="Q14" s="18" t="s">
        <v>34</v>
      </c>
    </row>
    <row r="15" ht="51.0" hidden="1" customHeight="1">
      <c r="B15" s="34">
        <v>44778.0</v>
      </c>
      <c r="C15" s="18" t="s">
        <v>79</v>
      </c>
      <c r="D15" s="18"/>
      <c r="E15" s="18" t="s">
        <v>80</v>
      </c>
      <c r="F15" s="18" t="s">
        <v>91</v>
      </c>
      <c r="G15" s="18"/>
      <c r="H15" s="18"/>
      <c r="I15" s="18" t="s">
        <v>92</v>
      </c>
      <c r="J15" s="20" t="s">
        <v>86</v>
      </c>
      <c r="K15" s="22" t="s">
        <v>32</v>
      </c>
      <c r="L15" s="22" t="s">
        <v>32</v>
      </c>
      <c r="M15" s="23">
        <v>44785.0</v>
      </c>
      <c r="N15" s="23">
        <v>44785.0</v>
      </c>
      <c r="O15" s="23"/>
      <c r="P15" s="23"/>
      <c r="Q15" s="18" t="s">
        <v>34</v>
      </c>
    </row>
    <row r="16" ht="51.0" hidden="1" customHeight="1">
      <c r="B16" s="34">
        <v>44778.0</v>
      </c>
      <c r="C16" s="18" t="s">
        <v>79</v>
      </c>
      <c r="D16" s="18"/>
      <c r="E16" s="18" t="s">
        <v>80</v>
      </c>
      <c r="F16" s="18" t="s">
        <v>93</v>
      </c>
      <c r="G16" s="18"/>
      <c r="H16" s="18"/>
      <c r="I16" s="18" t="s">
        <v>82</v>
      </c>
      <c r="J16" s="20" t="s">
        <v>94</v>
      </c>
      <c r="K16" s="22" t="s">
        <v>32</v>
      </c>
      <c r="L16" s="22" t="s">
        <v>69</v>
      </c>
      <c r="M16" s="23">
        <v>44785.0</v>
      </c>
      <c r="N16" s="23">
        <v>44805.0</v>
      </c>
      <c r="O16" s="23"/>
      <c r="P16" s="23"/>
      <c r="Q16" s="18" t="s">
        <v>34</v>
      </c>
      <c r="R16" s="19" t="s">
        <v>73</v>
      </c>
    </row>
    <row r="17" ht="51.0" hidden="1" customHeight="1">
      <c r="A17" s="8"/>
      <c r="B17" s="34">
        <v>44778.0</v>
      </c>
      <c r="C17" s="18" t="s">
        <v>79</v>
      </c>
      <c r="D17" s="18"/>
      <c r="E17" s="18" t="s">
        <v>95</v>
      </c>
      <c r="F17" s="18" t="s">
        <v>96</v>
      </c>
      <c r="G17" s="18"/>
      <c r="H17" s="18"/>
      <c r="I17" s="18" t="s">
        <v>92</v>
      </c>
      <c r="J17" s="20" t="s">
        <v>86</v>
      </c>
      <c r="K17" s="22" t="s">
        <v>32</v>
      </c>
      <c r="L17" s="22" t="s">
        <v>32</v>
      </c>
      <c r="M17" s="23">
        <v>44785.0</v>
      </c>
      <c r="N17" s="23">
        <v>44785.0</v>
      </c>
      <c r="O17" s="23"/>
      <c r="P17" s="23"/>
      <c r="Q17" s="18" t="s">
        <v>34</v>
      </c>
    </row>
    <row r="18" ht="51.0" hidden="1" customHeight="1">
      <c r="A18" s="37"/>
      <c r="B18" s="34">
        <v>44778.0</v>
      </c>
      <c r="C18" s="18" t="s">
        <v>79</v>
      </c>
      <c r="D18" s="18"/>
      <c r="E18" s="18" t="s">
        <v>95</v>
      </c>
      <c r="F18" s="18" t="s">
        <v>97</v>
      </c>
      <c r="G18" s="18"/>
      <c r="H18" s="18"/>
      <c r="I18" s="18" t="s">
        <v>92</v>
      </c>
      <c r="J18" s="20" t="s">
        <v>86</v>
      </c>
      <c r="K18" s="22" t="s">
        <v>32</v>
      </c>
      <c r="L18" s="22" t="s">
        <v>32</v>
      </c>
      <c r="M18" s="23">
        <v>44785.0</v>
      </c>
      <c r="N18" s="23">
        <v>44785.0</v>
      </c>
      <c r="O18" s="23"/>
      <c r="P18" s="23"/>
      <c r="Q18" s="18" t="s">
        <v>34</v>
      </c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</row>
    <row r="19" ht="51.0" hidden="1" customHeight="1">
      <c r="A19" s="28"/>
      <c r="B19" s="38">
        <v>44778.0</v>
      </c>
      <c r="C19" s="39" t="s">
        <v>79</v>
      </c>
      <c r="D19" s="39"/>
      <c r="E19" s="39" t="s">
        <v>95</v>
      </c>
      <c r="F19" s="39" t="s">
        <v>98</v>
      </c>
      <c r="G19" s="39"/>
      <c r="H19" s="39"/>
      <c r="I19" s="18" t="s">
        <v>99</v>
      </c>
      <c r="J19" s="20" t="s">
        <v>100</v>
      </c>
      <c r="K19" s="22" t="s">
        <v>32</v>
      </c>
      <c r="L19" s="22" t="s">
        <v>29</v>
      </c>
      <c r="M19" s="23">
        <v>44785.0</v>
      </c>
      <c r="N19" s="23">
        <v>44785.0</v>
      </c>
      <c r="O19" s="23"/>
      <c r="P19" s="23"/>
      <c r="Q19" s="18" t="s">
        <v>34</v>
      </c>
    </row>
    <row r="20" ht="51.0" hidden="1" customHeight="1">
      <c r="A20" s="28"/>
      <c r="B20" s="40">
        <v>44804.0</v>
      </c>
      <c r="C20" s="41" t="s">
        <v>101</v>
      </c>
      <c r="D20" s="42"/>
      <c r="E20" s="42" t="s">
        <v>102</v>
      </c>
      <c r="F20" s="42" t="s">
        <v>103</v>
      </c>
      <c r="G20" s="43"/>
      <c r="H20" s="43"/>
      <c r="I20" s="44" t="s">
        <v>104</v>
      </c>
      <c r="J20" s="20" t="s">
        <v>105</v>
      </c>
      <c r="K20" s="22" t="s">
        <v>32</v>
      </c>
      <c r="L20" s="22" t="s">
        <v>32</v>
      </c>
      <c r="M20" s="25">
        <v>44813.0</v>
      </c>
      <c r="N20" s="23">
        <v>44811.0</v>
      </c>
      <c r="O20" s="23"/>
      <c r="P20" s="23"/>
      <c r="Q20" s="18" t="s">
        <v>34</v>
      </c>
    </row>
    <row r="21" ht="51.0" hidden="1" customHeight="1">
      <c r="A21" s="28"/>
      <c r="B21" s="40">
        <v>44804.0</v>
      </c>
      <c r="C21" s="41" t="s">
        <v>101</v>
      </c>
      <c r="D21" s="42"/>
      <c r="E21" s="42" t="s">
        <v>102</v>
      </c>
      <c r="F21" s="42" t="s">
        <v>106</v>
      </c>
      <c r="G21" s="43"/>
      <c r="H21" s="43"/>
      <c r="I21" s="44" t="s">
        <v>92</v>
      </c>
      <c r="J21" s="20" t="s">
        <v>107</v>
      </c>
      <c r="K21" s="22" t="s">
        <v>32</v>
      </c>
      <c r="L21" s="22" t="s">
        <v>32</v>
      </c>
      <c r="M21" s="25">
        <v>44813.0</v>
      </c>
      <c r="N21" s="23">
        <v>44811.0</v>
      </c>
      <c r="O21" s="23"/>
      <c r="P21" s="23"/>
      <c r="Q21" s="18" t="s">
        <v>34</v>
      </c>
    </row>
    <row r="22" ht="51.0" hidden="1" customHeight="1">
      <c r="A22" s="28"/>
      <c r="B22" s="40">
        <v>44810.0</v>
      </c>
      <c r="C22" s="41" t="s">
        <v>108</v>
      </c>
      <c r="D22" s="42"/>
      <c r="E22" s="42" t="s">
        <v>109</v>
      </c>
      <c r="F22" s="42" t="s">
        <v>110</v>
      </c>
      <c r="G22" s="43"/>
      <c r="H22" s="43"/>
      <c r="I22" s="44" t="s">
        <v>111</v>
      </c>
      <c r="J22" s="20" t="s">
        <v>112</v>
      </c>
      <c r="K22" s="22" t="s">
        <v>32</v>
      </c>
      <c r="L22" s="22" t="s">
        <v>29</v>
      </c>
      <c r="M22" s="25">
        <v>44813.0</v>
      </c>
      <c r="N22" s="25">
        <v>44813.0</v>
      </c>
      <c r="O22" s="25"/>
      <c r="P22" s="25"/>
      <c r="Q22" s="18" t="s">
        <v>34</v>
      </c>
    </row>
    <row r="23" ht="51.0" hidden="1" customHeight="1">
      <c r="A23" s="28"/>
      <c r="B23" s="40">
        <v>44810.0</v>
      </c>
      <c r="C23" s="41" t="s">
        <v>108</v>
      </c>
      <c r="D23" s="42"/>
      <c r="E23" s="42" t="s">
        <v>113</v>
      </c>
      <c r="F23" s="42" t="s">
        <v>114</v>
      </c>
      <c r="G23" s="43"/>
      <c r="H23" s="43"/>
      <c r="I23" s="44" t="s">
        <v>115</v>
      </c>
      <c r="J23" s="20" t="s">
        <v>116</v>
      </c>
      <c r="K23" s="22" t="s">
        <v>32</v>
      </c>
      <c r="L23" s="22" t="s">
        <v>29</v>
      </c>
      <c r="M23" s="25">
        <v>44813.0</v>
      </c>
      <c r="N23" s="25">
        <v>44813.0</v>
      </c>
      <c r="O23" s="25"/>
      <c r="P23" s="25"/>
      <c r="Q23" s="18" t="s">
        <v>34</v>
      </c>
    </row>
    <row r="24" ht="51.0" hidden="1" customHeight="1">
      <c r="A24" s="37"/>
      <c r="B24" s="45">
        <v>44827.0</v>
      </c>
      <c r="C24" s="46" t="s">
        <v>117</v>
      </c>
      <c r="D24" s="43"/>
      <c r="E24" s="42" t="s">
        <v>113</v>
      </c>
      <c r="F24" s="46" t="s">
        <v>118</v>
      </c>
      <c r="G24" s="46"/>
      <c r="H24" s="46"/>
      <c r="I24" s="46" t="s">
        <v>119</v>
      </c>
      <c r="J24" s="47" t="s">
        <v>120</v>
      </c>
      <c r="K24" s="46" t="s">
        <v>45</v>
      </c>
      <c r="L24" s="22" t="s">
        <v>29</v>
      </c>
      <c r="M24" s="48">
        <v>44865.0</v>
      </c>
      <c r="N24" s="48">
        <v>44846.0</v>
      </c>
      <c r="O24" s="48"/>
      <c r="P24" s="48"/>
      <c r="Q24" s="46" t="s">
        <v>121</v>
      </c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</row>
    <row r="25" ht="51.0" hidden="1" customHeight="1">
      <c r="A25" s="37"/>
      <c r="B25" s="45">
        <v>44827.0</v>
      </c>
      <c r="C25" s="46" t="s">
        <v>117</v>
      </c>
      <c r="D25" s="43"/>
      <c r="E25" s="42" t="s">
        <v>122</v>
      </c>
      <c r="F25" s="46" t="s">
        <v>123</v>
      </c>
      <c r="G25" s="49"/>
      <c r="H25" s="49"/>
      <c r="I25" s="49"/>
      <c r="J25" s="50" t="s">
        <v>124</v>
      </c>
      <c r="K25" s="46" t="s">
        <v>45</v>
      </c>
      <c r="L25" s="22" t="s">
        <v>69</v>
      </c>
      <c r="M25" s="49"/>
      <c r="N25" s="49"/>
      <c r="O25" s="49"/>
      <c r="P25" s="49"/>
      <c r="Q25" s="46" t="s">
        <v>125</v>
      </c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</row>
    <row r="26" ht="56.25" hidden="1" customHeight="1">
      <c r="A26" s="37"/>
      <c r="B26" s="51">
        <v>44827.0</v>
      </c>
      <c r="C26" s="52" t="s">
        <v>117</v>
      </c>
      <c r="D26" s="53"/>
      <c r="E26" s="54" t="s">
        <v>126</v>
      </c>
      <c r="F26" s="52" t="s">
        <v>127</v>
      </c>
      <c r="G26" s="55"/>
      <c r="H26" s="55"/>
      <c r="I26" s="55"/>
      <c r="J26" s="56" t="s">
        <v>128</v>
      </c>
      <c r="K26" s="52" t="s">
        <v>45</v>
      </c>
      <c r="L26" s="57" t="s">
        <v>129</v>
      </c>
      <c r="M26" s="55"/>
      <c r="N26" s="55"/>
      <c r="O26" s="55"/>
      <c r="P26" s="55"/>
      <c r="Q26" s="52" t="s">
        <v>125</v>
      </c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</row>
    <row r="27" ht="56.25" hidden="1" customHeight="1">
      <c r="A27" s="37"/>
      <c r="B27" s="58">
        <v>44827.0</v>
      </c>
      <c r="C27" s="59" t="s">
        <v>117</v>
      </c>
      <c r="D27" s="42"/>
      <c r="E27" s="42" t="s">
        <v>126</v>
      </c>
      <c r="F27" s="59" t="s">
        <v>130</v>
      </c>
      <c r="G27" s="60"/>
      <c r="H27" s="60"/>
      <c r="I27" s="60"/>
      <c r="J27" s="61" t="s">
        <v>131</v>
      </c>
      <c r="K27" s="59" t="s">
        <v>45</v>
      </c>
      <c r="L27" s="62" t="s">
        <v>132</v>
      </c>
      <c r="M27" s="60"/>
      <c r="N27" s="60"/>
      <c r="O27" s="60"/>
      <c r="P27" s="60"/>
      <c r="Q27" s="59" t="s">
        <v>125</v>
      </c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</row>
    <row r="28" ht="39.0" hidden="1" customHeight="1">
      <c r="A28" s="28"/>
      <c r="B28" s="58">
        <v>44827.0</v>
      </c>
      <c r="C28" s="59" t="s">
        <v>117</v>
      </c>
      <c r="D28" s="59"/>
      <c r="E28" s="59" t="s">
        <v>102</v>
      </c>
      <c r="F28" s="59" t="s">
        <v>133</v>
      </c>
      <c r="G28" s="60"/>
      <c r="H28" s="60"/>
      <c r="I28" s="60"/>
      <c r="J28" s="61" t="s">
        <v>134</v>
      </c>
      <c r="K28" s="62" t="s">
        <v>32</v>
      </c>
      <c r="L28" s="62" t="s">
        <v>29</v>
      </c>
      <c r="M28" s="63">
        <v>44865.0</v>
      </c>
      <c r="N28" s="63">
        <v>44853.0</v>
      </c>
      <c r="O28" s="63"/>
      <c r="P28" s="63"/>
      <c r="Q28" s="59" t="s">
        <v>34</v>
      </c>
    </row>
    <row r="29" ht="39.0" hidden="1" customHeight="1">
      <c r="A29" s="64"/>
      <c r="B29" s="58">
        <v>44869.0</v>
      </c>
      <c r="C29" s="59" t="s">
        <v>135</v>
      </c>
      <c r="D29" s="65"/>
      <c r="E29" s="65" t="s">
        <v>136</v>
      </c>
      <c r="F29" s="59" t="s">
        <v>137</v>
      </c>
      <c r="G29" s="66"/>
      <c r="H29" s="60"/>
      <c r="I29" s="60"/>
      <c r="J29" s="67"/>
      <c r="K29" s="60"/>
      <c r="L29" s="60"/>
      <c r="M29" s="66"/>
      <c r="N29" s="66"/>
      <c r="O29" s="60"/>
      <c r="P29" s="66"/>
      <c r="Q29" s="59" t="s">
        <v>34</v>
      </c>
    </row>
    <row r="30" ht="39.0" hidden="1" customHeight="1">
      <c r="A30" s="28"/>
      <c r="B30" s="58">
        <v>44869.0</v>
      </c>
      <c r="C30" s="59" t="s">
        <v>135</v>
      </c>
      <c r="D30" s="65"/>
      <c r="E30" s="65" t="s">
        <v>138</v>
      </c>
      <c r="F30" s="59" t="s">
        <v>139</v>
      </c>
      <c r="G30" s="66"/>
      <c r="H30" s="60"/>
      <c r="I30" s="60"/>
      <c r="J30" s="67"/>
      <c r="K30" s="60"/>
      <c r="L30" s="60"/>
      <c r="M30" s="66"/>
      <c r="N30" s="66"/>
      <c r="O30" s="60"/>
      <c r="P30" s="66"/>
      <c r="Q30" s="59" t="s">
        <v>34</v>
      </c>
    </row>
    <row r="31" ht="39.0" hidden="1" customHeight="1">
      <c r="A31" s="28"/>
      <c r="B31" s="58">
        <v>44869.0</v>
      </c>
      <c r="C31" s="59" t="s">
        <v>135</v>
      </c>
      <c r="D31" s="65"/>
      <c r="E31" s="65" t="s">
        <v>140</v>
      </c>
      <c r="F31" s="59" t="s">
        <v>141</v>
      </c>
      <c r="G31" s="66"/>
      <c r="H31" s="60"/>
      <c r="I31" s="60"/>
      <c r="J31" s="67"/>
      <c r="K31" s="60"/>
      <c r="L31" s="60"/>
      <c r="M31" s="66"/>
      <c r="N31" s="66"/>
      <c r="O31" s="60"/>
      <c r="P31" s="66"/>
      <c r="Q31" s="59" t="s">
        <v>34</v>
      </c>
    </row>
    <row r="32" ht="39.0" hidden="1" customHeight="1">
      <c r="A32" s="28"/>
      <c r="B32" s="58">
        <v>44869.0</v>
      </c>
      <c r="C32" s="59" t="s">
        <v>135</v>
      </c>
      <c r="D32" s="65"/>
      <c r="E32" s="65" t="s">
        <v>140</v>
      </c>
      <c r="F32" s="59" t="s">
        <v>142</v>
      </c>
      <c r="G32" s="66"/>
      <c r="H32" s="60"/>
      <c r="I32" s="60"/>
      <c r="J32" s="67"/>
      <c r="K32" s="60"/>
      <c r="L32" s="60"/>
      <c r="M32" s="66"/>
      <c r="N32" s="66"/>
      <c r="O32" s="60"/>
      <c r="P32" s="66"/>
      <c r="Q32" s="59" t="s">
        <v>34</v>
      </c>
    </row>
    <row r="33" ht="39.0" hidden="1" customHeight="1">
      <c r="A33" s="28"/>
      <c r="B33" s="58">
        <v>44869.0</v>
      </c>
      <c r="C33" s="59" t="s">
        <v>135</v>
      </c>
      <c r="D33" s="65"/>
      <c r="E33" s="65" t="s">
        <v>140</v>
      </c>
      <c r="F33" s="59" t="s">
        <v>143</v>
      </c>
      <c r="G33" s="66"/>
      <c r="H33" s="60"/>
      <c r="I33" s="60"/>
      <c r="J33" s="61" t="s">
        <v>144</v>
      </c>
      <c r="K33" s="60"/>
      <c r="L33" s="60"/>
      <c r="M33" s="66"/>
      <c r="N33" s="66"/>
      <c r="O33" s="68"/>
      <c r="P33" s="69"/>
      <c r="Q33" s="70" t="s">
        <v>34</v>
      </c>
    </row>
    <row r="34" ht="56.25" hidden="1" customHeight="1">
      <c r="A34" s="28"/>
      <c r="B34" s="58">
        <v>44900.0</v>
      </c>
      <c r="C34" s="59" t="s">
        <v>145</v>
      </c>
      <c r="D34" s="59"/>
      <c r="E34" s="59" t="s">
        <v>146</v>
      </c>
      <c r="F34" s="71" t="s">
        <v>147</v>
      </c>
      <c r="G34" s="60"/>
      <c r="H34" s="72"/>
      <c r="I34" s="72"/>
      <c r="J34" s="61" t="s">
        <v>148</v>
      </c>
      <c r="K34" s="59" t="s">
        <v>149</v>
      </c>
      <c r="L34" s="59" t="s">
        <v>29</v>
      </c>
      <c r="M34" s="60"/>
      <c r="N34" s="60"/>
      <c r="O34" s="60"/>
      <c r="P34" s="60"/>
      <c r="Q34" s="59" t="s">
        <v>34</v>
      </c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</row>
    <row r="35" ht="39.0" hidden="1" customHeight="1">
      <c r="A35" s="28"/>
      <c r="B35" s="58">
        <v>44900.0</v>
      </c>
      <c r="C35" s="59" t="s">
        <v>145</v>
      </c>
      <c r="D35" s="59"/>
      <c r="E35" s="59" t="s">
        <v>146</v>
      </c>
      <c r="F35" s="71" t="s">
        <v>150</v>
      </c>
      <c r="G35" s="66"/>
      <c r="H35" s="72"/>
      <c r="I35" s="72"/>
      <c r="J35" s="61" t="s">
        <v>151</v>
      </c>
      <c r="K35" s="59" t="s">
        <v>149</v>
      </c>
      <c r="L35" s="59" t="s">
        <v>69</v>
      </c>
      <c r="M35" s="66"/>
      <c r="N35" s="66"/>
      <c r="O35" s="60"/>
      <c r="P35" s="66"/>
      <c r="Q35" s="59" t="s">
        <v>121</v>
      </c>
    </row>
    <row r="36" ht="39.0" hidden="1" customHeight="1">
      <c r="A36" s="28"/>
      <c r="B36" s="74">
        <v>44900.0</v>
      </c>
      <c r="C36" s="70" t="s">
        <v>145</v>
      </c>
      <c r="D36" s="70"/>
      <c r="E36" s="70" t="s">
        <v>152</v>
      </c>
      <c r="F36" s="75" t="s">
        <v>153</v>
      </c>
      <c r="G36" s="69"/>
      <c r="H36" s="76"/>
      <c r="I36" s="76"/>
      <c r="J36" s="77" t="s">
        <v>154</v>
      </c>
      <c r="K36" s="70" t="s">
        <v>149</v>
      </c>
      <c r="L36" s="70" t="s">
        <v>69</v>
      </c>
      <c r="M36" s="69"/>
      <c r="N36" s="69"/>
      <c r="O36" s="68"/>
      <c r="P36" s="69"/>
      <c r="Q36" s="70" t="s">
        <v>121</v>
      </c>
    </row>
    <row r="37" ht="39.0" hidden="1" customHeight="1">
      <c r="B37" s="78">
        <v>44985.0</v>
      </c>
      <c r="C37" s="79" t="s">
        <v>155</v>
      </c>
      <c r="D37" s="80" t="s">
        <v>156</v>
      </c>
      <c r="E37" s="79" t="s">
        <v>157</v>
      </c>
      <c r="F37" s="81" t="s">
        <v>158</v>
      </c>
      <c r="G37" s="79" t="s">
        <v>159</v>
      </c>
      <c r="H37" s="81"/>
      <c r="I37" s="81" t="s">
        <v>160</v>
      </c>
      <c r="J37" s="82" t="s">
        <v>161</v>
      </c>
      <c r="K37" s="79" t="s">
        <v>162</v>
      </c>
      <c r="L37" s="79" t="s">
        <v>69</v>
      </c>
      <c r="M37" s="83"/>
      <c r="N37" s="83"/>
      <c r="O37" s="78">
        <v>44999.0</v>
      </c>
      <c r="P37" s="78"/>
      <c r="Q37" s="79" t="s">
        <v>34</v>
      </c>
    </row>
    <row r="38" ht="33.0" hidden="1" customHeight="1">
      <c r="B38" s="78">
        <v>44985.0</v>
      </c>
      <c r="C38" s="79" t="s">
        <v>155</v>
      </c>
      <c r="D38" s="80" t="s">
        <v>163</v>
      </c>
      <c r="E38" s="79" t="s">
        <v>164</v>
      </c>
      <c r="F38" s="82" t="s">
        <v>165</v>
      </c>
      <c r="G38" s="79" t="s">
        <v>159</v>
      </c>
      <c r="H38" s="84"/>
      <c r="I38" s="84"/>
      <c r="J38" s="82" t="s">
        <v>166</v>
      </c>
      <c r="K38" s="79" t="s">
        <v>162</v>
      </c>
      <c r="L38" s="79" t="s">
        <v>167</v>
      </c>
      <c r="M38" s="78">
        <v>44992.0</v>
      </c>
      <c r="N38" s="78">
        <v>44999.0</v>
      </c>
      <c r="O38" s="78">
        <v>45007.0</v>
      </c>
      <c r="P38" s="83"/>
      <c r="Q38" s="79" t="s">
        <v>34</v>
      </c>
    </row>
    <row r="39" ht="33.0" hidden="1" customHeight="1">
      <c r="B39" s="78">
        <v>44985.0</v>
      </c>
      <c r="C39" s="79" t="s">
        <v>155</v>
      </c>
      <c r="D39" s="80" t="s">
        <v>163</v>
      </c>
      <c r="E39" s="79" t="s">
        <v>164</v>
      </c>
      <c r="F39" s="82" t="s">
        <v>168</v>
      </c>
      <c r="G39" s="79" t="s">
        <v>169</v>
      </c>
      <c r="H39" s="84"/>
      <c r="I39" s="84"/>
      <c r="J39" s="82"/>
      <c r="K39" s="79" t="s">
        <v>162</v>
      </c>
      <c r="L39" s="79" t="s">
        <v>29</v>
      </c>
      <c r="M39" s="78">
        <v>44992.0</v>
      </c>
      <c r="N39" s="78">
        <v>44999.0</v>
      </c>
      <c r="O39" s="78">
        <v>45007.0</v>
      </c>
      <c r="P39" s="83"/>
      <c r="Q39" s="79" t="s">
        <v>34</v>
      </c>
    </row>
    <row r="40" ht="40.5" hidden="1" customHeight="1">
      <c r="B40" s="78">
        <v>44985.0</v>
      </c>
      <c r="C40" s="79" t="s">
        <v>155</v>
      </c>
      <c r="D40" s="80" t="s">
        <v>170</v>
      </c>
      <c r="E40" s="79" t="s">
        <v>171</v>
      </c>
      <c r="F40" s="82" t="s">
        <v>172</v>
      </c>
      <c r="G40" s="79" t="s">
        <v>169</v>
      </c>
      <c r="H40" s="84"/>
      <c r="I40" s="84"/>
      <c r="J40" s="85"/>
      <c r="K40" s="79" t="s">
        <v>173</v>
      </c>
      <c r="L40" s="79" t="s">
        <v>174</v>
      </c>
      <c r="M40" s="78">
        <v>44992.0</v>
      </c>
      <c r="N40" s="78">
        <v>44999.0</v>
      </c>
      <c r="O40" s="78">
        <v>45007.0</v>
      </c>
      <c r="P40" s="83"/>
      <c r="Q40" s="79" t="s">
        <v>34</v>
      </c>
    </row>
    <row r="41" ht="40.5" hidden="1" customHeight="1">
      <c r="A41" s="73"/>
      <c r="B41" s="78">
        <v>44985.0</v>
      </c>
      <c r="C41" s="79" t="s">
        <v>155</v>
      </c>
      <c r="D41" s="80" t="s">
        <v>175</v>
      </c>
      <c r="E41" s="79" t="s">
        <v>176</v>
      </c>
      <c r="F41" s="82" t="s">
        <v>177</v>
      </c>
      <c r="G41" s="79" t="s">
        <v>178</v>
      </c>
      <c r="H41" s="81"/>
      <c r="I41" s="81" t="s">
        <v>179</v>
      </c>
      <c r="J41" s="82" t="s">
        <v>180</v>
      </c>
      <c r="K41" s="79" t="s">
        <v>173</v>
      </c>
      <c r="L41" s="79" t="s">
        <v>69</v>
      </c>
      <c r="M41" s="78">
        <v>44992.0</v>
      </c>
      <c r="N41" s="78">
        <v>44999.0</v>
      </c>
      <c r="O41" s="78">
        <v>45008.0</v>
      </c>
      <c r="P41" s="83"/>
      <c r="Q41" s="79" t="s">
        <v>34</v>
      </c>
    </row>
    <row r="42" ht="40.5" hidden="1" customHeight="1">
      <c r="B42" s="78">
        <v>44986.0</v>
      </c>
      <c r="C42" s="79" t="s">
        <v>155</v>
      </c>
      <c r="D42" s="80" t="s">
        <v>181</v>
      </c>
      <c r="E42" s="79" t="s">
        <v>182</v>
      </c>
      <c r="F42" s="82" t="s">
        <v>183</v>
      </c>
      <c r="G42" s="79" t="s">
        <v>184</v>
      </c>
      <c r="H42" s="84"/>
      <c r="I42" s="84"/>
      <c r="J42" s="82" t="s">
        <v>185</v>
      </c>
      <c r="K42" s="79" t="s">
        <v>32</v>
      </c>
      <c r="L42" s="79" t="s">
        <v>186</v>
      </c>
      <c r="M42" s="78">
        <v>44992.0</v>
      </c>
      <c r="N42" s="78">
        <v>44999.0</v>
      </c>
      <c r="O42" s="83"/>
      <c r="P42" s="83"/>
      <c r="Q42" s="79" t="s">
        <v>121</v>
      </c>
    </row>
    <row r="43" ht="40.5" hidden="1" customHeight="1">
      <c r="B43" s="78">
        <v>44986.0</v>
      </c>
      <c r="C43" s="79" t="s">
        <v>155</v>
      </c>
      <c r="D43" s="80" t="s">
        <v>80</v>
      </c>
      <c r="E43" s="86" t="s">
        <v>80</v>
      </c>
      <c r="F43" s="82" t="s">
        <v>187</v>
      </c>
      <c r="G43" s="79" t="s">
        <v>169</v>
      </c>
      <c r="H43" s="79"/>
      <c r="I43" s="79" t="s">
        <v>188</v>
      </c>
      <c r="J43" s="82" t="s">
        <v>189</v>
      </c>
      <c r="K43" s="79" t="s">
        <v>32</v>
      </c>
      <c r="L43" s="79" t="s">
        <v>174</v>
      </c>
      <c r="M43" s="78">
        <v>44992.0</v>
      </c>
      <c r="N43" s="78">
        <v>44999.0</v>
      </c>
      <c r="O43" s="78">
        <v>45007.0</v>
      </c>
      <c r="P43" s="79" t="s">
        <v>190</v>
      </c>
      <c r="Q43" s="79" t="s">
        <v>34</v>
      </c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</row>
    <row r="44" ht="39.0" customHeight="1">
      <c r="B44" s="78">
        <v>44991.0</v>
      </c>
      <c r="C44" s="79" t="s">
        <v>191</v>
      </c>
      <c r="D44" s="80" t="s">
        <v>113</v>
      </c>
      <c r="E44" s="79" t="s">
        <v>192</v>
      </c>
      <c r="F44" s="82" t="s">
        <v>193</v>
      </c>
      <c r="G44" s="79" t="s">
        <v>184</v>
      </c>
      <c r="H44" s="81"/>
      <c r="I44" s="81" t="s">
        <v>194</v>
      </c>
      <c r="J44" s="82" t="s">
        <v>195</v>
      </c>
      <c r="K44" s="79" t="s">
        <v>196</v>
      </c>
      <c r="L44" s="79" t="s">
        <v>69</v>
      </c>
      <c r="M44" s="78">
        <v>44999.0</v>
      </c>
      <c r="N44" s="78">
        <v>45006.0</v>
      </c>
      <c r="O44" s="78">
        <v>45008.0</v>
      </c>
      <c r="P44" s="79" t="s">
        <v>197</v>
      </c>
      <c r="Q44" s="79" t="s">
        <v>34</v>
      </c>
    </row>
    <row r="45" ht="33.0" hidden="1" customHeight="1">
      <c r="B45" s="78">
        <v>44991.0</v>
      </c>
      <c r="C45" s="79" t="s">
        <v>191</v>
      </c>
      <c r="D45" s="80" t="s">
        <v>198</v>
      </c>
      <c r="E45" s="79" t="s">
        <v>199</v>
      </c>
      <c r="F45" s="82" t="s">
        <v>200</v>
      </c>
      <c r="G45" s="79" t="s">
        <v>159</v>
      </c>
      <c r="H45" s="81"/>
      <c r="I45" s="81" t="s">
        <v>201</v>
      </c>
      <c r="J45" s="82" t="s">
        <v>202</v>
      </c>
      <c r="K45" s="79" t="s">
        <v>203</v>
      </c>
      <c r="L45" s="79" t="s">
        <v>69</v>
      </c>
      <c r="M45" s="78">
        <v>44999.0</v>
      </c>
      <c r="N45" s="78">
        <v>45006.0</v>
      </c>
      <c r="O45" s="78">
        <v>45008.0</v>
      </c>
      <c r="P45" s="79" t="s">
        <v>197</v>
      </c>
      <c r="Q45" s="79" t="s">
        <v>34</v>
      </c>
    </row>
    <row r="46" ht="36.75" hidden="1" customHeight="1">
      <c r="B46" s="78">
        <v>44991.0</v>
      </c>
      <c r="C46" s="79" t="s">
        <v>191</v>
      </c>
      <c r="D46" s="80" t="s">
        <v>204</v>
      </c>
      <c r="E46" s="79" t="s">
        <v>205</v>
      </c>
      <c r="F46" s="82" t="s">
        <v>206</v>
      </c>
      <c r="G46" s="79" t="s">
        <v>178</v>
      </c>
      <c r="H46" s="81"/>
      <c r="I46" s="81" t="s">
        <v>207</v>
      </c>
      <c r="J46" s="82" t="s">
        <v>208</v>
      </c>
      <c r="K46" s="79" t="s">
        <v>209</v>
      </c>
      <c r="L46" s="79" t="s">
        <v>69</v>
      </c>
      <c r="M46" s="78">
        <v>44999.0</v>
      </c>
      <c r="N46" s="78">
        <v>45006.0</v>
      </c>
      <c r="O46" s="78">
        <v>45008.0</v>
      </c>
      <c r="P46" s="79" t="s">
        <v>197</v>
      </c>
      <c r="Q46" s="79" t="s">
        <v>34</v>
      </c>
    </row>
    <row r="47" ht="42.75" hidden="1" customHeight="1">
      <c r="A47" s="73"/>
      <c r="B47" s="87">
        <v>44998.0</v>
      </c>
      <c r="C47" s="79" t="s">
        <v>210</v>
      </c>
      <c r="D47" s="80" t="s">
        <v>80</v>
      </c>
      <c r="E47" s="86" t="s">
        <v>80</v>
      </c>
      <c r="F47" s="82" t="s">
        <v>211</v>
      </c>
      <c r="G47" s="79" t="s">
        <v>169</v>
      </c>
      <c r="H47" s="83"/>
      <c r="I47" s="83"/>
      <c r="J47" s="82" t="s">
        <v>189</v>
      </c>
      <c r="K47" s="79" t="s">
        <v>32</v>
      </c>
      <c r="L47" s="79" t="s">
        <v>174</v>
      </c>
      <c r="M47" s="78">
        <v>44999.0</v>
      </c>
      <c r="N47" s="78">
        <v>45006.0</v>
      </c>
      <c r="O47" s="78">
        <v>45007.0</v>
      </c>
      <c r="P47" s="79" t="s">
        <v>197</v>
      </c>
      <c r="Q47" s="79" t="s">
        <v>34</v>
      </c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</row>
    <row r="48" ht="34.5" customHeight="1">
      <c r="B48" s="88">
        <v>44999.0</v>
      </c>
      <c r="C48" s="79" t="s">
        <v>210</v>
      </c>
      <c r="D48" s="80" t="s">
        <v>212</v>
      </c>
      <c r="E48" s="89"/>
      <c r="F48" s="81" t="s">
        <v>213</v>
      </c>
      <c r="G48" s="79" t="s">
        <v>184</v>
      </c>
      <c r="H48" s="81"/>
      <c r="I48" s="81" t="s">
        <v>214</v>
      </c>
      <c r="J48" s="82" t="s">
        <v>215</v>
      </c>
      <c r="K48" s="79" t="s">
        <v>216</v>
      </c>
      <c r="L48" s="79" t="s">
        <v>174</v>
      </c>
      <c r="M48" s="78">
        <v>45008.0</v>
      </c>
      <c r="N48" s="78"/>
      <c r="O48" s="78">
        <v>45008.0</v>
      </c>
      <c r="P48" s="79" t="s">
        <v>197</v>
      </c>
      <c r="Q48" s="79" t="s">
        <v>34</v>
      </c>
    </row>
    <row r="49" ht="33.75" hidden="1" customHeight="1">
      <c r="B49" s="88">
        <v>44999.0</v>
      </c>
      <c r="C49" s="79" t="s">
        <v>210</v>
      </c>
      <c r="D49" s="80" t="s">
        <v>212</v>
      </c>
      <c r="E49" s="89"/>
      <c r="F49" s="81" t="s">
        <v>217</v>
      </c>
      <c r="G49" s="79" t="s">
        <v>218</v>
      </c>
      <c r="H49" s="84"/>
      <c r="I49" s="84"/>
      <c r="J49" s="82" t="s">
        <v>219</v>
      </c>
      <c r="K49" s="79" t="s">
        <v>216</v>
      </c>
      <c r="L49" s="79" t="s">
        <v>37</v>
      </c>
      <c r="M49" s="78">
        <v>45006.0</v>
      </c>
      <c r="N49" s="89"/>
      <c r="O49" s="78">
        <v>45006.0</v>
      </c>
      <c r="P49" s="79" t="s">
        <v>197</v>
      </c>
      <c r="Q49" s="79" t="s">
        <v>34</v>
      </c>
    </row>
    <row r="50" ht="33.75" hidden="1" customHeight="1">
      <c r="B50" s="88">
        <v>44999.0</v>
      </c>
      <c r="C50" s="79" t="s">
        <v>210</v>
      </c>
      <c r="D50" s="80" t="s">
        <v>212</v>
      </c>
      <c r="E50" s="89"/>
      <c r="F50" s="81" t="s">
        <v>220</v>
      </c>
      <c r="G50" s="79" t="s">
        <v>169</v>
      </c>
      <c r="H50" s="84"/>
      <c r="I50" s="84"/>
      <c r="J50" s="82" t="s">
        <v>221</v>
      </c>
      <c r="K50" s="79" t="s">
        <v>216</v>
      </c>
      <c r="L50" s="79" t="s">
        <v>29</v>
      </c>
      <c r="M50" s="78">
        <v>45006.0</v>
      </c>
      <c r="N50" s="89"/>
      <c r="O50" s="78">
        <v>45006.0</v>
      </c>
      <c r="P50" s="79" t="s">
        <v>197</v>
      </c>
      <c r="Q50" s="79" t="s">
        <v>34</v>
      </c>
    </row>
    <row r="51" ht="33.75" hidden="1" customHeight="1">
      <c r="B51" s="88">
        <v>44999.0</v>
      </c>
      <c r="C51" s="79" t="s">
        <v>210</v>
      </c>
      <c r="D51" s="80" t="s">
        <v>212</v>
      </c>
      <c r="E51" s="89"/>
      <c r="F51" s="81" t="s">
        <v>222</v>
      </c>
      <c r="G51" s="79" t="s">
        <v>223</v>
      </c>
      <c r="H51" s="81"/>
      <c r="I51" s="81" t="s">
        <v>224</v>
      </c>
      <c r="J51" s="82" t="s">
        <v>225</v>
      </c>
      <c r="K51" s="79" t="s">
        <v>216</v>
      </c>
      <c r="L51" s="79" t="s">
        <v>32</v>
      </c>
      <c r="M51" s="78">
        <v>45006.0</v>
      </c>
      <c r="N51" s="89"/>
      <c r="O51" s="78">
        <v>45006.0</v>
      </c>
      <c r="P51" s="89"/>
      <c r="Q51" s="79" t="s">
        <v>34</v>
      </c>
    </row>
    <row r="52" ht="33.75" hidden="1" customHeight="1">
      <c r="B52" s="88">
        <v>44999.0</v>
      </c>
      <c r="C52" s="79" t="s">
        <v>210</v>
      </c>
      <c r="D52" s="80" t="s">
        <v>212</v>
      </c>
      <c r="E52" s="89"/>
      <c r="F52" s="81" t="s">
        <v>226</v>
      </c>
      <c r="G52" s="79" t="s">
        <v>223</v>
      </c>
      <c r="H52" s="81"/>
      <c r="I52" s="81" t="s">
        <v>224</v>
      </c>
      <c r="J52" s="82" t="s">
        <v>225</v>
      </c>
      <c r="K52" s="79" t="s">
        <v>216</v>
      </c>
      <c r="L52" s="79" t="s">
        <v>32</v>
      </c>
      <c r="M52" s="78">
        <v>45006.0</v>
      </c>
      <c r="N52" s="89"/>
      <c r="O52" s="78">
        <v>45006.0</v>
      </c>
      <c r="P52" s="89"/>
      <c r="Q52" s="79" t="s">
        <v>34</v>
      </c>
    </row>
    <row r="53" ht="33.75" hidden="1" customHeight="1">
      <c r="B53" s="88">
        <v>44999.0</v>
      </c>
      <c r="C53" s="79" t="s">
        <v>210</v>
      </c>
      <c r="D53" s="80" t="s">
        <v>212</v>
      </c>
      <c r="E53" s="89"/>
      <c r="F53" s="81" t="s">
        <v>227</v>
      </c>
      <c r="G53" s="79" t="s">
        <v>223</v>
      </c>
      <c r="H53" s="81"/>
      <c r="I53" s="81" t="s">
        <v>228</v>
      </c>
      <c r="J53" s="82" t="s">
        <v>225</v>
      </c>
      <c r="K53" s="79" t="s">
        <v>216</v>
      </c>
      <c r="L53" s="79" t="s">
        <v>32</v>
      </c>
      <c r="M53" s="78">
        <v>45006.0</v>
      </c>
      <c r="N53" s="89"/>
      <c r="O53" s="78">
        <v>45006.0</v>
      </c>
      <c r="P53" s="89"/>
      <c r="Q53" s="79" t="s">
        <v>34</v>
      </c>
    </row>
    <row r="54" ht="36.0" hidden="1" customHeight="1">
      <c r="B54" s="88">
        <v>44999.0</v>
      </c>
      <c r="C54" s="79" t="s">
        <v>210</v>
      </c>
      <c r="D54" s="80" t="s">
        <v>212</v>
      </c>
      <c r="E54" s="89"/>
      <c r="F54" s="81" t="s">
        <v>229</v>
      </c>
      <c r="G54" s="79" t="s">
        <v>223</v>
      </c>
      <c r="H54" s="81"/>
      <c r="I54" s="81" t="s">
        <v>228</v>
      </c>
      <c r="J54" s="82" t="s">
        <v>225</v>
      </c>
      <c r="K54" s="79" t="s">
        <v>216</v>
      </c>
      <c r="L54" s="79" t="s">
        <v>32</v>
      </c>
      <c r="M54" s="78">
        <v>45006.0</v>
      </c>
      <c r="N54" s="89"/>
      <c r="O54" s="78">
        <v>45006.0</v>
      </c>
      <c r="P54" s="89"/>
      <c r="Q54" s="79" t="s">
        <v>34</v>
      </c>
    </row>
    <row r="55" ht="40.5" hidden="1" customHeight="1">
      <c r="A55" s="90"/>
      <c r="B55" s="88">
        <v>44999.0</v>
      </c>
      <c r="C55" s="79" t="s">
        <v>210</v>
      </c>
      <c r="D55" s="80" t="s">
        <v>230</v>
      </c>
      <c r="E55" s="89"/>
      <c r="F55" s="81" t="s">
        <v>231</v>
      </c>
      <c r="G55" s="79" t="s">
        <v>169</v>
      </c>
      <c r="H55" s="84"/>
      <c r="I55" s="84"/>
      <c r="J55" s="82" t="s">
        <v>148</v>
      </c>
      <c r="K55" s="79" t="s">
        <v>232</v>
      </c>
      <c r="L55" s="79" t="s">
        <v>29</v>
      </c>
      <c r="M55" s="78">
        <v>45006.0</v>
      </c>
      <c r="N55" s="91">
        <v>45007.0</v>
      </c>
      <c r="O55" s="78">
        <v>45007.0</v>
      </c>
      <c r="P55" s="89"/>
      <c r="Q55" s="79" t="s">
        <v>34</v>
      </c>
    </row>
    <row r="56" ht="28.5" hidden="1" customHeight="1">
      <c r="A56" s="90"/>
      <c r="B56" s="88">
        <v>44999.0</v>
      </c>
      <c r="C56" s="79" t="s">
        <v>210</v>
      </c>
      <c r="D56" s="80" t="s">
        <v>181</v>
      </c>
      <c r="E56" s="89"/>
      <c r="F56" s="81" t="s">
        <v>233</v>
      </c>
      <c r="G56" s="79" t="s">
        <v>223</v>
      </c>
      <c r="H56" s="84"/>
      <c r="I56" s="84"/>
      <c r="J56" s="82" t="s">
        <v>234</v>
      </c>
      <c r="K56" s="79" t="s">
        <v>232</v>
      </c>
      <c r="L56" s="79" t="s">
        <v>32</v>
      </c>
      <c r="M56" s="78">
        <v>45006.0</v>
      </c>
      <c r="N56" s="89"/>
      <c r="O56" s="78">
        <v>45015.0</v>
      </c>
      <c r="P56" s="89"/>
      <c r="Q56" s="79" t="s">
        <v>34</v>
      </c>
    </row>
    <row r="57" ht="14.25" hidden="1" customHeight="1">
      <c r="A57" s="90"/>
      <c r="B57" s="88">
        <v>45008.0</v>
      </c>
      <c r="C57" s="79" t="s">
        <v>235</v>
      </c>
      <c r="D57" s="80" t="s">
        <v>236</v>
      </c>
      <c r="E57" s="89"/>
      <c r="F57" s="81" t="s">
        <v>237</v>
      </c>
      <c r="G57" s="79" t="s">
        <v>223</v>
      </c>
      <c r="H57" s="84"/>
      <c r="I57" s="84"/>
      <c r="J57" s="82" t="s">
        <v>238</v>
      </c>
      <c r="K57" s="79" t="s">
        <v>45</v>
      </c>
      <c r="L57" s="79" t="s">
        <v>32</v>
      </c>
      <c r="M57" s="78">
        <v>45015.0</v>
      </c>
      <c r="N57" s="89"/>
      <c r="O57" s="78">
        <v>45015.0</v>
      </c>
      <c r="P57" s="89"/>
      <c r="Q57" s="79" t="s">
        <v>34</v>
      </c>
    </row>
    <row r="58" ht="33.0" customHeight="1">
      <c r="A58" s="90"/>
      <c r="B58" s="88">
        <v>45008.0</v>
      </c>
      <c r="C58" s="79" t="s">
        <v>235</v>
      </c>
      <c r="D58" s="80" t="s">
        <v>236</v>
      </c>
      <c r="E58" s="89"/>
      <c r="F58" s="81" t="s">
        <v>239</v>
      </c>
      <c r="G58" s="79" t="s">
        <v>184</v>
      </c>
      <c r="H58" s="81"/>
      <c r="I58" s="81" t="s">
        <v>240</v>
      </c>
      <c r="J58" s="82" t="s">
        <v>241</v>
      </c>
      <c r="K58" s="79" t="s">
        <v>45</v>
      </c>
      <c r="L58" s="79" t="s">
        <v>242</v>
      </c>
      <c r="M58" s="78">
        <v>45015.0</v>
      </c>
      <c r="N58" s="89"/>
      <c r="O58" s="78">
        <v>45008.0</v>
      </c>
      <c r="P58" s="89"/>
      <c r="Q58" s="79" t="s">
        <v>34</v>
      </c>
    </row>
    <row r="59" ht="40.5" hidden="1" customHeight="1">
      <c r="A59" s="90"/>
      <c r="B59" s="88">
        <v>45008.0</v>
      </c>
      <c r="C59" s="79" t="s">
        <v>235</v>
      </c>
      <c r="D59" s="80" t="s">
        <v>243</v>
      </c>
      <c r="E59" s="89"/>
      <c r="F59" s="81" t="s">
        <v>244</v>
      </c>
      <c r="G59" s="79" t="s">
        <v>223</v>
      </c>
      <c r="H59" s="81"/>
      <c r="I59" s="81" t="s">
        <v>245</v>
      </c>
      <c r="J59" s="82" t="s">
        <v>246</v>
      </c>
      <c r="K59" s="79" t="s">
        <v>45</v>
      </c>
      <c r="L59" s="79" t="s">
        <v>32</v>
      </c>
      <c r="M59" s="78">
        <v>45015.0</v>
      </c>
      <c r="N59" s="89"/>
      <c r="O59" s="78">
        <v>45015.0</v>
      </c>
      <c r="P59" s="83"/>
      <c r="Q59" s="79" t="s">
        <v>34</v>
      </c>
    </row>
    <row r="60" ht="22.5" hidden="1" customHeight="1">
      <c r="A60" s="90"/>
      <c r="B60" s="88">
        <v>45008.0</v>
      </c>
      <c r="C60" s="79" t="s">
        <v>235</v>
      </c>
      <c r="D60" s="80" t="s">
        <v>247</v>
      </c>
      <c r="E60" s="89"/>
      <c r="F60" s="81" t="s">
        <v>248</v>
      </c>
      <c r="G60" s="79" t="s">
        <v>169</v>
      </c>
      <c r="H60" s="84"/>
      <c r="I60" s="84"/>
      <c r="J60" s="82" t="s">
        <v>249</v>
      </c>
      <c r="K60" s="79" t="s">
        <v>45</v>
      </c>
      <c r="L60" s="79" t="s">
        <v>32</v>
      </c>
      <c r="M60" s="78">
        <v>45015.0</v>
      </c>
      <c r="N60" s="89"/>
      <c r="O60" s="78">
        <v>45015.0</v>
      </c>
      <c r="P60" s="89"/>
      <c r="Q60" s="79" t="s">
        <v>34</v>
      </c>
    </row>
    <row r="61" ht="36.75" hidden="1" customHeight="1">
      <c r="A61" s="90"/>
      <c r="B61" s="88">
        <v>45008.0</v>
      </c>
      <c r="C61" s="79" t="s">
        <v>235</v>
      </c>
      <c r="D61" s="80" t="s">
        <v>247</v>
      </c>
      <c r="E61" s="89"/>
      <c r="F61" s="81" t="s">
        <v>250</v>
      </c>
      <c r="G61" s="79" t="s">
        <v>223</v>
      </c>
      <c r="H61" s="84"/>
      <c r="I61" s="84"/>
      <c r="J61" s="82" t="s">
        <v>251</v>
      </c>
      <c r="K61" s="79" t="s">
        <v>45</v>
      </c>
      <c r="L61" s="79" t="s">
        <v>252</v>
      </c>
      <c r="M61" s="78">
        <v>45015.0</v>
      </c>
      <c r="N61" s="89"/>
      <c r="O61" s="78">
        <v>45015.0</v>
      </c>
      <c r="P61" s="89"/>
      <c r="Q61" s="79" t="s">
        <v>34</v>
      </c>
    </row>
    <row r="62" ht="33.75" hidden="1" customHeight="1">
      <c r="A62" s="90"/>
      <c r="B62" s="88">
        <v>45008.0</v>
      </c>
      <c r="C62" s="79" t="s">
        <v>235</v>
      </c>
      <c r="D62" s="80" t="s">
        <v>109</v>
      </c>
      <c r="E62" s="89"/>
      <c r="F62" s="81" t="s">
        <v>253</v>
      </c>
      <c r="G62" s="79" t="s">
        <v>169</v>
      </c>
      <c r="H62" s="84"/>
      <c r="I62" s="84"/>
      <c r="J62" s="82" t="s">
        <v>148</v>
      </c>
      <c r="K62" s="79" t="s">
        <v>45</v>
      </c>
      <c r="L62" s="79" t="s">
        <v>29</v>
      </c>
      <c r="M62" s="78">
        <v>45015.0</v>
      </c>
      <c r="N62" s="89"/>
      <c r="O62" s="78">
        <v>45015.0</v>
      </c>
      <c r="P62" s="89"/>
      <c r="Q62" s="79" t="s">
        <v>34</v>
      </c>
    </row>
    <row r="63" ht="14.25" hidden="1" customHeight="1">
      <c r="A63" s="90"/>
      <c r="B63" s="88">
        <v>45008.0</v>
      </c>
      <c r="C63" s="79" t="s">
        <v>235</v>
      </c>
      <c r="D63" s="80" t="s">
        <v>247</v>
      </c>
      <c r="E63" s="89"/>
      <c r="F63" s="81" t="s">
        <v>254</v>
      </c>
      <c r="G63" s="79" t="s">
        <v>223</v>
      </c>
      <c r="H63" s="84"/>
      <c r="I63" s="84"/>
      <c r="J63" s="82" t="s">
        <v>255</v>
      </c>
      <c r="K63" s="79" t="s">
        <v>45</v>
      </c>
      <c r="L63" s="79" t="s">
        <v>32</v>
      </c>
      <c r="M63" s="78">
        <v>45015.0</v>
      </c>
      <c r="N63" s="89"/>
      <c r="O63" s="78">
        <v>45015.0</v>
      </c>
      <c r="P63" s="89"/>
      <c r="Q63" s="79" t="s">
        <v>34</v>
      </c>
    </row>
    <row r="64" ht="22.5" hidden="1" customHeight="1">
      <c r="A64" s="90"/>
      <c r="B64" s="88">
        <v>45008.0</v>
      </c>
      <c r="C64" s="79" t="s">
        <v>235</v>
      </c>
      <c r="D64" s="80" t="s">
        <v>256</v>
      </c>
      <c r="E64" s="89"/>
      <c r="F64" s="81" t="s">
        <v>257</v>
      </c>
      <c r="G64" s="79" t="s">
        <v>178</v>
      </c>
      <c r="H64" s="84"/>
      <c r="I64" s="84"/>
      <c r="J64" s="82" t="s">
        <v>258</v>
      </c>
      <c r="K64" s="79" t="s">
        <v>232</v>
      </c>
      <c r="L64" s="79" t="s">
        <v>69</v>
      </c>
      <c r="M64" s="78">
        <v>45015.0</v>
      </c>
      <c r="N64" s="89"/>
      <c r="O64" s="78">
        <v>45008.0</v>
      </c>
      <c r="P64" s="89"/>
      <c r="Q64" s="79" t="s">
        <v>34</v>
      </c>
    </row>
    <row r="65" ht="27.0" customHeight="1">
      <c r="A65" s="90"/>
      <c r="B65" s="88">
        <v>45008.0</v>
      </c>
      <c r="C65" s="79" t="s">
        <v>235</v>
      </c>
      <c r="D65" s="80" t="s">
        <v>259</v>
      </c>
      <c r="E65" s="89"/>
      <c r="F65" s="81" t="s">
        <v>260</v>
      </c>
      <c r="G65" s="79" t="s">
        <v>184</v>
      </c>
      <c r="H65" s="84"/>
      <c r="I65" s="84"/>
      <c r="J65" s="82" t="s">
        <v>261</v>
      </c>
      <c r="K65" s="79" t="s">
        <v>232</v>
      </c>
      <c r="L65" s="79" t="s">
        <v>69</v>
      </c>
      <c r="M65" s="78">
        <v>45015.0</v>
      </c>
      <c r="N65" s="89"/>
      <c r="O65" s="78">
        <v>45008.0</v>
      </c>
      <c r="P65" s="92"/>
      <c r="Q65" s="79" t="s">
        <v>34</v>
      </c>
    </row>
    <row r="66" ht="14.25" hidden="1" customHeight="1">
      <c r="A66" s="90"/>
      <c r="B66" s="88">
        <v>45008.0</v>
      </c>
      <c r="C66" s="79" t="s">
        <v>235</v>
      </c>
      <c r="D66" s="80" t="s">
        <v>80</v>
      </c>
      <c r="E66" s="89"/>
      <c r="F66" s="81" t="s">
        <v>262</v>
      </c>
      <c r="G66" s="79" t="s">
        <v>169</v>
      </c>
      <c r="H66" s="84"/>
      <c r="I66" s="84"/>
      <c r="J66" s="82" t="s">
        <v>263</v>
      </c>
      <c r="K66" s="79" t="s">
        <v>232</v>
      </c>
      <c r="L66" s="79" t="s">
        <v>29</v>
      </c>
      <c r="M66" s="78">
        <v>45015.0</v>
      </c>
      <c r="N66" s="89"/>
      <c r="O66" s="78">
        <v>45015.0</v>
      </c>
      <c r="P66" s="89"/>
      <c r="Q66" s="79" t="s">
        <v>34</v>
      </c>
    </row>
    <row r="67" ht="72.0" hidden="1" customHeight="1">
      <c r="A67" s="90"/>
      <c r="B67" s="88">
        <v>45008.0</v>
      </c>
      <c r="C67" s="79" t="s">
        <v>235</v>
      </c>
      <c r="D67" s="80" t="s">
        <v>204</v>
      </c>
      <c r="E67" s="89"/>
      <c r="F67" s="81" t="s">
        <v>264</v>
      </c>
      <c r="G67" s="79" t="s">
        <v>178</v>
      </c>
      <c r="H67" s="81"/>
      <c r="I67" s="81" t="s">
        <v>265</v>
      </c>
      <c r="J67" s="93" t="s">
        <v>266</v>
      </c>
      <c r="K67" s="79" t="s">
        <v>232</v>
      </c>
      <c r="L67" s="79" t="s">
        <v>267</v>
      </c>
      <c r="M67" s="78">
        <v>45015.0</v>
      </c>
      <c r="N67" s="89"/>
      <c r="O67" s="78">
        <v>45015.0</v>
      </c>
      <c r="P67" s="89"/>
      <c r="Q67" s="79" t="s">
        <v>34</v>
      </c>
    </row>
    <row r="68" ht="39.0" hidden="1" customHeight="1">
      <c r="A68" s="90"/>
      <c r="B68" s="88">
        <v>45008.0</v>
      </c>
      <c r="C68" s="79" t="s">
        <v>235</v>
      </c>
      <c r="D68" s="80" t="s">
        <v>256</v>
      </c>
      <c r="E68" s="89"/>
      <c r="F68" s="81" t="s">
        <v>268</v>
      </c>
      <c r="G68" s="79" t="s">
        <v>178</v>
      </c>
      <c r="H68" s="81"/>
      <c r="I68" s="81" t="s">
        <v>269</v>
      </c>
      <c r="J68" s="82" t="s">
        <v>270</v>
      </c>
      <c r="K68" s="79" t="s">
        <v>232</v>
      </c>
      <c r="L68" s="79" t="s">
        <v>69</v>
      </c>
      <c r="M68" s="78">
        <v>45015.0</v>
      </c>
      <c r="N68" s="89"/>
      <c r="O68" s="78">
        <v>45008.0</v>
      </c>
      <c r="P68" s="89"/>
      <c r="Q68" s="79" t="s">
        <v>34</v>
      </c>
    </row>
    <row r="69" ht="30.0" customHeight="1">
      <c r="A69" s="90"/>
      <c r="B69" s="88">
        <v>45013.0</v>
      </c>
      <c r="C69" s="79" t="s">
        <v>271</v>
      </c>
      <c r="D69" s="80" t="s">
        <v>230</v>
      </c>
      <c r="E69" s="89"/>
      <c r="F69" s="81" t="s">
        <v>272</v>
      </c>
      <c r="G69" s="79" t="s">
        <v>184</v>
      </c>
      <c r="H69" s="84"/>
      <c r="I69" s="84"/>
      <c r="J69" s="82" t="s">
        <v>273</v>
      </c>
      <c r="K69" s="79" t="s">
        <v>32</v>
      </c>
      <c r="L69" s="79" t="s">
        <v>274</v>
      </c>
      <c r="M69" s="78">
        <v>45020.0</v>
      </c>
      <c r="N69" s="89"/>
      <c r="O69" s="78">
        <v>45020.0</v>
      </c>
      <c r="P69" s="89"/>
      <c r="Q69" s="79" t="s">
        <v>34</v>
      </c>
    </row>
    <row r="70" ht="30.0" hidden="1" customHeight="1">
      <c r="A70" s="90"/>
      <c r="B70" s="88">
        <v>45016.0</v>
      </c>
      <c r="C70" s="79" t="s">
        <v>275</v>
      </c>
      <c r="D70" s="80" t="s">
        <v>80</v>
      </c>
      <c r="E70" s="89"/>
      <c r="F70" s="81" t="s">
        <v>276</v>
      </c>
      <c r="G70" s="79" t="s">
        <v>277</v>
      </c>
      <c r="H70" s="84"/>
      <c r="I70" s="84"/>
      <c r="J70" s="85"/>
      <c r="K70" s="79" t="s">
        <v>32</v>
      </c>
      <c r="L70" s="79" t="s">
        <v>69</v>
      </c>
      <c r="M70" s="78">
        <v>45023.0</v>
      </c>
      <c r="N70" s="89"/>
      <c r="O70" s="78">
        <v>45023.0</v>
      </c>
      <c r="P70" s="89"/>
      <c r="Q70" s="79" t="s">
        <v>34</v>
      </c>
    </row>
    <row r="71" ht="36.75" customHeight="1">
      <c r="A71" s="90"/>
      <c r="B71" s="78">
        <v>45027.0</v>
      </c>
      <c r="C71" s="79" t="s">
        <v>278</v>
      </c>
      <c r="D71" s="80" t="s">
        <v>181</v>
      </c>
      <c r="E71" s="89"/>
      <c r="F71" s="81" t="s">
        <v>279</v>
      </c>
      <c r="G71" s="79" t="s">
        <v>184</v>
      </c>
      <c r="H71" s="84"/>
      <c r="I71" s="84"/>
      <c r="J71" s="82" t="s">
        <v>280</v>
      </c>
      <c r="K71" s="79" t="s">
        <v>281</v>
      </c>
      <c r="L71" s="79" t="s">
        <v>69</v>
      </c>
      <c r="M71" s="78">
        <v>45034.0</v>
      </c>
      <c r="N71" s="78">
        <v>45035.0</v>
      </c>
      <c r="O71" s="78">
        <v>45028.0</v>
      </c>
      <c r="P71" s="89"/>
      <c r="Q71" s="79" t="s">
        <v>34</v>
      </c>
    </row>
    <row r="72" hidden="1">
      <c r="A72" s="90"/>
      <c r="B72" s="87">
        <v>45033.0</v>
      </c>
      <c r="C72" s="79" t="s">
        <v>282</v>
      </c>
      <c r="D72" s="80" t="s">
        <v>256</v>
      </c>
      <c r="E72" s="89"/>
      <c r="F72" s="81" t="s">
        <v>283</v>
      </c>
      <c r="G72" s="79" t="s">
        <v>277</v>
      </c>
      <c r="H72" s="84"/>
      <c r="I72" s="84"/>
      <c r="J72" s="82" t="s">
        <v>284</v>
      </c>
      <c r="K72" s="79" t="s">
        <v>45</v>
      </c>
      <c r="L72" s="79" t="s">
        <v>285</v>
      </c>
      <c r="M72" s="78">
        <v>45040.0</v>
      </c>
      <c r="N72" s="89"/>
      <c r="O72" s="78">
        <v>45034.0</v>
      </c>
      <c r="P72" s="92" t="s">
        <v>190</v>
      </c>
      <c r="Q72" s="79" t="s">
        <v>34</v>
      </c>
    </row>
    <row r="73" hidden="1">
      <c r="A73" s="90"/>
      <c r="B73" s="87">
        <v>45033.0</v>
      </c>
      <c r="C73" s="79" t="s">
        <v>282</v>
      </c>
      <c r="D73" s="80" t="s">
        <v>259</v>
      </c>
      <c r="E73" s="89"/>
      <c r="F73" s="81" t="s">
        <v>286</v>
      </c>
      <c r="G73" s="79" t="s">
        <v>218</v>
      </c>
      <c r="H73" s="84"/>
      <c r="I73" s="84"/>
      <c r="J73" s="82" t="s">
        <v>287</v>
      </c>
      <c r="K73" s="79" t="s">
        <v>45</v>
      </c>
      <c r="L73" s="79" t="s">
        <v>285</v>
      </c>
      <c r="M73" s="78">
        <v>45040.0</v>
      </c>
      <c r="N73" s="89"/>
      <c r="O73" s="78">
        <v>45034.0</v>
      </c>
      <c r="P73" s="89"/>
      <c r="Q73" s="79" t="s">
        <v>34</v>
      </c>
    </row>
    <row r="74" hidden="1">
      <c r="A74" s="90"/>
      <c r="B74" s="87">
        <v>45033.0</v>
      </c>
      <c r="C74" s="79" t="s">
        <v>282</v>
      </c>
      <c r="D74" s="80" t="s">
        <v>259</v>
      </c>
      <c r="E74" s="89"/>
      <c r="F74" s="81" t="s">
        <v>288</v>
      </c>
      <c r="G74" s="79" t="s">
        <v>218</v>
      </c>
      <c r="H74" s="84"/>
      <c r="I74" s="84"/>
      <c r="J74" s="82" t="s">
        <v>287</v>
      </c>
      <c r="K74" s="79" t="s">
        <v>45</v>
      </c>
      <c r="L74" s="79" t="s">
        <v>285</v>
      </c>
      <c r="M74" s="78">
        <v>45040.0</v>
      </c>
      <c r="N74" s="89"/>
      <c r="O74" s="78">
        <v>45034.0</v>
      </c>
      <c r="P74" s="89"/>
      <c r="Q74" s="79" t="s">
        <v>34</v>
      </c>
    </row>
    <row r="75">
      <c r="A75" s="90"/>
      <c r="B75" s="87">
        <v>45033.0</v>
      </c>
      <c r="C75" s="79" t="s">
        <v>282</v>
      </c>
      <c r="D75" s="80" t="s">
        <v>259</v>
      </c>
      <c r="E75" s="89"/>
      <c r="F75" s="81" t="s">
        <v>289</v>
      </c>
      <c r="G75" s="79" t="s">
        <v>184</v>
      </c>
      <c r="H75" s="84"/>
      <c r="I75" s="84"/>
      <c r="J75" s="82" t="s">
        <v>290</v>
      </c>
      <c r="K75" s="79" t="s">
        <v>45</v>
      </c>
      <c r="L75" s="79" t="s">
        <v>285</v>
      </c>
      <c r="M75" s="78">
        <v>45040.0</v>
      </c>
      <c r="N75" s="89"/>
      <c r="O75" s="78">
        <v>45034.0</v>
      </c>
      <c r="P75" s="89"/>
      <c r="Q75" s="79" t="s">
        <v>34</v>
      </c>
    </row>
    <row r="76">
      <c r="A76" s="90"/>
      <c r="B76" s="87">
        <v>45033.0</v>
      </c>
      <c r="C76" s="79" t="s">
        <v>282</v>
      </c>
      <c r="D76" s="80" t="s">
        <v>259</v>
      </c>
      <c r="E76" s="89"/>
      <c r="F76" s="81" t="s">
        <v>291</v>
      </c>
      <c r="G76" s="79" t="s">
        <v>184</v>
      </c>
      <c r="H76" s="84"/>
      <c r="I76" s="84"/>
      <c r="J76" s="82" t="s">
        <v>290</v>
      </c>
      <c r="K76" s="79" t="s">
        <v>45</v>
      </c>
      <c r="L76" s="79" t="s">
        <v>285</v>
      </c>
      <c r="M76" s="78">
        <v>45040.0</v>
      </c>
      <c r="N76" s="89"/>
      <c r="O76" s="78">
        <v>45034.0</v>
      </c>
      <c r="P76" s="89"/>
      <c r="Q76" s="79" t="s">
        <v>34</v>
      </c>
    </row>
    <row r="77" ht="33.75" customHeight="1">
      <c r="A77" s="90"/>
      <c r="B77" s="87">
        <v>45033.0</v>
      </c>
      <c r="C77" s="79" t="s">
        <v>282</v>
      </c>
      <c r="D77" s="80" t="s">
        <v>230</v>
      </c>
      <c r="E77" s="89"/>
      <c r="F77" s="81" t="s">
        <v>292</v>
      </c>
      <c r="G77" s="79" t="s">
        <v>184</v>
      </c>
      <c r="H77" s="84"/>
      <c r="I77" s="84"/>
      <c r="J77" s="82" t="s">
        <v>293</v>
      </c>
      <c r="K77" s="79" t="s">
        <v>45</v>
      </c>
      <c r="L77" s="79" t="s">
        <v>294</v>
      </c>
      <c r="M77" s="78">
        <v>45040.0</v>
      </c>
      <c r="N77" s="89"/>
      <c r="O77" s="87">
        <v>45076.0</v>
      </c>
      <c r="P77" s="89"/>
      <c r="Q77" s="79" t="s">
        <v>34</v>
      </c>
    </row>
    <row r="78" ht="51.75" customHeight="1">
      <c r="A78" s="90"/>
      <c r="B78" s="87">
        <v>45044.0</v>
      </c>
      <c r="C78" s="79" t="s">
        <v>278</v>
      </c>
      <c r="D78" s="80" t="s">
        <v>80</v>
      </c>
      <c r="E78" s="89"/>
      <c r="F78" s="81" t="s">
        <v>295</v>
      </c>
      <c r="G78" s="79" t="s">
        <v>184</v>
      </c>
      <c r="H78" s="84"/>
      <c r="I78" s="84"/>
      <c r="J78" s="82" t="s">
        <v>296</v>
      </c>
      <c r="K78" s="79" t="s">
        <v>196</v>
      </c>
      <c r="L78" s="79" t="s">
        <v>285</v>
      </c>
      <c r="M78" s="87">
        <v>45055.0</v>
      </c>
      <c r="N78" s="89"/>
      <c r="O78" s="87">
        <v>45045.0</v>
      </c>
      <c r="P78" s="89"/>
      <c r="Q78" s="79" t="s">
        <v>34</v>
      </c>
    </row>
    <row r="79" ht="42.0" customHeight="1">
      <c r="A79" s="90"/>
      <c r="B79" s="87">
        <v>45044.0</v>
      </c>
      <c r="C79" s="79" t="s">
        <v>278</v>
      </c>
      <c r="D79" s="80" t="s">
        <v>181</v>
      </c>
      <c r="E79" s="89"/>
      <c r="F79" s="81" t="s">
        <v>297</v>
      </c>
      <c r="G79" s="79" t="s">
        <v>184</v>
      </c>
      <c r="H79" s="84"/>
      <c r="I79" s="81" t="s">
        <v>298</v>
      </c>
      <c r="J79" s="82" t="s">
        <v>299</v>
      </c>
      <c r="K79" s="79" t="s">
        <v>196</v>
      </c>
      <c r="L79" s="79" t="s">
        <v>285</v>
      </c>
      <c r="M79" s="87">
        <v>45055.0</v>
      </c>
      <c r="N79" s="89"/>
      <c r="O79" s="87">
        <v>45045.0</v>
      </c>
      <c r="P79" s="89"/>
      <c r="Q79" s="79" t="s">
        <v>34</v>
      </c>
    </row>
    <row r="80" ht="33.75" customHeight="1">
      <c r="A80" s="90"/>
      <c r="B80" s="87">
        <v>45044.0</v>
      </c>
      <c r="C80" s="79" t="s">
        <v>278</v>
      </c>
      <c r="D80" s="80" t="s">
        <v>247</v>
      </c>
      <c r="E80" s="89"/>
      <c r="F80" s="81" t="s">
        <v>300</v>
      </c>
      <c r="G80" s="79" t="s">
        <v>184</v>
      </c>
      <c r="H80" s="84"/>
      <c r="I80" s="84"/>
      <c r="J80" s="82" t="s">
        <v>144</v>
      </c>
      <c r="K80" s="79" t="s">
        <v>196</v>
      </c>
      <c r="L80" s="79" t="s">
        <v>294</v>
      </c>
      <c r="M80" s="87">
        <v>45069.0</v>
      </c>
      <c r="N80" s="89"/>
      <c r="O80" s="87">
        <v>45076.0</v>
      </c>
      <c r="P80" s="89"/>
      <c r="Q80" s="79" t="s">
        <v>34</v>
      </c>
    </row>
    <row r="81" ht="31.5" hidden="1" customHeight="1">
      <c r="A81" s="90"/>
      <c r="B81" s="87">
        <v>45062.0</v>
      </c>
      <c r="C81" s="79" t="s">
        <v>278</v>
      </c>
      <c r="D81" s="80" t="s">
        <v>256</v>
      </c>
      <c r="E81" s="89"/>
      <c r="F81" s="81" t="s">
        <v>301</v>
      </c>
      <c r="G81" s="79" t="s">
        <v>277</v>
      </c>
      <c r="H81" s="84"/>
      <c r="I81" s="84"/>
      <c r="J81" s="82" t="s">
        <v>144</v>
      </c>
      <c r="K81" s="79" t="s">
        <v>45</v>
      </c>
      <c r="L81" s="79" t="s">
        <v>285</v>
      </c>
      <c r="M81" s="87">
        <v>45069.0</v>
      </c>
      <c r="N81" s="89"/>
      <c r="O81" s="83"/>
      <c r="P81" s="92" t="s">
        <v>190</v>
      </c>
      <c r="Q81" s="79" t="s">
        <v>34</v>
      </c>
    </row>
    <row r="82" ht="37.5" hidden="1" customHeight="1">
      <c r="A82" s="90"/>
      <c r="B82" s="87">
        <v>45062.0</v>
      </c>
      <c r="C82" s="79" t="s">
        <v>278</v>
      </c>
      <c r="D82" s="80" t="s">
        <v>259</v>
      </c>
      <c r="E82" s="89"/>
      <c r="F82" s="81" t="s">
        <v>302</v>
      </c>
      <c r="G82" s="79" t="s">
        <v>303</v>
      </c>
      <c r="H82" s="84"/>
      <c r="I82" s="84"/>
      <c r="J82" s="82" t="s">
        <v>144</v>
      </c>
      <c r="K82" s="79" t="s">
        <v>45</v>
      </c>
      <c r="L82" s="79" t="s">
        <v>285</v>
      </c>
      <c r="M82" s="87">
        <v>45069.0</v>
      </c>
      <c r="N82" s="89"/>
      <c r="O82" s="83"/>
      <c r="P82" s="89"/>
      <c r="Q82" s="79" t="s">
        <v>34</v>
      </c>
    </row>
    <row r="83" ht="36.0" customHeight="1">
      <c r="A83" s="90"/>
      <c r="B83" s="87">
        <v>45062.0</v>
      </c>
      <c r="C83" s="79" t="s">
        <v>278</v>
      </c>
      <c r="D83" s="80" t="s">
        <v>230</v>
      </c>
      <c r="E83" s="89"/>
      <c r="F83" s="81" t="s">
        <v>304</v>
      </c>
      <c r="G83" s="79" t="s">
        <v>184</v>
      </c>
      <c r="H83" s="84"/>
      <c r="I83" s="84"/>
      <c r="J83" s="82" t="s">
        <v>144</v>
      </c>
      <c r="K83" s="79" t="s">
        <v>196</v>
      </c>
      <c r="L83" s="79" t="s">
        <v>294</v>
      </c>
      <c r="M83" s="87">
        <v>45069.0</v>
      </c>
      <c r="N83" s="89"/>
      <c r="O83" s="87">
        <v>45076.0</v>
      </c>
      <c r="P83" s="89"/>
      <c r="Q83" s="79" t="s">
        <v>34</v>
      </c>
    </row>
    <row r="84" ht="34.5" customHeight="1">
      <c r="A84" s="90"/>
      <c r="B84" s="87">
        <v>45062.0</v>
      </c>
      <c r="C84" s="79" t="s">
        <v>278</v>
      </c>
      <c r="D84" s="80" t="s">
        <v>170</v>
      </c>
      <c r="E84" s="89"/>
      <c r="F84" s="81" t="s">
        <v>305</v>
      </c>
      <c r="G84" s="79" t="s">
        <v>184</v>
      </c>
      <c r="H84" s="84"/>
      <c r="I84" s="84"/>
      <c r="J84" s="82" t="s">
        <v>144</v>
      </c>
      <c r="K84" s="79" t="s">
        <v>196</v>
      </c>
      <c r="L84" s="79" t="s">
        <v>294</v>
      </c>
      <c r="M84" s="87">
        <v>45069.0</v>
      </c>
      <c r="N84" s="89"/>
      <c r="O84" s="83"/>
      <c r="P84" s="89"/>
      <c r="Q84" s="79" t="s">
        <v>34</v>
      </c>
    </row>
    <row r="85" ht="34.5" customHeight="1">
      <c r="A85" s="90"/>
      <c r="B85" s="87">
        <v>45062.0</v>
      </c>
      <c r="C85" s="79" t="s">
        <v>278</v>
      </c>
      <c r="D85" s="80" t="s">
        <v>156</v>
      </c>
      <c r="E85" s="89"/>
      <c r="F85" s="81" t="s">
        <v>306</v>
      </c>
      <c r="G85" s="79" t="s">
        <v>184</v>
      </c>
      <c r="H85" s="84"/>
      <c r="I85" s="84"/>
      <c r="J85" s="82" t="s">
        <v>144</v>
      </c>
      <c r="K85" s="79" t="s">
        <v>196</v>
      </c>
      <c r="L85" s="79" t="s">
        <v>285</v>
      </c>
      <c r="M85" s="87">
        <v>45069.0</v>
      </c>
      <c r="N85" s="89"/>
      <c r="O85" s="83"/>
      <c r="P85" s="89"/>
      <c r="Q85" s="79" t="s">
        <v>34</v>
      </c>
    </row>
    <row r="86" ht="14.25" customHeight="1">
      <c r="A86" s="90"/>
      <c r="B86" s="87">
        <v>45069.0</v>
      </c>
      <c r="C86" s="79" t="s">
        <v>48</v>
      </c>
      <c r="D86" s="80" t="s">
        <v>307</v>
      </c>
      <c r="E86" s="89"/>
      <c r="F86" s="81" t="s">
        <v>308</v>
      </c>
      <c r="G86" s="79" t="s">
        <v>184</v>
      </c>
      <c r="H86" s="84"/>
      <c r="I86" s="84"/>
      <c r="J86" s="82" t="s">
        <v>144</v>
      </c>
      <c r="K86" s="79" t="s">
        <v>32</v>
      </c>
      <c r="L86" s="79" t="s">
        <v>294</v>
      </c>
      <c r="M86" s="87">
        <v>45076.0</v>
      </c>
      <c r="N86" s="89"/>
      <c r="O86" s="87">
        <v>45076.0</v>
      </c>
      <c r="P86" s="89"/>
      <c r="Q86" s="79" t="s">
        <v>34</v>
      </c>
    </row>
    <row r="87" ht="48.75" hidden="1" customHeight="1">
      <c r="A87" s="90"/>
      <c r="B87" s="87">
        <v>45069.0</v>
      </c>
      <c r="C87" s="79" t="s">
        <v>48</v>
      </c>
      <c r="D87" s="80" t="s">
        <v>80</v>
      </c>
      <c r="E87" s="89"/>
      <c r="F87" s="81" t="s">
        <v>309</v>
      </c>
      <c r="G87" s="79" t="s">
        <v>310</v>
      </c>
      <c r="H87" s="84"/>
      <c r="I87" s="81" t="s">
        <v>311</v>
      </c>
      <c r="J87" s="82" t="s">
        <v>144</v>
      </c>
      <c r="K87" s="79" t="s">
        <v>32</v>
      </c>
      <c r="L87" s="79" t="s">
        <v>285</v>
      </c>
      <c r="M87" s="87">
        <v>45076.0</v>
      </c>
      <c r="N87" s="89"/>
      <c r="O87" s="83"/>
      <c r="P87" s="92" t="s">
        <v>190</v>
      </c>
      <c r="Q87" s="79" t="s">
        <v>34</v>
      </c>
    </row>
    <row r="88" ht="30.75" customHeight="1">
      <c r="A88" s="90"/>
      <c r="B88" s="87">
        <v>45076.0</v>
      </c>
      <c r="C88" s="79" t="s">
        <v>275</v>
      </c>
      <c r="D88" s="80" t="s">
        <v>236</v>
      </c>
      <c r="E88" s="89"/>
      <c r="F88" s="81" t="s">
        <v>312</v>
      </c>
      <c r="G88" s="79" t="s">
        <v>184</v>
      </c>
      <c r="H88" s="94" t="s">
        <v>313</v>
      </c>
      <c r="I88" s="84"/>
      <c r="J88" s="85"/>
      <c r="K88" s="79" t="s">
        <v>232</v>
      </c>
      <c r="L88" s="79" t="s">
        <v>294</v>
      </c>
      <c r="M88" s="89"/>
      <c r="N88" s="89"/>
      <c r="O88" s="83"/>
      <c r="P88" s="89"/>
      <c r="Q88" s="79"/>
      <c r="R88" s="95" t="s">
        <v>314</v>
      </c>
    </row>
    <row r="89" ht="14.25" customHeight="1">
      <c r="A89" s="90"/>
      <c r="B89" s="87">
        <v>45076.0</v>
      </c>
      <c r="C89" s="79" t="s">
        <v>275</v>
      </c>
      <c r="D89" s="80" t="s">
        <v>236</v>
      </c>
      <c r="E89" s="89"/>
      <c r="F89" s="81" t="s">
        <v>315</v>
      </c>
      <c r="G89" s="79" t="s">
        <v>184</v>
      </c>
      <c r="H89" s="94" t="s">
        <v>316</v>
      </c>
      <c r="I89" s="84"/>
      <c r="J89" s="85"/>
      <c r="K89" s="79" t="s">
        <v>232</v>
      </c>
      <c r="L89" s="79" t="s">
        <v>294</v>
      </c>
      <c r="M89" s="89"/>
      <c r="N89" s="89"/>
      <c r="O89" s="83"/>
      <c r="P89" s="89"/>
      <c r="Q89" s="79"/>
    </row>
    <row r="90" ht="14.25" hidden="1" customHeight="1">
      <c r="A90" s="90"/>
      <c r="B90" s="87">
        <v>45076.0</v>
      </c>
      <c r="C90" s="79" t="s">
        <v>275</v>
      </c>
      <c r="D90" s="80" t="s">
        <v>175</v>
      </c>
      <c r="E90" s="89"/>
      <c r="F90" s="81" t="s">
        <v>317</v>
      </c>
      <c r="G90" s="79" t="s">
        <v>218</v>
      </c>
      <c r="H90" s="94" t="s">
        <v>316</v>
      </c>
      <c r="I90" s="84"/>
      <c r="J90" s="85"/>
      <c r="K90" s="79" t="s">
        <v>232</v>
      </c>
      <c r="L90" s="79" t="s">
        <v>294</v>
      </c>
      <c r="M90" s="89"/>
      <c r="N90" s="89"/>
      <c r="O90" s="83"/>
      <c r="P90" s="89"/>
      <c r="Q90" s="79"/>
    </row>
    <row r="91" ht="42.75" hidden="1" customHeight="1">
      <c r="A91" s="90"/>
      <c r="B91" s="87">
        <v>45076.0</v>
      </c>
      <c r="C91" s="79" t="s">
        <v>275</v>
      </c>
      <c r="D91" s="80" t="s">
        <v>41</v>
      </c>
      <c r="E91" s="89"/>
      <c r="F91" s="81" t="s">
        <v>318</v>
      </c>
      <c r="G91" s="79" t="s">
        <v>310</v>
      </c>
      <c r="H91" s="94" t="s">
        <v>319</v>
      </c>
      <c r="I91" s="84"/>
      <c r="J91" s="85"/>
      <c r="K91" s="79" t="s">
        <v>232</v>
      </c>
      <c r="L91" s="79" t="s">
        <v>294</v>
      </c>
      <c r="M91" s="89"/>
      <c r="N91" s="89"/>
      <c r="O91" s="83"/>
      <c r="P91" s="89"/>
      <c r="Q91" s="79"/>
    </row>
    <row r="92" ht="42.0" hidden="1" customHeight="1">
      <c r="A92" s="90"/>
      <c r="B92" s="87">
        <v>45076.0</v>
      </c>
      <c r="C92" s="79" t="s">
        <v>275</v>
      </c>
      <c r="D92" s="80" t="s">
        <v>320</v>
      </c>
      <c r="E92" s="89"/>
      <c r="F92" s="81" t="s">
        <v>321</v>
      </c>
      <c r="G92" s="79" t="s">
        <v>310</v>
      </c>
      <c r="H92" s="94"/>
      <c r="I92" s="84"/>
      <c r="J92" s="85"/>
      <c r="K92" s="79" t="s">
        <v>45</v>
      </c>
      <c r="L92" s="79" t="s">
        <v>285</v>
      </c>
      <c r="M92" s="89"/>
      <c r="N92" s="89"/>
      <c r="O92" s="83"/>
      <c r="P92" s="89"/>
      <c r="Q92" s="79"/>
    </row>
    <row r="93" ht="39.0" hidden="1" customHeight="1">
      <c r="A93" s="90"/>
      <c r="B93" s="87">
        <v>45076.0</v>
      </c>
      <c r="C93" s="79" t="s">
        <v>275</v>
      </c>
      <c r="D93" s="80" t="s">
        <v>181</v>
      </c>
      <c r="E93" s="89"/>
      <c r="F93" s="81" t="s">
        <v>322</v>
      </c>
      <c r="G93" s="79" t="s">
        <v>169</v>
      </c>
      <c r="H93" s="94" t="s">
        <v>319</v>
      </c>
      <c r="I93" s="84"/>
      <c r="J93" s="85"/>
      <c r="K93" s="79" t="s">
        <v>45</v>
      </c>
      <c r="L93" s="79" t="s">
        <v>29</v>
      </c>
      <c r="M93" s="89"/>
      <c r="N93" s="89"/>
      <c r="O93" s="83"/>
      <c r="P93" s="89"/>
      <c r="Q93" s="79"/>
    </row>
    <row r="94" ht="14.25" hidden="1" customHeight="1">
      <c r="B94" s="87">
        <v>45076.0</v>
      </c>
      <c r="C94" s="79" t="s">
        <v>275</v>
      </c>
      <c r="D94" s="80" t="s">
        <v>181</v>
      </c>
      <c r="E94" s="89"/>
      <c r="F94" s="81" t="s">
        <v>323</v>
      </c>
      <c r="G94" s="79" t="s">
        <v>218</v>
      </c>
      <c r="H94" s="94" t="s">
        <v>313</v>
      </c>
      <c r="I94" s="84"/>
      <c r="J94" s="85"/>
      <c r="K94" s="79" t="s">
        <v>45</v>
      </c>
      <c r="L94" s="79" t="s">
        <v>285</v>
      </c>
      <c r="M94" s="89"/>
      <c r="N94" s="89"/>
      <c r="O94" s="83"/>
      <c r="P94" s="92" t="s">
        <v>190</v>
      </c>
      <c r="Q94" s="79"/>
    </row>
    <row r="95" ht="14.25" hidden="1" customHeight="1">
      <c r="B95" s="83"/>
      <c r="C95" s="83"/>
      <c r="D95" s="80"/>
      <c r="E95" s="89"/>
      <c r="F95" s="84"/>
      <c r="G95" s="79"/>
      <c r="H95" s="94"/>
      <c r="I95" s="84"/>
      <c r="J95" s="85"/>
      <c r="K95" s="83"/>
      <c r="L95" s="83"/>
      <c r="M95" s="89"/>
      <c r="N95" s="89"/>
      <c r="O95" s="83"/>
      <c r="P95" s="89"/>
      <c r="Q95" s="96"/>
    </row>
    <row r="96" ht="14.25" hidden="1" customHeight="1">
      <c r="B96" s="83"/>
      <c r="C96" s="83"/>
      <c r="D96" s="80"/>
      <c r="E96" s="89"/>
      <c r="F96" s="84"/>
      <c r="G96" s="79"/>
      <c r="H96" s="94"/>
      <c r="I96" s="84"/>
      <c r="J96" s="85"/>
      <c r="K96" s="83"/>
      <c r="L96" s="83"/>
      <c r="M96" s="89"/>
      <c r="N96" s="89"/>
      <c r="O96" s="83"/>
      <c r="P96" s="89"/>
      <c r="Q96" s="96"/>
    </row>
    <row r="97" ht="14.25" hidden="1" customHeight="1">
      <c r="B97" s="83"/>
      <c r="C97" s="83"/>
      <c r="D97" s="80"/>
      <c r="E97" s="89"/>
      <c r="F97" s="84"/>
      <c r="G97" s="79"/>
      <c r="H97" s="94"/>
      <c r="I97" s="84"/>
      <c r="J97" s="85"/>
      <c r="K97" s="83"/>
      <c r="L97" s="83"/>
      <c r="M97" s="89"/>
      <c r="N97" s="89"/>
      <c r="O97" s="83"/>
      <c r="P97" s="89"/>
      <c r="Q97" s="96"/>
    </row>
    <row r="98" ht="14.25" hidden="1" customHeight="1">
      <c r="B98" s="83"/>
      <c r="C98" s="83"/>
      <c r="D98" s="80"/>
      <c r="E98" s="89"/>
      <c r="F98" s="84"/>
      <c r="G98" s="79"/>
      <c r="H98" s="94"/>
      <c r="I98" s="84"/>
      <c r="J98" s="85"/>
      <c r="K98" s="83"/>
      <c r="L98" s="83"/>
      <c r="M98" s="89"/>
      <c r="N98" s="89"/>
      <c r="O98" s="83"/>
      <c r="P98" s="89"/>
      <c r="Q98" s="96"/>
    </row>
    <row r="99" ht="14.25" hidden="1" customHeight="1">
      <c r="B99" s="83"/>
      <c r="C99" s="83"/>
      <c r="D99" s="80"/>
      <c r="E99" s="89"/>
      <c r="F99" s="84"/>
      <c r="G99" s="79"/>
      <c r="H99" s="94"/>
      <c r="I99" s="84"/>
      <c r="J99" s="85"/>
      <c r="K99" s="83"/>
      <c r="L99" s="83"/>
      <c r="M99" s="89"/>
      <c r="N99" s="89"/>
      <c r="O99" s="83"/>
      <c r="P99" s="89"/>
      <c r="Q99" s="96"/>
    </row>
    <row r="100" ht="14.25" hidden="1" customHeight="1">
      <c r="B100" s="83"/>
      <c r="C100" s="83"/>
      <c r="D100" s="80"/>
      <c r="E100" s="89"/>
      <c r="F100" s="84"/>
      <c r="G100" s="79"/>
      <c r="H100" s="94"/>
      <c r="I100" s="84"/>
      <c r="J100" s="85"/>
      <c r="K100" s="83"/>
      <c r="L100" s="83"/>
      <c r="M100" s="89"/>
      <c r="N100" s="89"/>
      <c r="O100" s="83"/>
      <c r="P100" s="89"/>
      <c r="Q100" s="96"/>
    </row>
    <row r="101" ht="14.25" hidden="1" customHeight="1">
      <c r="B101" s="83"/>
      <c r="C101" s="83"/>
      <c r="D101" s="80"/>
      <c r="E101" s="89"/>
      <c r="F101" s="84"/>
      <c r="G101" s="79"/>
      <c r="H101" s="94"/>
      <c r="I101" s="84"/>
      <c r="J101" s="85"/>
      <c r="K101" s="83"/>
      <c r="L101" s="83"/>
      <c r="M101" s="89"/>
      <c r="N101" s="89"/>
      <c r="O101" s="83"/>
      <c r="P101" s="89"/>
      <c r="Q101" s="96"/>
    </row>
    <row r="102" ht="14.25" hidden="1" customHeight="1">
      <c r="B102" s="83"/>
      <c r="C102" s="83"/>
      <c r="D102" s="80"/>
      <c r="E102" s="89"/>
      <c r="F102" s="84"/>
      <c r="G102" s="79"/>
      <c r="H102" s="84"/>
      <c r="I102" s="84"/>
      <c r="J102" s="85"/>
      <c r="K102" s="83"/>
      <c r="L102" s="83"/>
      <c r="M102" s="89"/>
      <c r="N102" s="89"/>
      <c r="O102" s="83"/>
      <c r="P102" s="89"/>
      <c r="Q102" s="96"/>
    </row>
    <row r="103" ht="14.25" hidden="1" customHeight="1">
      <c r="B103" s="83"/>
      <c r="C103" s="83"/>
      <c r="D103" s="80"/>
      <c r="E103" s="89"/>
      <c r="F103" s="84"/>
      <c r="G103" s="79"/>
      <c r="H103" s="84"/>
      <c r="I103" s="84"/>
      <c r="J103" s="85"/>
      <c r="K103" s="83"/>
      <c r="L103" s="83"/>
      <c r="M103" s="89"/>
      <c r="N103" s="89"/>
      <c r="O103" s="83"/>
      <c r="P103" s="89"/>
      <c r="Q103" s="96"/>
    </row>
    <row r="104" ht="14.25" hidden="1" customHeight="1">
      <c r="B104" s="83"/>
      <c r="C104" s="83"/>
      <c r="D104" s="80"/>
      <c r="E104" s="89"/>
      <c r="F104" s="84"/>
      <c r="G104" s="79"/>
      <c r="H104" s="84"/>
      <c r="I104" s="84"/>
      <c r="J104" s="85"/>
      <c r="K104" s="83"/>
      <c r="L104" s="83"/>
      <c r="M104" s="89"/>
      <c r="N104" s="89"/>
      <c r="O104" s="83"/>
      <c r="P104" s="89"/>
      <c r="Q104" s="96"/>
    </row>
    <row r="105" ht="14.25" hidden="1" customHeight="1">
      <c r="B105" s="83"/>
      <c r="C105" s="83"/>
      <c r="D105" s="80"/>
      <c r="E105" s="89"/>
      <c r="F105" s="84"/>
      <c r="G105" s="79"/>
      <c r="H105" s="84"/>
      <c r="I105" s="84"/>
      <c r="J105" s="85"/>
      <c r="K105" s="83"/>
      <c r="L105" s="83"/>
      <c r="M105" s="89"/>
      <c r="N105" s="89"/>
      <c r="O105" s="83"/>
      <c r="P105" s="89"/>
      <c r="Q105" s="96"/>
    </row>
    <row r="106" ht="14.25" hidden="1" customHeight="1">
      <c r="B106" s="83"/>
      <c r="C106" s="83"/>
      <c r="D106" s="80"/>
      <c r="E106" s="89"/>
      <c r="F106" s="84"/>
      <c r="G106" s="79"/>
      <c r="H106" s="84"/>
      <c r="I106" s="84"/>
      <c r="J106" s="85"/>
      <c r="K106" s="83"/>
      <c r="L106" s="83"/>
      <c r="M106" s="89"/>
      <c r="N106" s="89"/>
      <c r="O106" s="83"/>
      <c r="P106" s="89"/>
      <c r="Q106" s="96"/>
    </row>
    <row r="107" ht="14.25" hidden="1" customHeight="1">
      <c r="B107" s="83"/>
      <c r="C107" s="83"/>
      <c r="D107" s="80"/>
      <c r="E107" s="89"/>
      <c r="F107" s="84"/>
      <c r="G107" s="79"/>
      <c r="H107" s="84"/>
      <c r="I107" s="84"/>
      <c r="J107" s="85"/>
      <c r="K107" s="83"/>
      <c r="L107" s="83"/>
      <c r="M107" s="89"/>
      <c r="N107" s="89"/>
      <c r="O107" s="83"/>
      <c r="P107" s="89"/>
      <c r="Q107" s="96"/>
    </row>
    <row r="108" ht="14.25" hidden="1" customHeight="1">
      <c r="B108" s="83"/>
      <c r="C108" s="83"/>
      <c r="D108" s="80"/>
      <c r="E108" s="89"/>
      <c r="F108" s="84"/>
      <c r="G108" s="79"/>
      <c r="H108" s="84"/>
      <c r="I108" s="84"/>
      <c r="J108" s="85"/>
      <c r="K108" s="83"/>
      <c r="L108" s="83"/>
      <c r="M108" s="89"/>
      <c r="N108" s="89"/>
      <c r="O108" s="83"/>
      <c r="P108" s="89"/>
      <c r="Q108" s="96"/>
    </row>
    <row r="109" ht="14.25" hidden="1" customHeight="1">
      <c r="B109" s="83"/>
      <c r="C109" s="83"/>
      <c r="D109" s="80"/>
      <c r="E109" s="89"/>
      <c r="F109" s="84"/>
      <c r="G109" s="79"/>
      <c r="H109" s="84"/>
      <c r="I109" s="84"/>
      <c r="J109" s="85"/>
      <c r="K109" s="83"/>
      <c r="L109" s="83"/>
      <c r="M109" s="89"/>
      <c r="N109" s="89"/>
      <c r="O109" s="83"/>
      <c r="P109" s="89"/>
      <c r="Q109" s="96"/>
    </row>
    <row r="110" ht="14.25" hidden="1" customHeight="1">
      <c r="B110" s="83"/>
      <c r="C110" s="83"/>
      <c r="D110" s="80"/>
      <c r="E110" s="89"/>
      <c r="F110" s="84"/>
      <c r="G110" s="79"/>
      <c r="H110" s="84"/>
      <c r="I110" s="84"/>
      <c r="J110" s="85"/>
      <c r="K110" s="83"/>
      <c r="L110" s="83"/>
      <c r="M110" s="89"/>
      <c r="N110" s="89"/>
      <c r="O110" s="83"/>
      <c r="P110" s="89"/>
      <c r="Q110" s="96"/>
    </row>
    <row r="111" ht="14.25" hidden="1" customHeight="1">
      <c r="B111" s="83"/>
      <c r="C111" s="83"/>
      <c r="D111" s="80"/>
      <c r="E111" s="89"/>
      <c r="F111" s="84"/>
      <c r="G111" s="79"/>
      <c r="H111" s="84"/>
      <c r="I111" s="84"/>
      <c r="J111" s="85"/>
      <c r="K111" s="83"/>
      <c r="L111" s="83"/>
      <c r="M111" s="89"/>
      <c r="N111" s="89"/>
      <c r="O111" s="83"/>
      <c r="P111" s="89"/>
      <c r="Q111" s="96"/>
    </row>
    <row r="112" ht="14.25" hidden="1" customHeight="1">
      <c r="B112" s="83"/>
      <c r="C112" s="83"/>
      <c r="D112" s="80"/>
      <c r="E112" s="89"/>
      <c r="F112" s="84"/>
      <c r="G112" s="79"/>
      <c r="H112" s="84"/>
      <c r="I112" s="84"/>
      <c r="J112" s="85"/>
      <c r="K112" s="83"/>
      <c r="L112" s="83"/>
      <c r="M112" s="89"/>
      <c r="N112" s="89"/>
      <c r="O112" s="83"/>
      <c r="P112" s="89"/>
      <c r="Q112" s="96"/>
    </row>
    <row r="113" ht="14.25" hidden="1" customHeight="1">
      <c r="B113" s="83"/>
      <c r="C113" s="83"/>
      <c r="D113" s="80"/>
      <c r="E113" s="89"/>
      <c r="F113" s="84"/>
      <c r="G113" s="79"/>
      <c r="H113" s="84"/>
      <c r="I113" s="84"/>
      <c r="J113" s="85"/>
      <c r="K113" s="83"/>
      <c r="L113" s="83"/>
      <c r="M113" s="89"/>
      <c r="N113" s="89"/>
      <c r="O113" s="83"/>
      <c r="P113" s="89"/>
      <c r="Q113" s="96"/>
    </row>
    <row r="114" ht="14.25" hidden="1" customHeight="1">
      <c r="B114" s="83"/>
      <c r="C114" s="83"/>
      <c r="D114" s="80"/>
      <c r="E114" s="89"/>
      <c r="F114" s="84"/>
      <c r="G114" s="79"/>
      <c r="H114" s="84"/>
      <c r="I114" s="84"/>
      <c r="J114" s="85"/>
      <c r="K114" s="83"/>
      <c r="L114" s="83"/>
      <c r="M114" s="89"/>
      <c r="N114" s="89"/>
      <c r="O114" s="83"/>
      <c r="P114" s="89"/>
      <c r="Q114" s="96"/>
    </row>
    <row r="115" ht="14.25" hidden="1" customHeight="1">
      <c r="B115" s="83"/>
      <c r="C115" s="83"/>
      <c r="D115" s="80"/>
      <c r="E115" s="89"/>
      <c r="F115" s="84"/>
      <c r="G115" s="79"/>
      <c r="H115" s="84"/>
      <c r="I115" s="84"/>
      <c r="J115" s="85"/>
      <c r="K115" s="83"/>
      <c r="L115" s="83"/>
      <c r="M115" s="89"/>
      <c r="N115" s="89"/>
      <c r="O115" s="83"/>
      <c r="P115" s="89"/>
      <c r="Q115" s="96"/>
    </row>
    <row r="116" ht="14.25" hidden="1" customHeight="1">
      <c r="B116" s="83"/>
      <c r="C116" s="83"/>
      <c r="D116" s="80"/>
      <c r="E116" s="89"/>
      <c r="F116" s="84"/>
      <c r="G116" s="79"/>
      <c r="H116" s="84"/>
      <c r="I116" s="84"/>
      <c r="J116" s="85"/>
      <c r="K116" s="83"/>
      <c r="L116" s="83"/>
      <c r="M116" s="89"/>
      <c r="N116" s="89"/>
      <c r="O116" s="83"/>
      <c r="P116" s="89"/>
      <c r="Q116" s="96"/>
    </row>
    <row r="117" ht="14.25" hidden="1" customHeight="1">
      <c r="B117" s="83"/>
      <c r="C117" s="83"/>
      <c r="D117" s="80"/>
      <c r="E117" s="89"/>
      <c r="F117" s="84"/>
      <c r="G117" s="79"/>
      <c r="H117" s="84"/>
      <c r="I117" s="84"/>
      <c r="J117" s="85"/>
      <c r="K117" s="83"/>
      <c r="L117" s="83"/>
      <c r="M117" s="89"/>
      <c r="N117" s="89"/>
      <c r="O117" s="83"/>
      <c r="P117" s="89"/>
      <c r="Q117" s="96"/>
    </row>
    <row r="118" ht="14.25" hidden="1" customHeight="1">
      <c r="B118" s="83"/>
      <c r="C118" s="83"/>
      <c r="D118" s="80"/>
      <c r="E118" s="89"/>
      <c r="F118" s="84"/>
      <c r="G118" s="79"/>
      <c r="H118" s="84"/>
      <c r="I118" s="84"/>
      <c r="J118" s="85"/>
      <c r="K118" s="83"/>
      <c r="L118" s="83"/>
      <c r="M118" s="89"/>
      <c r="N118" s="89"/>
      <c r="O118" s="83"/>
      <c r="P118" s="89"/>
      <c r="Q118" s="96"/>
    </row>
    <row r="119" ht="14.25" hidden="1" customHeight="1">
      <c r="B119" s="83"/>
      <c r="C119" s="83"/>
      <c r="D119" s="80"/>
      <c r="E119" s="89"/>
      <c r="F119" s="84"/>
      <c r="G119" s="79"/>
      <c r="H119" s="84"/>
      <c r="I119" s="84"/>
      <c r="J119" s="85"/>
      <c r="K119" s="83"/>
      <c r="L119" s="83"/>
      <c r="M119" s="89"/>
      <c r="N119" s="89"/>
      <c r="O119" s="83"/>
      <c r="P119" s="89"/>
      <c r="Q119" s="96"/>
    </row>
    <row r="120" ht="14.25" hidden="1" customHeight="1">
      <c r="B120" s="83"/>
      <c r="C120" s="83"/>
      <c r="D120" s="80"/>
      <c r="E120" s="89"/>
      <c r="F120" s="84"/>
      <c r="G120" s="79"/>
      <c r="H120" s="84"/>
      <c r="I120" s="84"/>
      <c r="J120" s="85"/>
      <c r="K120" s="83"/>
      <c r="L120" s="83"/>
      <c r="M120" s="89"/>
      <c r="N120" s="89"/>
      <c r="O120" s="83"/>
      <c r="P120" s="89"/>
      <c r="Q120" s="96"/>
    </row>
    <row r="121" ht="14.25" hidden="1" customHeight="1">
      <c r="B121" s="83"/>
      <c r="C121" s="83"/>
      <c r="D121" s="80"/>
      <c r="E121" s="89"/>
      <c r="F121" s="84"/>
      <c r="G121" s="79"/>
      <c r="H121" s="84"/>
      <c r="I121" s="84"/>
      <c r="J121" s="85"/>
      <c r="K121" s="83"/>
      <c r="L121" s="83"/>
      <c r="M121" s="89"/>
      <c r="N121" s="89"/>
      <c r="O121" s="83"/>
      <c r="P121" s="89"/>
      <c r="Q121" s="96"/>
    </row>
    <row r="122" ht="14.25" hidden="1" customHeight="1">
      <c r="B122" s="83"/>
      <c r="C122" s="83"/>
      <c r="D122" s="80"/>
      <c r="E122" s="89"/>
      <c r="F122" s="84"/>
      <c r="G122" s="79"/>
      <c r="H122" s="84"/>
      <c r="I122" s="84"/>
      <c r="J122" s="85"/>
      <c r="K122" s="83"/>
      <c r="L122" s="83"/>
      <c r="M122" s="89"/>
      <c r="N122" s="89"/>
      <c r="O122" s="83"/>
      <c r="P122" s="89"/>
      <c r="Q122" s="96"/>
    </row>
    <row r="123" ht="14.25" hidden="1" customHeight="1">
      <c r="B123" s="83"/>
      <c r="C123" s="83"/>
      <c r="D123" s="80"/>
      <c r="E123" s="89"/>
      <c r="F123" s="84"/>
      <c r="G123" s="79"/>
      <c r="H123" s="84"/>
      <c r="I123" s="84"/>
      <c r="J123" s="85"/>
      <c r="K123" s="83"/>
      <c r="L123" s="83"/>
      <c r="M123" s="89"/>
      <c r="N123" s="89"/>
      <c r="O123" s="83"/>
      <c r="P123" s="89"/>
      <c r="Q123" s="96"/>
    </row>
    <row r="124" ht="14.25" hidden="1" customHeight="1">
      <c r="B124" s="83"/>
      <c r="C124" s="83"/>
      <c r="D124" s="80"/>
      <c r="E124" s="89"/>
      <c r="F124" s="84"/>
      <c r="G124" s="79"/>
      <c r="H124" s="84"/>
      <c r="I124" s="84"/>
      <c r="J124" s="85"/>
      <c r="K124" s="83"/>
      <c r="L124" s="83"/>
      <c r="M124" s="89"/>
      <c r="N124" s="89"/>
      <c r="O124" s="83"/>
      <c r="P124" s="89"/>
      <c r="Q124" s="96"/>
    </row>
    <row r="125" ht="14.25" hidden="1" customHeight="1">
      <c r="B125" s="83"/>
      <c r="C125" s="83"/>
      <c r="D125" s="80"/>
      <c r="E125" s="89"/>
      <c r="F125" s="84"/>
      <c r="G125" s="79"/>
      <c r="H125" s="84"/>
      <c r="I125" s="84"/>
      <c r="J125" s="85"/>
      <c r="K125" s="83"/>
      <c r="L125" s="83"/>
      <c r="M125" s="89"/>
      <c r="N125" s="89"/>
      <c r="O125" s="83"/>
      <c r="P125" s="89"/>
      <c r="Q125" s="96"/>
    </row>
    <row r="126" ht="14.25" hidden="1" customHeight="1">
      <c r="B126" s="83"/>
      <c r="C126" s="83"/>
      <c r="D126" s="80"/>
      <c r="E126" s="89"/>
      <c r="F126" s="84"/>
      <c r="G126" s="79"/>
      <c r="H126" s="84"/>
      <c r="I126" s="84"/>
      <c r="J126" s="85"/>
      <c r="K126" s="83"/>
      <c r="L126" s="83"/>
      <c r="M126" s="89"/>
      <c r="N126" s="89"/>
      <c r="O126" s="83"/>
      <c r="P126" s="89"/>
      <c r="Q126" s="96"/>
    </row>
    <row r="127" ht="14.25" hidden="1" customHeight="1">
      <c r="B127" s="83"/>
      <c r="C127" s="83"/>
      <c r="D127" s="80"/>
      <c r="E127" s="89"/>
      <c r="F127" s="84"/>
      <c r="G127" s="79"/>
      <c r="H127" s="84"/>
      <c r="I127" s="84"/>
      <c r="J127" s="85"/>
      <c r="K127" s="83"/>
      <c r="L127" s="83"/>
      <c r="M127" s="89"/>
      <c r="N127" s="89"/>
      <c r="O127" s="83"/>
      <c r="P127" s="89"/>
      <c r="Q127" s="96"/>
    </row>
    <row r="128" ht="14.25" hidden="1" customHeight="1">
      <c r="B128" s="83"/>
      <c r="C128" s="83"/>
      <c r="D128" s="80"/>
      <c r="E128" s="89"/>
      <c r="F128" s="84"/>
      <c r="G128" s="79"/>
      <c r="H128" s="84"/>
      <c r="I128" s="84"/>
      <c r="J128" s="85"/>
      <c r="K128" s="83"/>
      <c r="L128" s="83"/>
      <c r="M128" s="89"/>
      <c r="N128" s="89"/>
      <c r="O128" s="83"/>
      <c r="P128" s="89"/>
      <c r="Q128" s="96"/>
    </row>
    <row r="129" ht="14.25" hidden="1" customHeight="1">
      <c r="B129" s="83"/>
      <c r="C129" s="83"/>
      <c r="D129" s="80"/>
      <c r="E129" s="89"/>
      <c r="F129" s="84"/>
      <c r="G129" s="79"/>
      <c r="H129" s="84"/>
      <c r="I129" s="84"/>
      <c r="J129" s="85"/>
      <c r="K129" s="83"/>
      <c r="L129" s="83"/>
      <c r="M129" s="89"/>
      <c r="N129" s="89"/>
      <c r="O129" s="83"/>
      <c r="P129" s="89"/>
      <c r="Q129" s="96"/>
    </row>
    <row r="130" ht="14.25" hidden="1" customHeight="1">
      <c r="B130" s="83"/>
      <c r="C130" s="83"/>
      <c r="D130" s="80"/>
      <c r="E130" s="89"/>
      <c r="F130" s="84"/>
      <c r="G130" s="79"/>
      <c r="H130" s="84"/>
      <c r="I130" s="84"/>
      <c r="J130" s="85"/>
      <c r="K130" s="83"/>
      <c r="L130" s="83"/>
      <c r="M130" s="89"/>
      <c r="N130" s="89"/>
      <c r="O130" s="83"/>
      <c r="P130" s="89"/>
      <c r="Q130" s="96"/>
    </row>
    <row r="131" ht="14.25" hidden="1" customHeight="1">
      <c r="B131" s="83"/>
      <c r="C131" s="83"/>
      <c r="D131" s="80"/>
      <c r="E131" s="89"/>
      <c r="F131" s="84"/>
      <c r="G131" s="79"/>
      <c r="H131" s="84"/>
      <c r="I131" s="84"/>
      <c r="J131" s="85"/>
      <c r="K131" s="83"/>
      <c r="L131" s="83"/>
      <c r="M131" s="89"/>
      <c r="N131" s="89"/>
      <c r="O131" s="83"/>
      <c r="P131" s="89"/>
      <c r="Q131" s="96"/>
    </row>
    <row r="132" ht="14.25" hidden="1" customHeight="1">
      <c r="B132" s="83"/>
      <c r="C132" s="83"/>
      <c r="D132" s="80"/>
      <c r="E132" s="89"/>
      <c r="F132" s="84"/>
      <c r="G132" s="79"/>
      <c r="H132" s="84"/>
      <c r="I132" s="84"/>
      <c r="J132" s="85"/>
      <c r="K132" s="83"/>
      <c r="L132" s="83"/>
      <c r="M132" s="89"/>
      <c r="N132" s="89"/>
      <c r="O132" s="83"/>
      <c r="P132" s="89"/>
      <c r="Q132" s="96"/>
    </row>
    <row r="133" ht="14.25" hidden="1" customHeight="1">
      <c r="B133" s="83"/>
      <c r="C133" s="83"/>
      <c r="D133" s="80"/>
      <c r="E133" s="89"/>
      <c r="F133" s="84"/>
      <c r="G133" s="79"/>
      <c r="H133" s="84"/>
      <c r="I133" s="84"/>
      <c r="J133" s="85"/>
      <c r="K133" s="83"/>
      <c r="L133" s="83"/>
      <c r="M133" s="89"/>
      <c r="N133" s="89"/>
      <c r="O133" s="83"/>
      <c r="P133" s="89"/>
      <c r="Q133" s="96"/>
    </row>
    <row r="134" ht="14.25" hidden="1" customHeight="1">
      <c r="B134" s="83"/>
      <c r="C134" s="83"/>
      <c r="D134" s="80"/>
      <c r="E134" s="89"/>
      <c r="F134" s="84"/>
      <c r="G134" s="79"/>
      <c r="H134" s="84"/>
      <c r="I134" s="84"/>
      <c r="J134" s="85"/>
      <c r="K134" s="83"/>
      <c r="L134" s="83"/>
      <c r="M134" s="89"/>
      <c r="N134" s="89"/>
      <c r="O134" s="83"/>
      <c r="P134" s="89"/>
      <c r="Q134" s="96"/>
    </row>
    <row r="135" ht="14.25" hidden="1" customHeight="1">
      <c r="B135" s="83"/>
      <c r="C135" s="83"/>
      <c r="D135" s="80"/>
      <c r="E135" s="89"/>
      <c r="F135" s="84"/>
      <c r="G135" s="79"/>
      <c r="H135" s="84"/>
      <c r="I135" s="84"/>
      <c r="J135" s="85"/>
      <c r="K135" s="83"/>
      <c r="L135" s="83"/>
      <c r="M135" s="89"/>
      <c r="N135" s="89"/>
      <c r="O135" s="83"/>
      <c r="P135" s="89"/>
      <c r="Q135" s="96"/>
    </row>
    <row r="136" ht="14.25" hidden="1" customHeight="1">
      <c r="B136" s="83"/>
      <c r="C136" s="83"/>
      <c r="D136" s="80"/>
      <c r="E136" s="89"/>
      <c r="F136" s="84"/>
      <c r="G136" s="79"/>
      <c r="H136" s="84"/>
      <c r="I136" s="84"/>
      <c r="J136" s="85"/>
      <c r="K136" s="83"/>
      <c r="L136" s="83"/>
      <c r="M136" s="89"/>
      <c r="N136" s="89"/>
      <c r="O136" s="83"/>
      <c r="P136" s="89"/>
      <c r="Q136" s="96"/>
    </row>
    <row r="137" ht="14.25" hidden="1" customHeight="1">
      <c r="B137" s="83"/>
      <c r="C137" s="83"/>
      <c r="D137" s="80"/>
      <c r="E137" s="89"/>
      <c r="F137" s="84"/>
      <c r="G137" s="79"/>
      <c r="H137" s="84"/>
      <c r="I137" s="84"/>
      <c r="J137" s="85"/>
      <c r="K137" s="83"/>
      <c r="L137" s="83"/>
      <c r="M137" s="89"/>
      <c r="N137" s="89"/>
      <c r="O137" s="83"/>
      <c r="P137" s="89"/>
      <c r="Q137" s="96"/>
    </row>
    <row r="138" ht="14.25" hidden="1" customHeight="1">
      <c r="B138" s="83"/>
      <c r="C138" s="83"/>
      <c r="D138" s="80"/>
      <c r="E138" s="89"/>
      <c r="F138" s="84"/>
      <c r="G138" s="79"/>
      <c r="H138" s="84"/>
      <c r="I138" s="84"/>
      <c r="J138" s="85"/>
      <c r="K138" s="83"/>
      <c r="L138" s="83"/>
      <c r="M138" s="89"/>
      <c r="N138" s="89"/>
      <c r="O138" s="83"/>
      <c r="P138" s="89"/>
      <c r="Q138" s="96"/>
    </row>
    <row r="139" ht="14.25" hidden="1" customHeight="1">
      <c r="B139" s="83"/>
      <c r="C139" s="83"/>
      <c r="D139" s="80"/>
      <c r="E139" s="89"/>
      <c r="F139" s="84"/>
      <c r="G139" s="79"/>
      <c r="H139" s="84"/>
      <c r="I139" s="84"/>
      <c r="J139" s="85"/>
      <c r="K139" s="83"/>
      <c r="L139" s="83"/>
      <c r="M139" s="89"/>
      <c r="N139" s="89"/>
      <c r="O139" s="83"/>
      <c r="P139" s="89"/>
      <c r="Q139" s="96"/>
    </row>
    <row r="140" ht="14.25" hidden="1" customHeight="1">
      <c r="B140" s="83"/>
      <c r="C140" s="83"/>
      <c r="D140" s="80"/>
      <c r="E140" s="89"/>
      <c r="F140" s="84"/>
      <c r="G140" s="79"/>
      <c r="H140" s="84"/>
      <c r="I140" s="84"/>
      <c r="J140" s="85"/>
      <c r="K140" s="83"/>
      <c r="L140" s="83"/>
      <c r="M140" s="89"/>
      <c r="N140" s="89"/>
      <c r="O140" s="83"/>
      <c r="P140" s="89"/>
      <c r="Q140" s="96"/>
    </row>
    <row r="141" ht="14.25" hidden="1" customHeight="1">
      <c r="B141" s="83"/>
      <c r="C141" s="83"/>
      <c r="D141" s="80"/>
      <c r="E141" s="89"/>
      <c r="F141" s="84"/>
      <c r="G141" s="79"/>
      <c r="H141" s="84"/>
      <c r="I141" s="84"/>
      <c r="J141" s="85"/>
      <c r="K141" s="83"/>
      <c r="L141" s="83"/>
      <c r="M141" s="89"/>
      <c r="N141" s="89"/>
      <c r="O141" s="83"/>
      <c r="P141" s="89"/>
      <c r="Q141" s="96"/>
    </row>
    <row r="142" ht="14.25" hidden="1" customHeight="1">
      <c r="B142" s="83"/>
      <c r="C142" s="83"/>
      <c r="D142" s="80"/>
      <c r="E142" s="89"/>
      <c r="F142" s="84"/>
      <c r="G142" s="79"/>
      <c r="H142" s="84"/>
      <c r="I142" s="84"/>
      <c r="J142" s="85"/>
      <c r="K142" s="83"/>
      <c r="L142" s="83"/>
      <c r="M142" s="89"/>
      <c r="N142" s="89"/>
      <c r="O142" s="83"/>
      <c r="P142" s="89"/>
      <c r="Q142" s="96"/>
    </row>
    <row r="143" ht="14.25" hidden="1" customHeight="1">
      <c r="B143" s="83"/>
      <c r="C143" s="83"/>
      <c r="D143" s="80"/>
      <c r="E143" s="89"/>
      <c r="F143" s="84"/>
      <c r="G143" s="79"/>
      <c r="H143" s="84"/>
      <c r="I143" s="84"/>
      <c r="J143" s="85"/>
      <c r="K143" s="83"/>
      <c r="L143" s="83"/>
      <c r="M143" s="89"/>
      <c r="N143" s="89"/>
      <c r="O143" s="83"/>
      <c r="P143" s="89"/>
      <c r="Q143" s="96"/>
    </row>
    <row r="144" ht="14.25" hidden="1" customHeight="1">
      <c r="B144" s="83"/>
      <c r="C144" s="83"/>
      <c r="D144" s="80"/>
      <c r="E144" s="89"/>
      <c r="F144" s="84"/>
      <c r="G144" s="79"/>
      <c r="H144" s="84"/>
      <c r="I144" s="84"/>
      <c r="J144" s="85"/>
      <c r="K144" s="83"/>
      <c r="L144" s="83"/>
      <c r="M144" s="89"/>
      <c r="N144" s="89"/>
      <c r="O144" s="83"/>
      <c r="P144" s="89"/>
      <c r="Q144" s="96"/>
    </row>
    <row r="145" ht="14.25" hidden="1" customHeight="1">
      <c r="B145" s="83"/>
      <c r="C145" s="83"/>
      <c r="D145" s="80"/>
      <c r="E145" s="89"/>
      <c r="F145" s="84"/>
      <c r="G145" s="79"/>
      <c r="H145" s="84"/>
      <c r="I145" s="84"/>
      <c r="J145" s="85"/>
      <c r="K145" s="83"/>
      <c r="L145" s="83"/>
      <c r="M145" s="89"/>
      <c r="N145" s="89"/>
      <c r="O145" s="83"/>
      <c r="P145" s="89"/>
      <c r="Q145" s="96"/>
    </row>
    <row r="146" ht="14.25" hidden="1" customHeight="1">
      <c r="B146" s="83"/>
      <c r="C146" s="83"/>
      <c r="D146" s="80"/>
      <c r="E146" s="89"/>
      <c r="F146" s="84"/>
      <c r="G146" s="79"/>
      <c r="H146" s="84"/>
      <c r="I146" s="84"/>
      <c r="J146" s="85"/>
      <c r="K146" s="83"/>
      <c r="L146" s="83"/>
      <c r="M146" s="89"/>
      <c r="N146" s="89"/>
      <c r="O146" s="83"/>
      <c r="P146" s="89"/>
      <c r="Q146" s="96"/>
    </row>
    <row r="147" ht="14.25" hidden="1" customHeight="1">
      <c r="B147" s="83"/>
      <c r="C147" s="83"/>
      <c r="D147" s="80"/>
      <c r="E147" s="89"/>
      <c r="F147" s="84"/>
      <c r="G147" s="79"/>
      <c r="H147" s="84"/>
      <c r="I147" s="84"/>
      <c r="J147" s="85"/>
      <c r="K147" s="83"/>
      <c r="L147" s="83"/>
      <c r="M147" s="89"/>
      <c r="N147" s="89"/>
      <c r="O147" s="83"/>
      <c r="P147" s="89"/>
      <c r="Q147" s="96"/>
    </row>
    <row r="148" ht="14.25" hidden="1" customHeight="1">
      <c r="B148" s="83"/>
      <c r="C148" s="83"/>
      <c r="D148" s="80"/>
      <c r="E148" s="89"/>
      <c r="F148" s="84"/>
      <c r="G148" s="79"/>
      <c r="H148" s="84"/>
      <c r="I148" s="84"/>
      <c r="J148" s="85"/>
      <c r="K148" s="83"/>
      <c r="L148" s="83"/>
      <c r="M148" s="89"/>
      <c r="N148" s="89"/>
      <c r="O148" s="83"/>
      <c r="P148" s="89"/>
      <c r="Q148" s="96"/>
    </row>
    <row r="149" ht="14.25" hidden="1" customHeight="1">
      <c r="B149" s="83"/>
      <c r="C149" s="83"/>
      <c r="D149" s="80"/>
      <c r="E149" s="89"/>
      <c r="F149" s="84"/>
      <c r="G149" s="79"/>
      <c r="H149" s="84"/>
      <c r="I149" s="84"/>
      <c r="J149" s="85"/>
      <c r="K149" s="83"/>
      <c r="L149" s="83"/>
      <c r="M149" s="89"/>
      <c r="N149" s="89"/>
      <c r="O149" s="83"/>
      <c r="P149" s="89"/>
      <c r="Q149" s="96"/>
    </row>
    <row r="150" ht="14.25" hidden="1" customHeight="1">
      <c r="B150" s="83"/>
      <c r="C150" s="83"/>
      <c r="D150" s="80"/>
      <c r="E150" s="89"/>
      <c r="F150" s="84"/>
      <c r="G150" s="79"/>
      <c r="H150" s="84"/>
      <c r="I150" s="84"/>
      <c r="J150" s="85"/>
      <c r="K150" s="83"/>
      <c r="L150" s="83"/>
      <c r="M150" s="89"/>
      <c r="N150" s="89"/>
      <c r="O150" s="83"/>
      <c r="P150" s="89"/>
      <c r="Q150" s="96"/>
    </row>
    <row r="151" ht="14.25" hidden="1" customHeight="1">
      <c r="B151" s="83"/>
      <c r="C151" s="83"/>
      <c r="D151" s="80"/>
      <c r="E151" s="89"/>
      <c r="F151" s="84"/>
      <c r="G151" s="79"/>
      <c r="H151" s="84"/>
      <c r="I151" s="84"/>
      <c r="J151" s="85"/>
      <c r="K151" s="83"/>
      <c r="L151" s="83"/>
      <c r="M151" s="89"/>
      <c r="N151" s="89"/>
      <c r="O151" s="83"/>
      <c r="P151" s="89"/>
      <c r="Q151" s="96"/>
    </row>
    <row r="152" ht="14.25" hidden="1" customHeight="1">
      <c r="B152" s="83"/>
      <c r="C152" s="83"/>
      <c r="D152" s="80"/>
      <c r="E152" s="89"/>
      <c r="F152" s="84"/>
      <c r="G152" s="79"/>
      <c r="H152" s="84"/>
      <c r="I152" s="84"/>
      <c r="J152" s="85"/>
      <c r="K152" s="83"/>
      <c r="L152" s="83"/>
      <c r="M152" s="89"/>
      <c r="N152" s="89"/>
      <c r="O152" s="83"/>
      <c r="P152" s="89"/>
      <c r="Q152" s="96"/>
    </row>
    <row r="153" ht="14.25" hidden="1" customHeight="1">
      <c r="B153" s="83"/>
      <c r="C153" s="83"/>
      <c r="D153" s="80"/>
      <c r="E153" s="89"/>
      <c r="F153" s="84"/>
      <c r="G153" s="79"/>
      <c r="H153" s="84"/>
      <c r="I153" s="84"/>
      <c r="J153" s="85"/>
      <c r="K153" s="83"/>
      <c r="L153" s="83"/>
      <c r="M153" s="89"/>
      <c r="N153" s="89"/>
      <c r="O153" s="83"/>
      <c r="P153" s="89"/>
      <c r="Q153" s="96"/>
    </row>
    <row r="154" ht="14.25" hidden="1" customHeight="1">
      <c r="B154" s="83"/>
      <c r="C154" s="83"/>
      <c r="D154" s="80"/>
      <c r="E154" s="89"/>
      <c r="F154" s="84"/>
      <c r="G154" s="79"/>
      <c r="H154" s="84"/>
      <c r="I154" s="84"/>
      <c r="J154" s="85"/>
      <c r="K154" s="83"/>
      <c r="L154" s="83"/>
      <c r="M154" s="89"/>
      <c r="N154" s="89"/>
      <c r="O154" s="83"/>
      <c r="P154" s="89"/>
      <c r="Q154" s="96"/>
    </row>
    <row r="155" ht="14.25" hidden="1" customHeight="1">
      <c r="B155" s="83"/>
      <c r="C155" s="83"/>
      <c r="D155" s="80"/>
      <c r="E155" s="89"/>
      <c r="F155" s="84"/>
      <c r="G155" s="79"/>
      <c r="H155" s="84"/>
      <c r="I155" s="84"/>
      <c r="J155" s="85"/>
      <c r="K155" s="83"/>
      <c r="L155" s="83"/>
      <c r="M155" s="89"/>
      <c r="N155" s="89"/>
      <c r="O155" s="83"/>
      <c r="P155" s="89"/>
      <c r="Q155" s="96"/>
    </row>
    <row r="156" ht="14.25" hidden="1" customHeight="1">
      <c r="B156" s="83"/>
      <c r="C156" s="83"/>
      <c r="D156" s="80"/>
      <c r="E156" s="89"/>
      <c r="F156" s="84"/>
      <c r="G156" s="79"/>
      <c r="H156" s="84"/>
      <c r="I156" s="84"/>
      <c r="J156" s="85"/>
      <c r="K156" s="83"/>
      <c r="L156" s="83"/>
      <c r="M156" s="89"/>
      <c r="N156" s="89"/>
      <c r="O156" s="83"/>
      <c r="P156" s="89"/>
      <c r="Q156" s="96"/>
    </row>
    <row r="157" ht="14.25" hidden="1" customHeight="1">
      <c r="B157" s="83"/>
      <c r="C157" s="83"/>
      <c r="D157" s="80"/>
      <c r="E157" s="89"/>
      <c r="F157" s="84"/>
      <c r="G157" s="79"/>
      <c r="H157" s="84"/>
      <c r="I157" s="84"/>
      <c r="J157" s="85"/>
      <c r="K157" s="83"/>
      <c r="L157" s="83"/>
      <c r="M157" s="89"/>
      <c r="N157" s="89"/>
      <c r="O157" s="83"/>
      <c r="P157" s="89"/>
      <c r="Q157" s="96"/>
    </row>
    <row r="158" ht="14.25" hidden="1" customHeight="1">
      <c r="B158" s="83"/>
      <c r="C158" s="83"/>
      <c r="D158" s="80"/>
      <c r="E158" s="89"/>
      <c r="F158" s="84"/>
      <c r="G158" s="79"/>
      <c r="H158" s="84"/>
      <c r="I158" s="84"/>
      <c r="J158" s="85"/>
      <c r="K158" s="83"/>
      <c r="L158" s="83"/>
      <c r="M158" s="89"/>
      <c r="N158" s="89"/>
      <c r="O158" s="83"/>
      <c r="P158" s="89"/>
      <c r="Q158" s="96"/>
    </row>
    <row r="159" ht="14.25" hidden="1" customHeight="1">
      <c r="B159" s="83"/>
      <c r="C159" s="83"/>
      <c r="D159" s="80"/>
      <c r="E159" s="89"/>
      <c r="F159" s="84"/>
      <c r="G159" s="79"/>
      <c r="H159" s="84"/>
      <c r="I159" s="84"/>
      <c r="J159" s="85"/>
      <c r="K159" s="83"/>
      <c r="L159" s="83"/>
      <c r="M159" s="89"/>
      <c r="N159" s="89"/>
      <c r="O159" s="83"/>
      <c r="P159" s="89"/>
      <c r="Q159" s="96"/>
    </row>
    <row r="160" ht="14.25" hidden="1" customHeight="1">
      <c r="B160" s="83"/>
      <c r="C160" s="83"/>
      <c r="D160" s="80"/>
      <c r="E160" s="89"/>
      <c r="F160" s="84"/>
      <c r="G160" s="79"/>
      <c r="H160" s="84"/>
      <c r="I160" s="84"/>
      <c r="J160" s="85"/>
      <c r="K160" s="83"/>
      <c r="L160" s="83"/>
      <c r="M160" s="89"/>
      <c r="N160" s="89"/>
      <c r="O160" s="83"/>
      <c r="P160" s="89"/>
      <c r="Q160" s="96"/>
    </row>
    <row r="161" ht="14.25" hidden="1" customHeight="1">
      <c r="B161" s="83"/>
      <c r="C161" s="83"/>
      <c r="D161" s="80"/>
      <c r="E161" s="89"/>
      <c r="F161" s="84"/>
      <c r="G161" s="79"/>
      <c r="H161" s="84"/>
      <c r="I161" s="84"/>
      <c r="J161" s="85"/>
      <c r="K161" s="83"/>
      <c r="L161" s="83"/>
      <c r="M161" s="89"/>
      <c r="N161" s="89"/>
      <c r="O161" s="83"/>
      <c r="P161" s="89"/>
      <c r="Q161" s="96"/>
    </row>
    <row r="162" ht="14.25" hidden="1" customHeight="1">
      <c r="B162" s="83"/>
      <c r="C162" s="83"/>
      <c r="D162" s="80"/>
      <c r="E162" s="89"/>
      <c r="F162" s="84"/>
      <c r="G162" s="79"/>
      <c r="H162" s="84"/>
      <c r="I162" s="84"/>
      <c r="J162" s="85"/>
      <c r="K162" s="83"/>
      <c r="L162" s="83"/>
      <c r="M162" s="89"/>
      <c r="N162" s="89"/>
      <c r="O162" s="83"/>
      <c r="P162" s="89"/>
      <c r="Q162" s="96"/>
    </row>
    <row r="163" ht="14.25" hidden="1" customHeight="1">
      <c r="B163" s="83"/>
      <c r="C163" s="83"/>
      <c r="D163" s="80"/>
      <c r="E163" s="89"/>
      <c r="F163" s="84"/>
      <c r="G163" s="79"/>
      <c r="H163" s="84"/>
      <c r="I163" s="84"/>
      <c r="J163" s="85"/>
      <c r="K163" s="83"/>
      <c r="L163" s="83"/>
      <c r="M163" s="89"/>
      <c r="N163" s="89"/>
      <c r="O163" s="83"/>
      <c r="P163" s="89"/>
      <c r="Q163" s="96"/>
    </row>
    <row r="164" ht="14.25" hidden="1" customHeight="1">
      <c r="B164" s="83"/>
      <c r="C164" s="83"/>
      <c r="D164" s="80"/>
      <c r="E164" s="89"/>
      <c r="F164" s="84"/>
      <c r="G164" s="79"/>
      <c r="H164" s="84"/>
      <c r="I164" s="84"/>
      <c r="J164" s="85"/>
      <c r="K164" s="83"/>
      <c r="L164" s="83"/>
      <c r="M164" s="89"/>
      <c r="N164" s="89"/>
      <c r="O164" s="83"/>
      <c r="P164" s="89"/>
      <c r="Q164" s="96"/>
    </row>
    <row r="165" ht="14.25" hidden="1" customHeight="1">
      <c r="B165" s="83"/>
      <c r="C165" s="83"/>
      <c r="D165" s="80"/>
      <c r="E165" s="89"/>
      <c r="F165" s="84"/>
      <c r="G165" s="79"/>
      <c r="H165" s="84"/>
      <c r="I165" s="84"/>
      <c r="J165" s="85"/>
      <c r="K165" s="83"/>
      <c r="L165" s="83"/>
      <c r="M165" s="89"/>
      <c r="N165" s="89"/>
      <c r="O165" s="83"/>
      <c r="P165" s="89"/>
      <c r="Q165" s="96"/>
    </row>
    <row r="166" ht="14.25" hidden="1" customHeight="1">
      <c r="B166" s="83"/>
      <c r="C166" s="83"/>
      <c r="D166" s="80"/>
      <c r="E166" s="89"/>
      <c r="F166" s="84"/>
      <c r="G166" s="79"/>
      <c r="H166" s="84"/>
      <c r="I166" s="84"/>
      <c r="J166" s="85"/>
      <c r="K166" s="83"/>
      <c r="L166" s="83"/>
      <c r="M166" s="89"/>
      <c r="N166" s="89"/>
      <c r="O166" s="83"/>
      <c r="P166" s="89"/>
      <c r="Q166" s="96"/>
    </row>
    <row r="167" ht="14.25" hidden="1" customHeight="1">
      <c r="B167" s="83"/>
      <c r="C167" s="83"/>
      <c r="D167" s="80"/>
      <c r="E167" s="89"/>
      <c r="F167" s="84"/>
      <c r="G167" s="79"/>
      <c r="H167" s="84"/>
      <c r="I167" s="84"/>
      <c r="J167" s="85"/>
      <c r="K167" s="83"/>
      <c r="L167" s="83"/>
      <c r="M167" s="89"/>
      <c r="N167" s="89"/>
      <c r="O167" s="83"/>
      <c r="P167" s="89"/>
      <c r="Q167" s="96"/>
    </row>
    <row r="168" ht="14.25" hidden="1" customHeight="1">
      <c r="B168" s="83"/>
      <c r="C168" s="83"/>
      <c r="D168" s="80"/>
      <c r="E168" s="89"/>
      <c r="F168" s="84"/>
      <c r="G168" s="79"/>
      <c r="H168" s="84"/>
      <c r="I168" s="84"/>
      <c r="J168" s="85"/>
      <c r="K168" s="83"/>
      <c r="L168" s="83"/>
      <c r="M168" s="89"/>
      <c r="N168" s="89"/>
      <c r="O168" s="83"/>
      <c r="P168" s="89"/>
      <c r="Q168" s="96"/>
    </row>
    <row r="169" ht="14.25" hidden="1" customHeight="1">
      <c r="B169" s="83"/>
      <c r="C169" s="83"/>
      <c r="D169" s="80"/>
      <c r="E169" s="89"/>
      <c r="F169" s="84"/>
      <c r="G169" s="79"/>
      <c r="H169" s="84"/>
      <c r="I169" s="84"/>
      <c r="J169" s="85"/>
      <c r="K169" s="83"/>
      <c r="L169" s="83"/>
      <c r="M169" s="89"/>
      <c r="N169" s="89"/>
      <c r="O169" s="83"/>
      <c r="P169" s="89"/>
      <c r="Q169" s="96"/>
    </row>
    <row r="170" ht="14.25" hidden="1" customHeight="1">
      <c r="B170" s="83"/>
      <c r="C170" s="83"/>
      <c r="D170" s="80"/>
      <c r="E170" s="89"/>
      <c r="F170" s="84"/>
      <c r="G170" s="79"/>
      <c r="H170" s="84"/>
      <c r="I170" s="84"/>
      <c r="J170" s="85"/>
      <c r="K170" s="83"/>
      <c r="L170" s="83"/>
      <c r="M170" s="89"/>
      <c r="N170" s="89"/>
      <c r="O170" s="83"/>
      <c r="P170" s="89"/>
      <c r="Q170" s="96"/>
    </row>
    <row r="171" ht="14.25" hidden="1" customHeight="1">
      <c r="B171" s="83"/>
      <c r="C171" s="83"/>
      <c r="D171" s="80"/>
      <c r="E171" s="89"/>
      <c r="F171" s="84"/>
      <c r="G171" s="79"/>
      <c r="H171" s="84"/>
      <c r="I171" s="84"/>
      <c r="J171" s="85"/>
      <c r="K171" s="83"/>
      <c r="L171" s="83"/>
      <c r="M171" s="89"/>
      <c r="N171" s="89"/>
      <c r="O171" s="83"/>
      <c r="P171" s="89"/>
      <c r="Q171" s="96"/>
    </row>
    <row r="172" ht="14.25" hidden="1" customHeight="1">
      <c r="B172" s="83"/>
      <c r="C172" s="83"/>
      <c r="D172" s="80"/>
      <c r="E172" s="89"/>
      <c r="F172" s="84"/>
      <c r="G172" s="79"/>
      <c r="H172" s="84"/>
      <c r="I172" s="84"/>
      <c r="J172" s="85"/>
      <c r="K172" s="83"/>
      <c r="L172" s="83"/>
      <c r="M172" s="89"/>
      <c r="N172" s="89"/>
      <c r="O172" s="83"/>
      <c r="P172" s="89"/>
      <c r="Q172" s="96"/>
    </row>
    <row r="173" ht="14.25" hidden="1" customHeight="1">
      <c r="B173" s="83"/>
      <c r="C173" s="83"/>
      <c r="D173" s="80"/>
      <c r="E173" s="89"/>
      <c r="F173" s="84"/>
      <c r="G173" s="79"/>
      <c r="H173" s="84"/>
      <c r="I173" s="84"/>
      <c r="J173" s="85"/>
      <c r="K173" s="83"/>
      <c r="L173" s="83"/>
      <c r="M173" s="89"/>
      <c r="N173" s="89"/>
      <c r="O173" s="83"/>
      <c r="P173" s="89"/>
      <c r="Q173" s="96"/>
    </row>
    <row r="174" ht="14.25" hidden="1" customHeight="1">
      <c r="B174" s="83"/>
      <c r="C174" s="83"/>
      <c r="D174" s="80"/>
      <c r="E174" s="89"/>
      <c r="F174" s="84"/>
      <c r="G174" s="79"/>
      <c r="H174" s="84"/>
      <c r="I174" s="84"/>
      <c r="J174" s="85"/>
      <c r="K174" s="83"/>
      <c r="L174" s="83"/>
      <c r="M174" s="89"/>
      <c r="N174" s="89"/>
      <c r="O174" s="83"/>
      <c r="P174" s="89"/>
      <c r="Q174" s="96"/>
    </row>
    <row r="175" ht="14.25" hidden="1" customHeight="1">
      <c r="B175" s="83"/>
      <c r="C175" s="83"/>
      <c r="D175" s="80"/>
      <c r="E175" s="89"/>
      <c r="F175" s="84"/>
      <c r="G175" s="79"/>
      <c r="H175" s="84"/>
      <c r="I175" s="84"/>
      <c r="J175" s="85"/>
      <c r="K175" s="83"/>
      <c r="L175" s="83"/>
      <c r="M175" s="89"/>
      <c r="N175" s="89"/>
      <c r="O175" s="83"/>
      <c r="P175" s="89"/>
      <c r="Q175" s="96"/>
    </row>
    <row r="176" ht="14.25" hidden="1" customHeight="1">
      <c r="B176" s="83"/>
      <c r="C176" s="83"/>
      <c r="D176" s="80"/>
      <c r="E176" s="89"/>
      <c r="F176" s="84"/>
      <c r="G176" s="79"/>
      <c r="H176" s="84"/>
      <c r="I176" s="84"/>
      <c r="J176" s="85"/>
      <c r="K176" s="83"/>
      <c r="L176" s="83"/>
      <c r="M176" s="89"/>
      <c r="N176" s="89"/>
      <c r="O176" s="83"/>
      <c r="P176" s="89"/>
      <c r="Q176" s="96"/>
    </row>
    <row r="177" ht="14.25" hidden="1" customHeight="1">
      <c r="B177" s="83"/>
      <c r="C177" s="83"/>
      <c r="D177" s="80"/>
      <c r="E177" s="89"/>
      <c r="F177" s="84"/>
      <c r="G177" s="79"/>
      <c r="H177" s="84"/>
      <c r="I177" s="84"/>
      <c r="J177" s="85"/>
      <c r="K177" s="83"/>
      <c r="L177" s="83"/>
      <c r="M177" s="89"/>
      <c r="N177" s="89"/>
      <c r="O177" s="83"/>
      <c r="P177" s="89"/>
      <c r="Q177" s="96"/>
    </row>
    <row r="178" ht="14.25" hidden="1" customHeight="1">
      <c r="B178" s="83"/>
      <c r="C178" s="83"/>
      <c r="D178" s="80"/>
      <c r="E178" s="89"/>
      <c r="F178" s="84"/>
      <c r="G178" s="79"/>
      <c r="H178" s="84"/>
      <c r="I178" s="84"/>
      <c r="J178" s="85"/>
      <c r="K178" s="83"/>
      <c r="L178" s="83"/>
      <c r="M178" s="89"/>
      <c r="N178" s="89"/>
      <c r="O178" s="83"/>
      <c r="P178" s="89"/>
      <c r="Q178" s="96"/>
    </row>
    <row r="179" ht="14.25" hidden="1" customHeight="1">
      <c r="B179" s="83"/>
      <c r="C179" s="83"/>
      <c r="D179" s="80"/>
      <c r="E179" s="89"/>
      <c r="F179" s="84"/>
      <c r="G179" s="79"/>
      <c r="H179" s="84"/>
      <c r="I179" s="84"/>
      <c r="J179" s="85"/>
      <c r="K179" s="83"/>
      <c r="L179" s="83"/>
      <c r="M179" s="89"/>
      <c r="N179" s="89"/>
      <c r="O179" s="83"/>
      <c r="P179" s="89"/>
      <c r="Q179" s="96"/>
    </row>
    <row r="180" ht="14.25" hidden="1" customHeight="1">
      <c r="B180" s="83"/>
      <c r="C180" s="83"/>
      <c r="D180" s="80"/>
      <c r="E180" s="89"/>
      <c r="F180" s="84"/>
      <c r="G180" s="79"/>
      <c r="H180" s="84"/>
      <c r="I180" s="84"/>
      <c r="J180" s="85"/>
      <c r="K180" s="83"/>
      <c r="L180" s="83"/>
      <c r="M180" s="89"/>
      <c r="N180" s="89"/>
      <c r="O180" s="83"/>
      <c r="P180" s="89"/>
      <c r="Q180" s="96"/>
    </row>
    <row r="181" ht="14.25" hidden="1" customHeight="1">
      <c r="B181" s="83"/>
      <c r="C181" s="83"/>
      <c r="D181" s="80"/>
      <c r="E181" s="89"/>
      <c r="F181" s="84"/>
      <c r="G181" s="79"/>
      <c r="H181" s="84"/>
      <c r="I181" s="84"/>
      <c r="J181" s="85"/>
      <c r="K181" s="83"/>
      <c r="L181" s="83"/>
      <c r="M181" s="89"/>
      <c r="N181" s="89"/>
      <c r="O181" s="83"/>
      <c r="P181" s="89"/>
      <c r="Q181" s="96"/>
    </row>
    <row r="182" ht="14.25" hidden="1" customHeight="1">
      <c r="B182" s="83"/>
      <c r="C182" s="83"/>
      <c r="D182" s="80"/>
      <c r="E182" s="89"/>
      <c r="F182" s="84"/>
      <c r="G182" s="79"/>
      <c r="H182" s="84"/>
      <c r="I182" s="84"/>
      <c r="J182" s="85"/>
      <c r="K182" s="83"/>
      <c r="L182" s="83"/>
      <c r="M182" s="89"/>
      <c r="N182" s="89"/>
      <c r="O182" s="83"/>
      <c r="P182" s="89"/>
      <c r="Q182" s="96"/>
    </row>
    <row r="183" ht="14.25" hidden="1" customHeight="1">
      <c r="B183" s="83"/>
      <c r="C183" s="83"/>
      <c r="D183" s="80"/>
      <c r="E183" s="89"/>
      <c r="F183" s="84"/>
      <c r="G183" s="79"/>
      <c r="H183" s="84"/>
      <c r="I183" s="84"/>
      <c r="J183" s="85"/>
      <c r="K183" s="83"/>
      <c r="L183" s="83"/>
      <c r="M183" s="89"/>
      <c r="N183" s="89"/>
      <c r="O183" s="83"/>
      <c r="P183" s="89"/>
      <c r="Q183" s="96"/>
    </row>
    <row r="184" ht="14.25" hidden="1" customHeight="1">
      <c r="B184" s="83"/>
      <c r="C184" s="83"/>
      <c r="D184" s="80"/>
      <c r="E184" s="89"/>
      <c r="F184" s="84"/>
      <c r="G184" s="79"/>
      <c r="H184" s="84"/>
      <c r="I184" s="84"/>
      <c r="J184" s="85"/>
      <c r="K184" s="83"/>
      <c r="L184" s="83"/>
      <c r="M184" s="89"/>
      <c r="N184" s="89"/>
      <c r="O184" s="83"/>
      <c r="P184" s="89"/>
      <c r="Q184" s="96"/>
    </row>
    <row r="185" ht="14.25" hidden="1" customHeight="1">
      <c r="B185" s="83"/>
      <c r="C185" s="83"/>
      <c r="D185" s="80"/>
      <c r="E185" s="89"/>
      <c r="F185" s="84"/>
      <c r="G185" s="79"/>
      <c r="H185" s="84"/>
      <c r="I185" s="84"/>
      <c r="J185" s="85"/>
      <c r="K185" s="83"/>
      <c r="L185" s="83"/>
      <c r="M185" s="89"/>
      <c r="N185" s="89"/>
      <c r="O185" s="83"/>
      <c r="P185" s="89"/>
      <c r="Q185" s="96"/>
    </row>
    <row r="186" ht="14.25" hidden="1" customHeight="1">
      <c r="B186" s="83"/>
      <c r="C186" s="83"/>
      <c r="D186" s="80"/>
      <c r="E186" s="89"/>
      <c r="F186" s="84"/>
      <c r="G186" s="79"/>
      <c r="H186" s="84"/>
      <c r="I186" s="84"/>
      <c r="J186" s="85"/>
      <c r="K186" s="83"/>
      <c r="L186" s="83"/>
      <c r="M186" s="89"/>
      <c r="N186" s="89"/>
      <c r="O186" s="83"/>
      <c r="P186" s="89"/>
      <c r="Q186" s="96"/>
    </row>
    <row r="187" ht="14.25" hidden="1" customHeight="1">
      <c r="B187" s="83"/>
      <c r="C187" s="83"/>
      <c r="D187" s="80"/>
      <c r="E187" s="89"/>
      <c r="F187" s="84"/>
      <c r="G187" s="79"/>
      <c r="H187" s="84"/>
      <c r="I187" s="84"/>
      <c r="J187" s="85"/>
      <c r="K187" s="83"/>
      <c r="L187" s="83"/>
      <c r="M187" s="89"/>
      <c r="N187" s="89"/>
      <c r="O187" s="83"/>
      <c r="P187" s="89"/>
      <c r="Q187" s="96"/>
    </row>
    <row r="188" ht="14.25" hidden="1" customHeight="1">
      <c r="B188" s="83"/>
      <c r="C188" s="83"/>
      <c r="D188" s="80"/>
      <c r="E188" s="89"/>
      <c r="F188" s="84"/>
      <c r="G188" s="79"/>
      <c r="H188" s="84"/>
      <c r="I188" s="84"/>
      <c r="J188" s="85"/>
      <c r="K188" s="83"/>
      <c r="L188" s="83"/>
      <c r="M188" s="89"/>
      <c r="N188" s="89"/>
      <c r="O188" s="83"/>
      <c r="P188" s="89"/>
      <c r="Q188" s="96"/>
    </row>
    <row r="189" ht="14.25" hidden="1" customHeight="1">
      <c r="B189" s="83"/>
      <c r="C189" s="83"/>
      <c r="D189" s="80"/>
      <c r="E189" s="89"/>
      <c r="F189" s="84"/>
      <c r="G189" s="79"/>
      <c r="H189" s="84"/>
      <c r="I189" s="84"/>
      <c r="J189" s="85"/>
      <c r="K189" s="83"/>
      <c r="L189" s="83"/>
      <c r="M189" s="89"/>
      <c r="N189" s="89"/>
      <c r="O189" s="83"/>
      <c r="P189" s="89"/>
      <c r="Q189" s="96"/>
    </row>
    <row r="190" ht="14.25" hidden="1" customHeight="1">
      <c r="B190" s="83"/>
      <c r="C190" s="83"/>
      <c r="D190" s="80"/>
      <c r="E190" s="89"/>
      <c r="F190" s="84"/>
      <c r="G190" s="79"/>
      <c r="H190" s="84"/>
      <c r="I190" s="84"/>
      <c r="J190" s="85"/>
      <c r="K190" s="83"/>
      <c r="L190" s="83"/>
      <c r="M190" s="89"/>
      <c r="N190" s="89"/>
      <c r="O190" s="83"/>
      <c r="P190" s="89"/>
      <c r="Q190" s="96"/>
    </row>
    <row r="191" ht="14.25" hidden="1" customHeight="1">
      <c r="B191" s="83"/>
      <c r="C191" s="83"/>
      <c r="D191" s="80"/>
      <c r="E191" s="89"/>
      <c r="F191" s="84"/>
      <c r="G191" s="79"/>
      <c r="H191" s="84"/>
      <c r="I191" s="84"/>
      <c r="J191" s="85"/>
      <c r="K191" s="83"/>
      <c r="L191" s="83"/>
      <c r="M191" s="89"/>
      <c r="N191" s="89"/>
      <c r="O191" s="83"/>
      <c r="P191" s="89"/>
      <c r="Q191" s="96"/>
    </row>
    <row r="192" ht="14.25" hidden="1" customHeight="1">
      <c r="B192" s="83"/>
      <c r="C192" s="83"/>
      <c r="D192" s="80"/>
      <c r="E192" s="89"/>
      <c r="F192" s="84"/>
      <c r="G192" s="79"/>
      <c r="H192" s="84"/>
      <c r="I192" s="84"/>
      <c r="J192" s="85"/>
      <c r="K192" s="83"/>
      <c r="L192" s="83"/>
      <c r="M192" s="89"/>
      <c r="N192" s="89"/>
      <c r="O192" s="83"/>
      <c r="P192" s="89"/>
      <c r="Q192" s="96"/>
    </row>
    <row r="193" ht="14.25" hidden="1" customHeight="1">
      <c r="B193" s="83"/>
      <c r="C193" s="83"/>
      <c r="D193" s="80"/>
      <c r="E193" s="89"/>
      <c r="F193" s="84"/>
      <c r="G193" s="79"/>
      <c r="H193" s="84"/>
      <c r="I193" s="84"/>
      <c r="J193" s="85"/>
      <c r="K193" s="83"/>
      <c r="L193" s="83"/>
      <c r="M193" s="89"/>
      <c r="N193" s="89"/>
      <c r="O193" s="83"/>
      <c r="P193" s="89"/>
      <c r="Q193" s="96"/>
    </row>
    <row r="194" ht="14.25" hidden="1" customHeight="1">
      <c r="B194" s="83"/>
      <c r="C194" s="83"/>
      <c r="D194" s="80"/>
      <c r="E194" s="89"/>
      <c r="F194" s="84"/>
      <c r="G194" s="79"/>
      <c r="H194" s="84"/>
      <c r="I194" s="84"/>
      <c r="J194" s="85"/>
      <c r="K194" s="83"/>
      <c r="L194" s="83"/>
      <c r="M194" s="89"/>
      <c r="N194" s="89"/>
      <c r="O194" s="83"/>
      <c r="P194" s="89"/>
      <c r="Q194" s="96"/>
    </row>
    <row r="195" ht="14.25" hidden="1" customHeight="1">
      <c r="B195" s="83"/>
      <c r="C195" s="83"/>
      <c r="D195" s="80"/>
      <c r="E195" s="89"/>
      <c r="F195" s="84"/>
      <c r="G195" s="79"/>
      <c r="H195" s="84"/>
      <c r="I195" s="84"/>
      <c r="J195" s="85"/>
      <c r="K195" s="83"/>
      <c r="L195" s="83"/>
      <c r="M195" s="89"/>
      <c r="N195" s="89"/>
      <c r="O195" s="83"/>
      <c r="P195" s="89"/>
      <c r="Q195" s="96"/>
    </row>
    <row r="196" ht="14.25" hidden="1" customHeight="1">
      <c r="B196" s="83"/>
      <c r="C196" s="83"/>
      <c r="D196" s="80"/>
      <c r="E196" s="89"/>
      <c r="F196" s="84"/>
      <c r="G196" s="79"/>
      <c r="H196" s="84"/>
      <c r="I196" s="84"/>
      <c r="J196" s="85"/>
      <c r="K196" s="83"/>
      <c r="L196" s="83"/>
      <c r="M196" s="89"/>
      <c r="N196" s="89"/>
      <c r="O196" s="83"/>
      <c r="P196" s="89"/>
      <c r="Q196" s="96"/>
    </row>
    <row r="197" ht="14.25" hidden="1" customHeight="1">
      <c r="B197" s="83"/>
      <c r="C197" s="83"/>
      <c r="D197" s="80"/>
      <c r="E197" s="89"/>
      <c r="F197" s="84"/>
      <c r="G197" s="79"/>
      <c r="H197" s="84"/>
      <c r="I197" s="84"/>
      <c r="J197" s="85"/>
      <c r="K197" s="83"/>
      <c r="L197" s="83"/>
      <c r="M197" s="89"/>
      <c r="N197" s="89"/>
      <c r="O197" s="83"/>
      <c r="P197" s="89"/>
      <c r="Q197" s="96"/>
    </row>
    <row r="198" ht="14.25" hidden="1" customHeight="1">
      <c r="B198" s="83"/>
      <c r="C198" s="83"/>
      <c r="D198" s="80"/>
      <c r="E198" s="89"/>
      <c r="F198" s="84"/>
      <c r="G198" s="79"/>
      <c r="H198" s="84"/>
      <c r="I198" s="84"/>
      <c r="J198" s="85"/>
      <c r="K198" s="83"/>
      <c r="L198" s="83"/>
      <c r="M198" s="89"/>
      <c r="N198" s="89"/>
      <c r="O198" s="83"/>
      <c r="P198" s="89"/>
      <c r="Q198" s="96"/>
    </row>
    <row r="199" ht="14.25" hidden="1" customHeight="1">
      <c r="B199" s="83"/>
      <c r="C199" s="83"/>
      <c r="D199" s="80"/>
      <c r="E199" s="89"/>
      <c r="F199" s="84"/>
      <c r="G199" s="79"/>
      <c r="H199" s="84"/>
      <c r="I199" s="84"/>
      <c r="J199" s="85"/>
      <c r="K199" s="83"/>
      <c r="L199" s="83"/>
      <c r="M199" s="89"/>
      <c r="N199" s="89"/>
      <c r="O199" s="83"/>
      <c r="P199" s="89"/>
      <c r="Q199" s="96"/>
    </row>
    <row r="200" ht="14.25" hidden="1" customHeight="1">
      <c r="B200" s="83"/>
      <c r="C200" s="83"/>
      <c r="D200" s="80"/>
      <c r="E200" s="89"/>
      <c r="F200" s="84"/>
      <c r="G200" s="79"/>
      <c r="H200" s="84"/>
      <c r="I200" s="84"/>
      <c r="J200" s="85"/>
      <c r="K200" s="83"/>
      <c r="L200" s="83"/>
      <c r="M200" s="89"/>
      <c r="N200" s="89"/>
      <c r="O200" s="83"/>
      <c r="P200" s="89"/>
      <c r="Q200" s="96"/>
    </row>
    <row r="201" ht="14.25" hidden="1" customHeight="1">
      <c r="B201" s="83"/>
      <c r="C201" s="83"/>
      <c r="D201" s="80"/>
      <c r="E201" s="89"/>
      <c r="F201" s="84"/>
      <c r="G201" s="79"/>
      <c r="H201" s="84"/>
      <c r="I201" s="84"/>
      <c r="J201" s="85"/>
      <c r="K201" s="83"/>
      <c r="L201" s="83"/>
      <c r="M201" s="89"/>
      <c r="N201" s="89"/>
      <c r="O201" s="83"/>
      <c r="P201" s="89"/>
      <c r="Q201" s="96"/>
    </row>
    <row r="202" ht="14.25" hidden="1" customHeight="1">
      <c r="B202" s="83"/>
      <c r="C202" s="83"/>
      <c r="D202" s="89"/>
      <c r="E202" s="89"/>
      <c r="F202" s="84"/>
      <c r="G202" s="89"/>
      <c r="H202" s="84"/>
      <c r="I202" s="84"/>
      <c r="J202" s="85"/>
      <c r="K202" s="83"/>
      <c r="L202" s="83"/>
      <c r="M202" s="89"/>
      <c r="N202" s="89"/>
      <c r="O202" s="83"/>
      <c r="P202" s="89"/>
      <c r="Q202" s="96"/>
    </row>
    <row r="203" ht="14.25" customHeight="1">
      <c r="B203" s="97"/>
      <c r="C203" s="97"/>
      <c r="D203" s="98"/>
      <c r="E203" s="98"/>
      <c r="F203" s="99"/>
      <c r="G203" s="98"/>
      <c r="H203" s="99"/>
      <c r="I203" s="99"/>
      <c r="J203" s="100"/>
      <c r="K203" s="97"/>
      <c r="L203" s="97"/>
      <c r="M203" s="98"/>
      <c r="N203" s="98"/>
      <c r="O203" s="97"/>
      <c r="P203" s="98"/>
      <c r="Q203" s="101"/>
    </row>
    <row r="204" ht="14.25" customHeight="1">
      <c r="B204" s="102"/>
      <c r="C204" s="102"/>
      <c r="D204" s="103"/>
      <c r="E204" s="103"/>
      <c r="F204" s="104"/>
      <c r="G204" s="103"/>
      <c r="H204" s="104"/>
      <c r="I204" s="104"/>
      <c r="J204" s="105"/>
      <c r="K204" s="102"/>
      <c r="L204" s="102"/>
      <c r="M204" s="103"/>
      <c r="N204" s="103"/>
      <c r="O204" s="102"/>
      <c r="P204" s="103"/>
      <c r="Q204" s="106"/>
    </row>
    <row r="205" ht="14.25" customHeight="1">
      <c r="B205" s="102"/>
      <c r="C205" s="102"/>
      <c r="D205" s="103"/>
      <c r="E205" s="103"/>
      <c r="F205" s="104"/>
      <c r="G205" s="103"/>
      <c r="H205" s="104"/>
      <c r="I205" s="104"/>
      <c r="J205" s="105"/>
      <c r="K205" s="102"/>
      <c r="L205" s="102"/>
      <c r="M205" s="103"/>
      <c r="N205" s="103"/>
      <c r="O205" s="102"/>
      <c r="P205" s="103"/>
      <c r="Q205" s="106"/>
    </row>
    <row r="206" ht="14.25" customHeight="1">
      <c r="B206" s="102"/>
      <c r="C206" s="102"/>
      <c r="D206" s="103"/>
      <c r="E206" s="103"/>
      <c r="F206" s="104"/>
      <c r="G206" s="103"/>
      <c r="H206" s="104"/>
      <c r="I206" s="104"/>
      <c r="J206" s="105"/>
      <c r="K206" s="102"/>
      <c r="L206" s="102"/>
      <c r="M206" s="103"/>
      <c r="N206" s="103"/>
      <c r="O206" s="102"/>
      <c r="P206" s="103"/>
      <c r="Q206" s="106"/>
    </row>
    <row r="207" ht="14.25" customHeight="1">
      <c r="B207" s="102"/>
      <c r="C207" s="102"/>
      <c r="D207" s="103"/>
      <c r="E207" s="103"/>
      <c r="F207" s="104"/>
      <c r="G207" s="103"/>
      <c r="H207" s="104"/>
      <c r="I207" s="104"/>
      <c r="J207" s="105"/>
      <c r="K207" s="102"/>
      <c r="L207" s="102"/>
      <c r="M207" s="103"/>
      <c r="N207" s="103"/>
      <c r="O207" s="102"/>
      <c r="P207" s="103"/>
      <c r="Q207" s="106"/>
    </row>
    <row r="208" ht="14.25" customHeight="1">
      <c r="B208" s="102"/>
      <c r="C208" s="102"/>
      <c r="D208" s="103"/>
      <c r="E208" s="103"/>
      <c r="F208" s="104"/>
      <c r="G208" s="103"/>
      <c r="H208" s="104"/>
      <c r="I208" s="104"/>
      <c r="J208" s="105"/>
      <c r="K208" s="102"/>
      <c r="L208" s="102"/>
      <c r="M208" s="103"/>
      <c r="N208" s="103"/>
      <c r="O208" s="102"/>
      <c r="P208" s="103"/>
      <c r="Q208" s="106"/>
    </row>
    <row r="209" ht="14.25" customHeight="1">
      <c r="B209" s="102"/>
      <c r="C209" s="102"/>
      <c r="D209" s="103"/>
      <c r="E209" s="103"/>
      <c r="F209" s="104"/>
      <c r="G209" s="103"/>
      <c r="H209" s="104"/>
      <c r="I209" s="104"/>
      <c r="J209" s="105"/>
      <c r="K209" s="102"/>
      <c r="L209" s="102"/>
      <c r="M209" s="103"/>
      <c r="N209" s="103"/>
      <c r="O209" s="102"/>
      <c r="P209" s="103"/>
      <c r="Q209" s="106"/>
    </row>
    <row r="210" ht="14.25" customHeight="1">
      <c r="B210" s="102"/>
      <c r="C210" s="102"/>
      <c r="D210" s="103"/>
      <c r="E210" s="103"/>
      <c r="F210" s="104"/>
      <c r="G210" s="103"/>
      <c r="H210" s="104"/>
      <c r="I210" s="104"/>
      <c r="J210" s="105"/>
      <c r="K210" s="102"/>
      <c r="L210" s="102"/>
      <c r="M210" s="103"/>
      <c r="N210" s="103"/>
      <c r="O210" s="102"/>
      <c r="P210" s="103"/>
      <c r="Q210" s="106"/>
    </row>
    <row r="211" ht="14.25" customHeight="1">
      <c r="B211" s="102"/>
      <c r="C211" s="102"/>
      <c r="D211" s="103"/>
      <c r="E211" s="103"/>
      <c r="F211" s="104"/>
      <c r="G211" s="103"/>
      <c r="H211" s="104"/>
      <c r="I211" s="104"/>
      <c r="J211" s="105"/>
      <c r="K211" s="102"/>
      <c r="L211" s="102"/>
      <c r="M211" s="103"/>
      <c r="N211" s="103"/>
      <c r="O211" s="102"/>
      <c r="P211" s="103"/>
      <c r="Q211" s="106"/>
    </row>
    <row r="212" ht="14.25" customHeight="1">
      <c r="B212" s="102"/>
      <c r="C212" s="102"/>
      <c r="D212" s="103"/>
      <c r="E212" s="103"/>
      <c r="F212" s="104"/>
      <c r="G212" s="103"/>
      <c r="H212" s="104"/>
      <c r="I212" s="104"/>
      <c r="J212" s="105"/>
      <c r="K212" s="102"/>
      <c r="L212" s="102"/>
      <c r="M212" s="103"/>
      <c r="N212" s="103"/>
      <c r="O212" s="102"/>
      <c r="P212" s="103"/>
      <c r="Q212" s="106"/>
    </row>
    <row r="213" ht="14.25" customHeight="1">
      <c r="B213" s="102"/>
      <c r="C213" s="102"/>
      <c r="D213" s="103"/>
      <c r="E213" s="103"/>
      <c r="F213" s="104"/>
      <c r="G213" s="103"/>
      <c r="H213" s="104"/>
      <c r="I213" s="104"/>
      <c r="J213" s="105"/>
      <c r="K213" s="102"/>
      <c r="L213" s="102"/>
      <c r="M213" s="103"/>
      <c r="N213" s="103"/>
      <c r="O213" s="102"/>
      <c r="P213" s="103"/>
      <c r="Q213" s="106"/>
    </row>
    <row r="214" ht="14.25" customHeight="1">
      <c r="B214" s="102"/>
      <c r="C214" s="102"/>
      <c r="D214" s="103"/>
      <c r="E214" s="103"/>
      <c r="F214" s="104"/>
      <c r="G214" s="103"/>
      <c r="H214" s="104"/>
      <c r="I214" s="104"/>
      <c r="J214" s="105"/>
      <c r="K214" s="102"/>
      <c r="L214" s="102"/>
      <c r="M214" s="103"/>
      <c r="N214" s="103"/>
      <c r="O214" s="102"/>
      <c r="P214" s="103"/>
      <c r="Q214" s="106"/>
    </row>
    <row r="215" ht="14.25" customHeight="1">
      <c r="B215" s="102"/>
      <c r="C215" s="102"/>
      <c r="D215" s="103"/>
      <c r="E215" s="103"/>
      <c r="F215" s="104"/>
      <c r="G215" s="103"/>
      <c r="H215" s="104"/>
      <c r="I215" s="104"/>
      <c r="J215" s="105"/>
      <c r="K215" s="102"/>
      <c r="L215" s="102"/>
      <c r="M215" s="103"/>
      <c r="N215" s="103"/>
      <c r="O215" s="102"/>
      <c r="P215" s="103"/>
      <c r="Q215" s="106"/>
    </row>
    <row r="216" ht="14.25" customHeight="1">
      <c r="B216" s="102"/>
      <c r="C216" s="102"/>
      <c r="D216" s="103"/>
      <c r="E216" s="103"/>
      <c r="F216" s="104"/>
      <c r="G216" s="103"/>
      <c r="H216" s="104"/>
      <c r="I216" s="104"/>
      <c r="J216" s="105"/>
      <c r="K216" s="102"/>
      <c r="L216" s="102"/>
      <c r="M216" s="103"/>
      <c r="N216" s="103"/>
      <c r="O216" s="102"/>
      <c r="P216" s="103"/>
      <c r="Q216" s="106"/>
    </row>
    <row r="217" ht="14.25" customHeight="1">
      <c r="B217" s="102"/>
      <c r="C217" s="102"/>
      <c r="D217" s="103"/>
      <c r="E217" s="103"/>
      <c r="F217" s="104"/>
      <c r="G217" s="103"/>
      <c r="H217" s="104"/>
      <c r="I217" s="104"/>
      <c r="J217" s="105"/>
      <c r="K217" s="102"/>
      <c r="L217" s="102"/>
      <c r="M217" s="103"/>
      <c r="N217" s="103"/>
      <c r="O217" s="102"/>
      <c r="P217" s="103"/>
      <c r="Q217" s="106"/>
    </row>
    <row r="218" ht="14.25" customHeight="1">
      <c r="B218" s="102"/>
      <c r="C218" s="102"/>
      <c r="D218" s="103"/>
      <c r="E218" s="103"/>
      <c r="F218" s="104"/>
      <c r="G218" s="103"/>
      <c r="H218" s="104"/>
      <c r="I218" s="104"/>
      <c r="J218" s="105"/>
      <c r="K218" s="102"/>
      <c r="L218" s="102"/>
      <c r="M218" s="103"/>
      <c r="N218" s="103"/>
      <c r="O218" s="102"/>
      <c r="P218" s="103"/>
      <c r="Q218" s="106"/>
    </row>
    <row r="219" ht="14.25" customHeight="1">
      <c r="B219" s="102"/>
      <c r="C219" s="102"/>
      <c r="D219" s="103"/>
      <c r="E219" s="103"/>
      <c r="F219" s="104"/>
      <c r="G219" s="103"/>
      <c r="H219" s="104"/>
      <c r="I219" s="104"/>
      <c r="J219" s="105"/>
      <c r="K219" s="102"/>
      <c r="L219" s="102"/>
      <c r="M219" s="103"/>
      <c r="N219" s="103"/>
      <c r="O219" s="102"/>
      <c r="P219" s="103"/>
      <c r="Q219" s="106"/>
    </row>
    <row r="220" ht="14.25" customHeight="1">
      <c r="B220" s="102"/>
      <c r="C220" s="102"/>
      <c r="D220" s="103"/>
      <c r="E220" s="103"/>
      <c r="F220" s="104"/>
      <c r="G220" s="103"/>
      <c r="H220" s="104"/>
      <c r="I220" s="104"/>
      <c r="J220" s="105"/>
      <c r="K220" s="102"/>
      <c r="L220" s="102"/>
      <c r="M220" s="103"/>
      <c r="N220" s="103"/>
      <c r="O220" s="102"/>
      <c r="P220" s="103"/>
      <c r="Q220" s="106"/>
    </row>
    <row r="221" ht="14.25" customHeight="1">
      <c r="B221" s="102"/>
      <c r="C221" s="102"/>
      <c r="D221" s="103"/>
      <c r="E221" s="103"/>
      <c r="F221" s="104"/>
      <c r="G221" s="103"/>
      <c r="H221" s="104"/>
      <c r="I221" s="104"/>
      <c r="J221" s="105"/>
      <c r="K221" s="102"/>
      <c r="L221" s="102"/>
      <c r="M221" s="103"/>
      <c r="N221" s="103"/>
      <c r="O221" s="102"/>
      <c r="P221" s="103"/>
      <c r="Q221" s="106"/>
    </row>
    <row r="222" ht="15.75" customHeight="1">
      <c r="B222" s="107"/>
      <c r="C222" s="107"/>
      <c r="D222" s="108"/>
      <c r="E222" s="108"/>
      <c r="F222" s="73"/>
      <c r="G222" s="108"/>
      <c r="H222" s="73"/>
      <c r="I222" s="73"/>
      <c r="J222" s="109"/>
      <c r="K222" s="107"/>
      <c r="L222" s="107"/>
      <c r="M222" s="108"/>
      <c r="N222" s="108"/>
      <c r="O222" s="107"/>
      <c r="P222" s="108"/>
    </row>
    <row r="223" ht="15.75" customHeight="1">
      <c r="B223" s="107"/>
      <c r="C223" s="107"/>
      <c r="D223" s="108"/>
      <c r="E223" s="108"/>
      <c r="F223" s="73"/>
      <c r="G223" s="108"/>
      <c r="H223" s="73"/>
      <c r="I223" s="73"/>
      <c r="J223" s="109"/>
      <c r="K223" s="107"/>
      <c r="L223" s="107"/>
      <c r="M223" s="108"/>
      <c r="N223" s="108"/>
      <c r="O223" s="107"/>
      <c r="P223" s="108"/>
    </row>
    <row r="224" ht="15.75" customHeight="1">
      <c r="B224" s="107"/>
      <c r="C224" s="107"/>
      <c r="D224" s="108"/>
      <c r="E224" s="108"/>
      <c r="F224" s="73"/>
      <c r="G224" s="108"/>
      <c r="H224" s="73"/>
      <c r="I224" s="73"/>
      <c r="J224" s="109"/>
      <c r="K224" s="107"/>
      <c r="L224" s="107"/>
      <c r="M224" s="108"/>
      <c r="N224" s="108"/>
      <c r="O224" s="107"/>
      <c r="P224" s="108"/>
    </row>
    <row r="225" ht="15.75" customHeight="1">
      <c r="B225" s="107"/>
      <c r="C225" s="107"/>
      <c r="D225" s="108"/>
      <c r="E225" s="108"/>
      <c r="F225" s="73"/>
      <c r="G225" s="108"/>
      <c r="H225" s="73"/>
      <c r="I225" s="73"/>
      <c r="J225" s="109"/>
      <c r="K225" s="107"/>
      <c r="L225" s="107"/>
      <c r="M225" s="108"/>
      <c r="N225" s="108"/>
      <c r="O225" s="107"/>
      <c r="P225" s="108"/>
    </row>
    <row r="226" ht="15.75" customHeight="1">
      <c r="B226" s="107"/>
      <c r="C226" s="107"/>
      <c r="D226" s="108"/>
      <c r="E226" s="108"/>
      <c r="F226" s="73"/>
      <c r="G226" s="108"/>
      <c r="H226" s="73"/>
      <c r="I226" s="73"/>
      <c r="J226" s="109"/>
      <c r="K226" s="107"/>
      <c r="L226" s="107"/>
      <c r="M226" s="108"/>
      <c r="N226" s="108"/>
      <c r="O226" s="107"/>
      <c r="P226" s="108"/>
    </row>
    <row r="227" ht="15.75" customHeight="1">
      <c r="B227" s="107"/>
      <c r="C227" s="107"/>
      <c r="D227" s="108"/>
      <c r="E227" s="108"/>
      <c r="F227" s="73"/>
      <c r="G227" s="108"/>
      <c r="H227" s="73"/>
      <c r="I227" s="73"/>
      <c r="J227" s="109"/>
      <c r="K227" s="107"/>
      <c r="L227" s="107"/>
      <c r="M227" s="108"/>
      <c r="N227" s="108"/>
      <c r="O227" s="107"/>
      <c r="P227" s="108"/>
    </row>
    <row r="228" ht="15.75" customHeight="1">
      <c r="B228" s="107"/>
      <c r="C228" s="107"/>
      <c r="D228" s="108"/>
      <c r="E228" s="108"/>
      <c r="F228" s="73"/>
      <c r="G228" s="108"/>
      <c r="H228" s="73"/>
      <c r="I228" s="73"/>
      <c r="J228" s="109"/>
      <c r="K228" s="107"/>
      <c r="L228" s="107"/>
      <c r="M228" s="108"/>
      <c r="N228" s="108"/>
      <c r="O228" s="107"/>
      <c r="P228" s="108"/>
    </row>
    <row r="229" ht="15.75" customHeight="1">
      <c r="B229" s="107"/>
      <c r="C229" s="107"/>
      <c r="D229" s="108"/>
      <c r="E229" s="108"/>
      <c r="F229" s="73"/>
      <c r="G229" s="108"/>
      <c r="H229" s="73"/>
      <c r="I229" s="73"/>
      <c r="J229" s="109"/>
      <c r="K229" s="107"/>
      <c r="L229" s="107"/>
      <c r="M229" s="108"/>
      <c r="N229" s="108"/>
      <c r="O229" s="107"/>
      <c r="P229" s="108"/>
    </row>
    <row r="230" ht="15.75" customHeight="1">
      <c r="B230" s="107"/>
      <c r="C230" s="107"/>
      <c r="D230" s="108"/>
      <c r="E230" s="108"/>
      <c r="F230" s="73"/>
      <c r="G230" s="108"/>
      <c r="H230" s="73"/>
      <c r="I230" s="73"/>
      <c r="J230" s="109"/>
      <c r="K230" s="107"/>
      <c r="L230" s="107"/>
      <c r="M230" s="108"/>
      <c r="N230" s="108"/>
      <c r="O230" s="107"/>
      <c r="P230" s="108"/>
    </row>
    <row r="231" ht="15.75" customHeight="1">
      <c r="B231" s="107"/>
      <c r="C231" s="107"/>
      <c r="D231" s="108"/>
      <c r="E231" s="108"/>
      <c r="F231" s="73"/>
      <c r="G231" s="108"/>
      <c r="H231" s="73"/>
      <c r="I231" s="73"/>
      <c r="J231" s="109"/>
      <c r="K231" s="107"/>
      <c r="L231" s="107"/>
      <c r="M231" s="108"/>
      <c r="N231" s="108"/>
      <c r="O231" s="107"/>
      <c r="P231" s="108"/>
    </row>
    <row r="232" ht="15.75" customHeight="1">
      <c r="B232" s="107"/>
      <c r="C232" s="107"/>
      <c r="D232" s="108"/>
      <c r="E232" s="108"/>
      <c r="F232" s="73"/>
      <c r="G232" s="108"/>
      <c r="H232" s="73"/>
      <c r="I232" s="73"/>
      <c r="J232" s="109"/>
      <c r="K232" s="107"/>
      <c r="L232" s="107"/>
      <c r="M232" s="108"/>
      <c r="N232" s="108"/>
      <c r="O232" s="107"/>
      <c r="P232" s="108"/>
    </row>
    <row r="233" ht="15.75" customHeight="1">
      <c r="B233" s="107"/>
      <c r="C233" s="107"/>
      <c r="D233" s="108"/>
      <c r="E233" s="108"/>
      <c r="F233" s="73"/>
      <c r="G233" s="108"/>
      <c r="H233" s="73"/>
      <c r="I233" s="73"/>
      <c r="J233" s="109"/>
      <c r="K233" s="107"/>
      <c r="L233" s="107"/>
      <c r="M233" s="108"/>
      <c r="N233" s="108"/>
      <c r="O233" s="107"/>
      <c r="P233" s="108"/>
    </row>
    <row r="234" ht="15.75" customHeight="1">
      <c r="B234" s="107"/>
      <c r="C234" s="107"/>
      <c r="D234" s="108"/>
      <c r="E234" s="108"/>
      <c r="F234" s="73"/>
      <c r="G234" s="108"/>
      <c r="H234" s="73"/>
      <c r="I234" s="73"/>
      <c r="J234" s="109"/>
      <c r="K234" s="107"/>
      <c r="L234" s="107"/>
      <c r="M234" s="108"/>
      <c r="N234" s="108"/>
      <c r="O234" s="107"/>
      <c r="P234" s="108"/>
    </row>
    <row r="235" ht="15.75" customHeight="1">
      <c r="B235" s="107"/>
      <c r="C235" s="107"/>
      <c r="D235" s="108"/>
      <c r="E235" s="108"/>
      <c r="F235" s="73"/>
      <c r="G235" s="108"/>
      <c r="H235" s="73"/>
      <c r="I235" s="73"/>
      <c r="J235" s="109"/>
      <c r="K235" s="107"/>
      <c r="L235" s="107"/>
      <c r="M235" s="108"/>
      <c r="N235" s="108"/>
      <c r="O235" s="107"/>
      <c r="P235" s="108"/>
    </row>
    <row r="236" ht="15.75" customHeight="1">
      <c r="B236" s="107"/>
      <c r="C236" s="107"/>
      <c r="D236" s="108"/>
      <c r="E236" s="108"/>
      <c r="F236" s="73"/>
      <c r="G236" s="108"/>
      <c r="H236" s="73"/>
      <c r="I236" s="73"/>
      <c r="J236" s="109"/>
      <c r="K236" s="107"/>
      <c r="L236" s="107"/>
      <c r="M236" s="108"/>
      <c r="N236" s="108"/>
      <c r="O236" s="107"/>
      <c r="P236" s="108"/>
    </row>
    <row r="237" ht="15.75" customHeight="1">
      <c r="B237" s="107"/>
      <c r="C237" s="107"/>
      <c r="D237" s="108"/>
      <c r="E237" s="108"/>
      <c r="F237" s="73"/>
      <c r="G237" s="108"/>
      <c r="H237" s="73"/>
      <c r="I237" s="73"/>
      <c r="J237" s="109"/>
      <c r="K237" s="107"/>
      <c r="L237" s="107"/>
      <c r="M237" s="108"/>
      <c r="N237" s="108"/>
      <c r="O237" s="107"/>
      <c r="P237" s="108"/>
    </row>
    <row r="238" ht="15.75" customHeight="1">
      <c r="B238" s="107"/>
      <c r="C238" s="107"/>
      <c r="D238" s="108"/>
      <c r="E238" s="108"/>
      <c r="F238" s="73"/>
      <c r="G238" s="108"/>
      <c r="H238" s="73"/>
      <c r="I238" s="73"/>
      <c r="J238" s="109"/>
      <c r="K238" s="107"/>
      <c r="L238" s="107"/>
      <c r="M238" s="108"/>
      <c r="N238" s="108"/>
      <c r="O238" s="107"/>
      <c r="P238" s="108"/>
    </row>
    <row r="239" ht="15.75" customHeight="1">
      <c r="B239" s="107"/>
      <c r="C239" s="107"/>
      <c r="D239" s="108"/>
      <c r="E239" s="108"/>
      <c r="F239" s="73"/>
      <c r="G239" s="108"/>
      <c r="H239" s="73"/>
      <c r="I239" s="73"/>
      <c r="J239" s="109"/>
      <c r="K239" s="107"/>
      <c r="L239" s="107"/>
      <c r="M239" s="108"/>
      <c r="N239" s="108"/>
      <c r="O239" s="107"/>
      <c r="P239" s="108"/>
    </row>
    <row r="240" ht="15.75" customHeight="1">
      <c r="B240" s="107"/>
      <c r="C240" s="107"/>
      <c r="D240" s="108"/>
      <c r="E240" s="108"/>
      <c r="F240" s="73"/>
      <c r="G240" s="108"/>
      <c r="H240" s="73"/>
      <c r="I240" s="73"/>
      <c r="J240" s="109"/>
      <c r="K240" s="107"/>
      <c r="L240" s="107"/>
      <c r="M240" s="108"/>
      <c r="N240" s="108"/>
      <c r="O240" s="107"/>
      <c r="P240" s="108"/>
    </row>
    <row r="241" ht="15.75" customHeight="1">
      <c r="B241" s="107"/>
      <c r="C241" s="107"/>
      <c r="D241" s="108"/>
      <c r="E241" s="108"/>
      <c r="F241" s="73"/>
      <c r="G241" s="108"/>
      <c r="H241" s="73"/>
      <c r="I241" s="73"/>
      <c r="J241" s="109"/>
      <c r="K241" s="107"/>
      <c r="L241" s="107"/>
      <c r="M241" s="108"/>
      <c r="N241" s="108"/>
      <c r="O241" s="107"/>
      <c r="P241" s="108"/>
    </row>
    <row r="242" ht="15.75" customHeight="1">
      <c r="B242" s="107"/>
      <c r="C242" s="107"/>
      <c r="D242" s="108"/>
      <c r="E242" s="108"/>
      <c r="F242" s="73"/>
      <c r="G242" s="108"/>
      <c r="H242" s="73"/>
      <c r="I242" s="73"/>
      <c r="J242" s="109"/>
      <c r="K242" s="107"/>
      <c r="L242" s="107"/>
      <c r="M242" s="108"/>
      <c r="N242" s="108"/>
      <c r="O242" s="107"/>
      <c r="P242" s="108"/>
    </row>
    <row r="243" ht="15.75" customHeight="1">
      <c r="B243" s="107"/>
      <c r="C243" s="107"/>
      <c r="D243" s="108"/>
      <c r="E243" s="108"/>
      <c r="F243" s="73"/>
      <c r="G243" s="108"/>
      <c r="H243" s="73"/>
      <c r="I243" s="73"/>
      <c r="J243" s="109"/>
      <c r="K243" s="107"/>
      <c r="L243" s="107"/>
      <c r="M243" s="108"/>
      <c r="N243" s="108"/>
      <c r="O243" s="107"/>
      <c r="P243" s="108"/>
    </row>
    <row r="244" ht="15.75" customHeight="1">
      <c r="B244" s="107"/>
      <c r="C244" s="107"/>
      <c r="D244" s="108"/>
      <c r="E244" s="108"/>
      <c r="F244" s="73"/>
      <c r="G244" s="108"/>
      <c r="H244" s="73"/>
      <c r="I244" s="73"/>
      <c r="J244" s="109"/>
      <c r="K244" s="107"/>
      <c r="L244" s="107"/>
      <c r="M244" s="108"/>
      <c r="N244" s="108"/>
      <c r="O244" s="107"/>
      <c r="P244" s="108"/>
    </row>
    <row r="245" ht="15.75" customHeight="1">
      <c r="B245" s="107"/>
      <c r="C245" s="107"/>
      <c r="D245" s="108"/>
      <c r="E245" s="108"/>
      <c r="F245" s="73"/>
      <c r="G245" s="108"/>
      <c r="H245" s="73"/>
      <c r="I245" s="73"/>
      <c r="J245" s="109"/>
      <c r="K245" s="107"/>
      <c r="L245" s="107"/>
      <c r="M245" s="108"/>
      <c r="N245" s="108"/>
      <c r="O245" s="107"/>
      <c r="P245" s="108"/>
    </row>
    <row r="246" ht="15.75" customHeight="1">
      <c r="B246" s="107"/>
      <c r="C246" s="107"/>
      <c r="D246" s="108"/>
      <c r="E246" s="108"/>
      <c r="F246" s="73"/>
      <c r="G246" s="108"/>
      <c r="H246" s="73"/>
      <c r="I246" s="73"/>
      <c r="J246" s="109"/>
      <c r="K246" s="107"/>
      <c r="L246" s="107"/>
      <c r="M246" s="108"/>
      <c r="N246" s="108"/>
      <c r="O246" s="107"/>
      <c r="P246" s="108"/>
    </row>
    <row r="247" ht="15.75" customHeight="1">
      <c r="B247" s="107"/>
      <c r="C247" s="107"/>
      <c r="D247" s="108"/>
      <c r="E247" s="108"/>
      <c r="F247" s="73"/>
      <c r="G247" s="108"/>
      <c r="H247" s="73"/>
      <c r="I247" s="73"/>
      <c r="J247" s="109"/>
      <c r="K247" s="107"/>
      <c r="L247" s="107"/>
      <c r="M247" s="108"/>
      <c r="N247" s="108"/>
      <c r="O247" s="107"/>
      <c r="P247" s="108"/>
    </row>
    <row r="248" ht="15.75" customHeight="1">
      <c r="B248" s="107"/>
      <c r="C248" s="107"/>
      <c r="D248" s="108"/>
      <c r="E248" s="108"/>
      <c r="F248" s="73"/>
      <c r="G248" s="108"/>
      <c r="H248" s="73"/>
      <c r="I248" s="73"/>
      <c r="J248" s="109"/>
      <c r="K248" s="107"/>
      <c r="L248" s="107"/>
      <c r="M248" s="108"/>
      <c r="N248" s="108"/>
      <c r="O248" s="107"/>
      <c r="P248" s="108"/>
    </row>
    <row r="249" ht="15.75" customHeight="1">
      <c r="B249" s="107"/>
      <c r="C249" s="107"/>
      <c r="D249" s="108"/>
      <c r="E249" s="108"/>
      <c r="F249" s="73"/>
      <c r="G249" s="108"/>
      <c r="H249" s="73"/>
      <c r="I249" s="73"/>
      <c r="J249" s="109"/>
      <c r="K249" s="107"/>
      <c r="L249" s="107"/>
      <c r="M249" s="108"/>
      <c r="N249" s="108"/>
      <c r="O249" s="107"/>
      <c r="P249" s="108"/>
    </row>
    <row r="250" ht="15.75" customHeight="1">
      <c r="B250" s="107"/>
      <c r="C250" s="107"/>
      <c r="D250" s="108"/>
      <c r="E250" s="108"/>
      <c r="F250" s="73"/>
      <c r="G250" s="108"/>
      <c r="H250" s="73"/>
      <c r="I250" s="73"/>
      <c r="J250" s="109"/>
      <c r="K250" s="107"/>
      <c r="L250" s="107"/>
      <c r="M250" s="108"/>
      <c r="N250" s="108"/>
      <c r="O250" s="107"/>
      <c r="P250" s="108"/>
    </row>
    <row r="251" ht="15.75" customHeight="1">
      <c r="B251" s="107"/>
      <c r="C251" s="107"/>
      <c r="D251" s="108"/>
      <c r="E251" s="108"/>
      <c r="F251" s="73"/>
      <c r="G251" s="108"/>
      <c r="H251" s="73"/>
      <c r="I251" s="73"/>
      <c r="J251" s="109"/>
      <c r="K251" s="107"/>
      <c r="L251" s="107"/>
      <c r="M251" s="108"/>
      <c r="N251" s="108"/>
      <c r="O251" s="107"/>
      <c r="P251" s="108"/>
    </row>
    <row r="252" ht="15.75" customHeight="1">
      <c r="B252" s="107"/>
      <c r="C252" s="107"/>
      <c r="D252" s="108"/>
      <c r="E252" s="108"/>
      <c r="F252" s="73"/>
      <c r="G252" s="108"/>
      <c r="H252" s="73"/>
      <c r="I252" s="73"/>
      <c r="J252" s="109"/>
      <c r="K252" s="107"/>
      <c r="L252" s="107"/>
      <c r="M252" s="108"/>
      <c r="N252" s="108"/>
      <c r="O252" s="107"/>
      <c r="P252" s="108"/>
    </row>
    <row r="253" ht="15.75" customHeight="1">
      <c r="B253" s="107"/>
      <c r="C253" s="107"/>
      <c r="D253" s="108"/>
      <c r="E253" s="108"/>
      <c r="F253" s="73"/>
      <c r="G253" s="108"/>
      <c r="H253" s="73"/>
      <c r="I253" s="73"/>
      <c r="J253" s="109"/>
      <c r="K253" s="107"/>
      <c r="L253" s="107"/>
      <c r="M253" s="108"/>
      <c r="N253" s="108"/>
      <c r="O253" s="107"/>
      <c r="P253" s="108"/>
    </row>
    <row r="254" ht="15.75" customHeight="1">
      <c r="B254" s="107"/>
      <c r="C254" s="107"/>
      <c r="D254" s="108"/>
      <c r="E254" s="108"/>
      <c r="F254" s="73"/>
      <c r="G254" s="108"/>
      <c r="H254" s="73"/>
      <c r="I254" s="73"/>
      <c r="J254" s="109"/>
      <c r="K254" s="107"/>
      <c r="L254" s="107"/>
      <c r="M254" s="108"/>
      <c r="N254" s="108"/>
      <c r="O254" s="107"/>
      <c r="P254" s="108"/>
    </row>
    <row r="255" ht="15.75" customHeight="1">
      <c r="B255" s="107"/>
      <c r="C255" s="107"/>
      <c r="D255" s="108"/>
      <c r="E255" s="108"/>
      <c r="F255" s="73"/>
      <c r="G255" s="108"/>
      <c r="H255" s="73"/>
      <c r="I255" s="73"/>
      <c r="J255" s="109"/>
      <c r="K255" s="107"/>
      <c r="L255" s="107"/>
      <c r="M255" s="108"/>
      <c r="N255" s="108"/>
      <c r="O255" s="107"/>
      <c r="P255" s="108"/>
    </row>
    <row r="256" ht="15.75" customHeight="1">
      <c r="B256" s="107"/>
      <c r="C256" s="107"/>
      <c r="D256" s="108"/>
      <c r="E256" s="108"/>
      <c r="F256" s="73"/>
      <c r="G256" s="108"/>
      <c r="H256" s="73"/>
      <c r="I256" s="73"/>
      <c r="J256" s="109"/>
      <c r="K256" s="107"/>
      <c r="L256" s="107"/>
      <c r="M256" s="108"/>
      <c r="N256" s="108"/>
      <c r="O256" s="107"/>
      <c r="P256" s="108"/>
    </row>
    <row r="257" ht="15.75" customHeight="1">
      <c r="B257" s="107"/>
      <c r="C257" s="107"/>
      <c r="D257" s="108"/>
      <c r="E257" s="108"/>
      <c r="F257" s="73"/>
      <c r="G257" s="108"/>
      <c r="H257" s="73"/>
      <c r="I257" s="73"/>
      <c r="J257" s="109"/>
      <c r="K257" s="107"/>
      <c r="L257" s="107"/>
      <c r="M257" s="108"/>
      <c r="N257" s="108"/>
      <c r="O257" s="107"/>
      <c r="P257" s="108"/>
    </row>
    <row r="258" ht="15.75" customHeight="1">
      <c r="B258" s="107"/>
      <c r="C258" s="107"/>
      <c r="D258" s="108"/>
      <c r="E258" s="108"/>
      <c r="F258" s="73"/>
      <c r="G258" s="108"/>
      <c r="H258" s="73"/>
      <c r="I258" s="73"/>
      <c r="J258" s="109"/>
      <c r="K258" s="107"/>
      <c r="L258" s="107"/>
      <c r="M258" s="108"/>
      <c r="N258" s="108"/>
      <c r="O258" s="107"/>
      <c r="P258" s="108"/>
    </row>
    <row r="259" ht="15.75" customHeight="1">
      <c r="B259" s="107"/>
      <c r="C259" s="107"/>
      <c r="D259" s="108"/>
      <c r="E259" s="108"/>
      <c r="F259" s="73"/>
      <c r="G259" s="108"/>
      <c r="H259" s="73"/>
      <c r="I259" s="73"/>
      <c r="J259" s="109"/>
      <c r="K259" s="107"/>
      <c r="L259" s="107"/>
      <c r="M259" s="108"/>
      <c r="N259" s="108"/>
      <c r="O259" s="107"/>
      <c r="P259" s="108"/>
    </row>
    <row r="260" ht="15.75" customHeight="1">
      <c r="B260" s="107"/>
      <c r="C260" s="107"/>
      <c r="D260" s="108"/>
      <c r="E260" s="108"/>
      <c r="F260" s="73"/>
      <c r="G260" s="108"/>
      <c r="H260" s="73"/>
      <c r="I260" s="73"/>
      <c r="J260" s="109"/>
      <c r="K260" s="107"/>
      <c r="L260" s="107"/>
      <c r="M260" s="108"/>
      <c r="N260" s="108"/>
      <c r="O260" s="107"/>
      <c r="P260" s="108"/>
    </row>
    <row r="261" ht="15.75" customHeight="1">
      <c r="B261" s="107"/>
      <c r="C261" s="107"/>
      <c r="D261" s="108"/>
      <c r="E261" s="108"/>
      <c r="F261" s="73"/>
      <c r="G261" s="108"/>
      <c r="H261" s="73"/>
      <c r="I261" s="73"/>
      <c r="J261" s="109"/>
      <c r="K261" s="107"/>
      <c r="L261" s="107"/>
      <c r="M261" s="108"/>
      <c r="N261" s="108"/>
      <c r="O261" s="107"/>
      <c r="P261" s="108"/>
    </row>
    <row r="262" ht="15.75" customHeight="1">
      <c r="B262" s="107"/>
      <c r="C262" s="107"/>
      <c r="D262" s="108"/>
      <c r="E262" s="108"/>
      <c r="F262" s="73"/>
      <c r="G262" s="108"/>
      <c r="H262" s="73"/>
      <c r="I262" s="73"/>
      <c r="J262" s="109"/>
      <c r="K262" s="107"/>
      <c r="L262" s="107"/>
      <c r="M262" s="108"/>
      <c r="N262" s="108"/>
      <c r="O262" s="107"/>
      <c r="P262" s="108"/>
    </row>
    <row r="263" ht="15.75" customHeight="1">
      <c r="B263" s="107"/>
      <c r="C263" s="107"/>
      <c r="D263" s="108"/>
      <c r="E263" s="108"/>
      <c r="F263" s="73"/>
      <c r="G263" s="108"/>
      <c r="H263" s="73"/>
      <c r="I263" s="73"/>
      <c r="J263" s="109"/>
      <c r="K263" s="107"/>
      <c r="L263" s="107"/>
      <c r="M263" s="108"/>
      <c r="N263" s="108"/>
      <c r="O263" s="107"/>
      <c r="P263" s="108"/>
    </row>
    <row r="264" ht="15.75" customHeight="1">
      <c r="B264" s="107"/>
      <c r="C264" s="107"/>
      <c r="D264" s="108"/>
      <c r="E264" s="108"/>
      <c r="F264" s="73"/>
      <c r="G264" s="108"/>
      <c r="H264" s="73"/>
      <c r="I264" s="73"/>
      <c r="J264" s="109"/>
      <c r="K264" s="107"/>
      <c r="L264" s="107"/>
      <c r="M264" s="108"/>
      <c r="N264" s="108"/>
      <c r="O264" s="107"/>
      <c r="P264" s="108"/>
    </row>
    <row r="265" ht="15.75" customHeight="1">
      <c r="B265" s="107"/>
      <c r="C265" s="107"/>
      <c r="D265" s="108"/>
      <c r="E265" s="108"/>
      <c r="F265" s="73"/>
      <c r="G265" s="108"/>
      <c r="H265" s="73"/>
      <c r="I265" s="73"/>
      <c r="J265" s="109"/>
      <c r="K265" s="107"/>
      <c r="L265" s="107"/>
      <c r="M265" s="108"/>
      <c r="N265" s="108"/>
      <c r="O265" s="107"/>
      <c r="P265" s="108"/>
    </row>
    <row r="266" ht="15.75" customHeight="1">
      <c r="B266" s="107"/>
      <c r="C266" s="107"/>
      <c r="D266" s="108"/>
      <c r="E266" s="108"/>
      <c r="F266" s="73"/>
      <c r="G266" s="108"/>
      <c r="H266" s="73"/>
      <c r="I266" s="73"/>
      <c r="J266" s="109"/>
      <c r="K266" s="107"/>
      <c r="L266" s="107"/>
      <c r="M266" s="108"/>
      <c r="N266" s="108"/>
      <c r="O266" s="107"/>
      <c r="P266" s="108"/>
    </row>
    <row r="267" ht="15.75" customHeight="1">
      <c r="B267" s="107"/>
      <c r="C267" s="107"/>
      <c r="D267" s="108"/>
      <c r="E267" s="108"/>
      <c r="F267" s="73"/>
      <c r="G267" s="108"/>
      <c r="H267" s="73"/>
      <c r="I267" s="73"/>
      <c r="J267" s="109"/>
      <c r="K267" s="107"/>
      <c r="L267" s="107"/>
      <c r="M267" s="108"/>
      <c r="N267" s="108"/>
      <c r="O267" s="107"/>
      <c r="P267" s="108"/>
    </row>
    <row r="268" ht="15.75" customHeight="1">
      <c r="B268" s="107"/>
      <c r="C268" s="107"/>
      <c r="D268" s="108"/>
      <c r="E268" s="108"/>
      <c r="F268" s="73"/>
      <c r="G268" s="108"/>
      <c r="H268" s="73"/>
      <c r="I268" s="73"/>
      <c r="J268" s="109"/>
      <c r="K268" s="107"/>
      <c r="L268" s="107"/>
      <c r="M268" s="108"/>
      <c r="N268" s="108"/>
      <c r="O268" s="107"/>
      <c r="P268" s="108"/>
    </row>
    <row r="269" ht="15.75" customHeight="1">
      <c r="B269" s="107"/>
      <c r="C269" s="107"/>
      <c r="D269" s="108"/>
      <c r="E269" s="108"/>
      <c r="F269" s="73"/>
      <c r="G269" s="108"/>
      <c r="H269" s="73"/>
      <c r="I269" s="73"/>
      <c r="J269" s="109"/>
      <c r="K269" s="107"/>
      <c r="L269" s="107"/>
      <c r="M269" s="108"/>
      <c r="N269" s="108"/>
      <c r="O269" s="107"/>
      <c r="P269" s="108"/>
    </row>
    <row r="270" ht="15.75" customHeight="1">
      <c r="B270" s="107"/>
      <c r="C270" s="107"/>
      <c r="D270" s="108"/>
      <c r="E270" s="108"/>
      <c r="F270" s="73"/>
      <c r="G270" s="108"/>
      <c r="H270" s="73"/>
      <c r="I270" s="73"/>
      <c r="J270" s="109"/>
      <c r="K270" s="107"/>
      <c r="L270" s="107"/>
      <c r="M270" s="108"/>
      <c r="N270" s="108"/>
      <c r="O270" s="107"/>
      <c r="P270" s="108"/>
    </row>
    <row r="271" ht="15.75" customHeight="1">
      <c r="B271" s="107"/>
      <c r="C271" s="107"/>
      <c r="D271" s="108"/>
      <c r="E271" s="108"/>
      <c r="F271" s="73"/>
      <c r="G271" s="108"/>
      <c r="H271" s="73"/>
      <c r="I271" s="73"/>
      <c r="J271" s="109"/>
      <c r="K271" s="107"/>
      <c r="L271" s="107"/>
      <c r="M271" s="108"/>
      <c r="N271" s="108"/>
      <c r="O271" s="107"/>
      <c r="P271" s="108"/>
    </row>
    <row r="272" ht="15.75" customHeight="1">
      <c r="B272" s="107"/>
      <c r="C272" s="107"/>
      <c r="D272" s="108"/>
      <c r="E272" s="108"/>
      <c r="F272" s="73"/>
      <c r="G272" s="108"/>
      <c r="H272" s="73"/>
      <c r="I272" s="73"/>
      <c r="J272" s="109"/>
      <c r="K272" s="107"/>
      <c r="L272" s="107"/>
      <c r="M272" s="108"/>
      <c r="N272" s="108"/>
      <c r="O272" s="107"/>
      <c r="P272" s="108"/>
    </row>
    <row r="273" ht="15.75" customHeight="1">
      <c r="B273" s="107"/>
      <c r="C273" s="107"/>
      <c r="D273" s="108"/>
      <c r="E273" s="108"/>
      <c r="F273" s="73"/>
      <c r="G273" s="108"/>
      <c r="H273" s="73"/>
      <c r="I273" s="73"/>
      <c r="J273" s="109"/>
      <c r="K273" s="107"/>
      <c r="L273" s="107"/>
      <c r="M273" s="108"/>
      <c r="N273" s="108"/>
      <c r="O273" s="107"/>
      <c r="P273" s="108"/>
    </row>
    <row r="274" ht="15.75" customHeight="1">
      <c r="B274" s="107"/>
      <c r="C274" s="107"/>
      <c r="D274" s="108"/>
      <c r="E274" s="108"/>
      <c r="F274" s="73"/>
      <c r="G274" s="108"/>
      <c r="H274" s="73"/>
      <c r="I274" s="73"/>
      <c r="J274" s="109"/>
      <c r="K274" s="107"/>
      <c r="L274" s="107"/>
      <c r="M274" s="108"/>
      <c r="N274" s="108"/>
      <c r="O274" s="107"/>
      <c r="P274" s="108"/>
    </row>
    <row r="275" ht="15.75" customHeight="1">
      <c r="B275" s="107"/>
      <c r="C275" s="107"/>
      <c r="D275" s="108"/>
      <c r="E275" s="108"/>
      <c r="F275" s="73"/>
      <c r="G275" s="108"/>
      <c r="H275" s="73"/>
      <c r="I275" s="73"/>
      <c r="J275" s="109"/>
      <c r="K275" s="107"/>
      <c r="L275" s="107"/>
      <c r="M275" s="108"/>
      <c r="N275" s="108"/>
      <c r="O275" s="107"/>
      <c r="P275" s="108"/>
    </row>
    <row r="276" ht="15.75" customHeight="1">
      <c r="B276" s="107"/>
      <c r="C276" s="107"/>
      <c r="D276" s="108"/>
      <c r="E276" s="108"/>
      <c r="F276" s="73"/>
      <c r="G276" s="108"/>
      <c r="H276" s="73"/>
      <c r="I276" s="73"/>
      <c r="J276" s="109"/>
      <c r="K276" s="107"/>
      <c r="L276" s="107"/>
      <c r="M276" s="108"/>
      <c r="N276" s="108"/>
      <c r="O276" s="107"/>
      <c r="P276" s="108"/>
    </row>
    <row r="277" ht="15.75" customHeight="1">
      <c r="B277" s="107"/>
      <c r="C277" s="107"/>
      <c r="D277" s="108"/>
      <c r="E277" s="108"/>
      <c r="F277" s="73"/>
      <c r="G277" s="108"/>
      <c r="H277" s="73"/>
      <c r="I277" s="73"/>
      <c r="J277" s="109"/>
      <c r="K277" s="107"/>
      <c r="L277" s="107"/>
      <c r="M277" s="108"/>
      <c r="N277" s="108"/>
      <c r="O277" s="107"/>
      <c r="P277" s="108"/>
    </row>
    <row r="278" ht="15.75" customHeight="1">
      <c r="B278" s="107"/>
      <c r="C278" s="107"/>
      <c r="D278" s="108"/>
      <c r="E278" s="108"/>
      <c r="F278" s="73"/>
      <c r="G278" s="108"/>
      <c r="H278" s="73"/>
      <c r="I278" s="73"/>
      <c r="J278" s="109"/>
      <c r="K278" s="107"/>
      <c r="L278" s="107"/>
      <c r="M278" s="108"/>
      <c r="N278" s="108"/>
      <c r="O278" s="107"/>
      <c r="P278" s="108"/>
    </row>
    <row r="279" ht="15.75" customHeight="1">
      <c r="B279" s="107"/>
      <c r="C279" s="107"/>
      <c r="D279" s="108"/>
      <c r="E279" s="108"/>
      <c r="F279" s="73"/>
      <c r="G279" s="108"/>
      <c r="H279" s="73"/>
      <c r="I279" s="73"/>
      <c r="J279" s="109"/>
      <c r="K279" s="107"/>
      <c r="L279" s="107"/>
      <c r="M279" s="108"/>
      <c r="N279" s="108"/>
      <c r="O279" s="107"/>
      <c r="P279" s="108"/>
    </row>
    <row r="280" ht="15.75" customHeight="1">
      <c r="B280" s="107"/>
      <c r="C280" s="107"/>
      <c r="D280" s="108"/>
      <c r="E280" s="108"/>
      <c r="F280" s="73"/>
      <c r="G280" s="108"/>
      <c r="H280" s="73"/>
      <c r="I280" s="73"/>
      <c r="J280" s="109"/>
      <c r="K280" s="107"/>
      <c r="L280" s="107"/>
      <c r="M280" s="108"/>
      <c r="N280" s="108"/>
      <c r="O280" s="107"/>
      <c r="P280" s="108"/>
    </row>
    <row r="281" ht="15.75" customHeight="1">
      <c r="B281" s="107"/>
      <c r="C281" s="107"/>
      <c r="D281" s="108"/>
      <c r="E281" s="108"/>
      <c r="F281" s="73"/>
      <c r="G281" s="108"/>
      <c r="H281" s="73"/>
      <c r="I281" s="73"/>
      <c r="J281" s="109"/>
      <c r="K281" s="107"/>
      <c r="L281" s="107"/>
      <c r="M281" s="108"/>
      <c r="N281" s="108"/>
      <c r="O281" s="107"/>
      <c r="P281" s="108"/>
    </row>
    <row r="282" ht="15.75" customHeight="1">
      <c r="B282" s="107"/>
      <c r="C282" s="107"/>
      <c r="D282" s="108"/>
      <c r="E282" s="108"/>
      <c r="F282" s="73"/>
      <c r="G282" s="108"/>
      <c r="H282" s="73"/>
      <c r="I282" s="73"/>
      <c r="J282" s="109"/>
      <c r="K282" s="107"/>
      <c r="L282" s="107"/>
      <c r="M282" s="108"/>
      <c r="N282" s="108"/>
      <c r="O282" s="107"/>
      <c r="P282" s="108"/>
    </row>
    <row r="283" ht="15.75" customHeight="1">
      <c r="B283" s="107"/>
      <c r="C283" s="107"/>
      <c r="D283" s="108"/>
      <c r="E283" s="108"/>
      <c r="F283" s="73"/>
      <c r="G283" s="108"/>
      <c r="H283" s="73"/>
      <c r="I283" s="73"/>
      <c r="J283" s="109"/>
      <c r="K283" s="107"/>
      <c r="L283" s="107"/>
      <c r="M283" s="108"/>
      <c r="N283" s="108"/>
      <c r="O283" s="107"/>
      <c r="P283" s="108"/>
    </row>
    <row r="284" ht="15.75" customHeight="1">
      <c r="B284" s="107"/>
      <c r="C284" s="107"/>
      <c r="D284" s="108"/>
      <c r="E284" s="108"/>
      <c r="F284" s="73"/>
      <c r="G284" s="108"/>
      <c r="H284" s="73"/>
      <c r="I284" s="73"/>
      <c r="J284" s="109"/>
      <c r="K284" s="107"/>
      <c r="L284" s="107"/>
      <c r="M284" s="108"/>
      <c r="N284" s="108"/>
      <c r="O284" s="107"/>
      <c r="P284" s="108"/>
    </row>
    <row r="285" ht="15.75" customHeight="1">
      <c r="B285" s="107"/>
      <c r="C285" s="107"/>
      <c r="D285" s="108"/>
      <c r="E285" s="108"/>
      <c r="F285" s="73"/>
      <c r="G285" s="108"/>
      <c r="H285" s="73"/>
      <c r="I285" s="73"/>
      <c r="J285" s="109"/>
      <c r="K285" s="107"/>
      <c r="L285" s="107"/>
      <c r="M285" s="108"/>
      <c r="N285" s="108"/>
      <c r="O285" s="107"/>
      <c r="P285" s="108"/>
    </row>
    <row r="286" ht="15.75" customHeight="1">
      <c r="B286" s="107"/>
      <c r="C286" s="107"/>
      <c r="D286" s="108"/>
      <c r="E286" s="108"/>
      <c r="F286" s="73"/>
      <c r="G286" s="108"/>
      <c r="H286" s="73"/>
      <c r="I286" s="73"/>
      <c r="J286" s="109"/>
      <c r="K286" s="107"/>
      <c r="L286" s="107"/>
      <c r="M286" s="108"/>
      <c r="N286" s="108"/>
      <c r="O286" s="107"/>
      <c r="P286" s="108"/>
    </row>
    <row r="287" ht="15.75" customHeight="1">
      <c r="B287" s="107"/>
      <c r="C287" s="107"/>
      <c r="D287" s="108"/>
      <c r="E287" s="108"/>
      <c r="F287" s="73"/>
      <c r="G287" s="108"/>
      <c r="H287" s="73"/>
      <c r="I287" s="73"/>
      <c r="J287" s="109"/>
      <c r="K287" s="107"/>
      <c r="L287" s="107"/>
      <c r="M287" s="108"/>
      <c r="N287" s="108"/>
      <c r="O287" s="107"/>
      <c r="P287" s="108"/>
    </row>
    <row r="288" ht="15.75" customHeight="1">
      <c r="B288" s="107"/>
      <c r="C288" s="107"/>
      <c r="D288" s="108"/>
      <c r="E288" s="108"/>
      <c r="F288" s="73"/>
      <c r="G288" s="108"/>
      <c r="H288" s="73"/>
      <c r="I288" s="73"/>
      <c r="J288" s="109"/>
      <c r="K288" s="107"/>
      <c r="L288" s="107"/>
      <c r="M288" s="108"/>
      <c r="N288" s="108"/>
      <c r="O288" s="107"/>
      <c r="P288" s="108"/>
    </row>
    <row r="289" ht="15.75" customHeight="1">
      <c r="B289" s="107"/>
      <c r="C289" s="107"/>
      <c r="D289" s="108"/>
      <c r="E289" s="108"/>
      <c r="F289" s="73"/>
      <c r="G289" s="108"/>
      <c r="H289" s="73"/>
      <c r="I289" s="73"/>
      <c r="J289" s="109"/>
      <c r="K289" s="107"/>
      <c r="L289" s="107"/>
      <c r="M289" s="108"/>
      <c r="N289" s="108"/>
      <c r="O289" s="107"/>
      <c r="P289" s="108"/>
    </row>
    <row r="290" ht="15.75" customHeight="1">
      <c r="B290" s="107"/>
      <c r="C290" s="107"/>
      <c r="D290" s="108"/>
      <c r="E290" s="108"/>
      <c r="F290" s="73"/>
      <c r="G290" s="108"/>
      <c r="H290" s="73"/>
      <c r="I290" s="73"/>
      <c r="J290" s="109"/>
      <c r="K290" s="107"/>
      <c r="L290" s="107"/>
      <c r="M290" s="108"/>
      <c r="N290" s="108"/>
      <c r="O290" s="107"/>
      <c r="P290" s="108"/>
    </row>
    <row r="291" ht="15.75" customHeight="1">
      <c r="B291" s="107"/>
      <c r="C291" s="107"/>
      <c r="D291" s="108"/>
      <c r="E291" s="108"/>
      <c r="F291" s="73"/>
      <c r="G291" s="108"/>
      <c r="H291" s="73"/>
      <c r="I291" s="73"/>
      <c r="J291" s="109"/>
      <c r="K291" s="107"/>
      <c r="L291" s="107"/>
      <c r="M291" s="108"/>
      <c r="N291" s="108"/>
      <c r="O291" s="107"/>
      <c r="P291" s="108"/>
    </row>
    <row r="292" ht="15.75" customHeight="1">
      <c r="B292" s="107"/>
      <c r="C292" s="107"/>
      <c r="D292" s="108"/>
      <c r="E292" s="108"/>
      <c r="F292" s="73"/>
      <c r="G292" s="108"/>
      <c r="H292" s="73"/>
      <c r="I292" s="73"/>
      <c r="J292" s="109"/>
      <c r="K292" s="107"/>
      <c r="L292" s="107"/>
      <c r="M292" s="108"/>
      <c r="N292" s="108"/>
      <c r="O292" s="107"/>
      <c r="P292" s="108"/>
    </row>
    <row r="293" ht="15.75" customHeight="1">
      <c r="B293" s="107"/>
      <c r="C293" s="107"/>
      <c r="D293" s="108"/>
      <c r="E293" s="108"/>
      <c r="F293" s="73"/>
      <c r="G293" s="108"/>
      <c r="H293" s="73"/>
      <c r="I293" s="73"/>
      <c r="J293" s="109"/>
      <c r="K293" s="107"/>
      <c r="L293" s="107"/>
      <c r="M293" s="108"/>
      <c r="N293" s="108"/>
      <c r="O293" s="107"/>
      <c r="P293" s="108"/>
    </row>
    <row r="294" ht="15.75" customHeight="1">
      <c r="B294" s="107"/>
      <c r="C294" s="107"/>
      <c r="D294" s="108"/>
      <c r="E294" s="108"/>
      <c r="F294" s="73"/>
      <c r="G294" s="108"/>
      <c r="H294" s="73"/>
      <c r="I294" s="73"/>
      <c r="J294" s="109"/>
      <c r="K294" s="107"/>
      <c r="L294" s="107"/>
      <c r="M294" s="108"/>
      <c r="N294" s="108"/>
      <c r="O294" s="107"/>
      <c r="P294" s="108"/>
    </row>
    <row r="295" ht="15.75" customHeight="1">
      <c r="B295" s="107"/>
      <c r="C295" s="107"/>
      <c r="D295" s="108"/>
      <c r="E295" s="108"/>
      <c r="F295" s="73"/>
      <c r="G295" s="108"/>
      <c r="H295" s="73"/>
      <c r="I295" s="73"/>
      <c r="J295" s="109"/>
      <c r="K295" s="107"/>
      <c r="L295" s="107"/>
      <c r="M295" s="108"/>
      <c r="N295" s="108"/>
      <c r="O295" s="107"/>
      <c r="P295" s="108"/>
    </row>
    <row r="296" ht="15.75" customHeight="1">
      <c r="B296" s="107"/>
      <c r="C296" s="107"/>
      <c r="D296" s="108"/>
      <c r="E296" s="108"/>
      <c r="F296" s="73"/>
      <c r="G296" s="108"/>
      <c r="H296" s="73"/>
      <c r="I296" s="73"/>
      <c r="J296" s="109"/>
      <c r="K296" s="107"/>
      <c r="L296" s="107"/>
      <c r="M296" s="108"/>
      <c r="N296" s="108"/>
      <c r="O296" s="107"/>
      <c r="P296" s="108"/>
    </row>
    <row r="297" ht="15.75" customHeight="1">
      <c r="B297" s="107"/>
      <c r="C297" s="107"/>
      <c r="D297" s="108"/>
      <c r="E297" s="108"/>
      <c r="F297" s="73"/>
      <c r="G297" s="108"/>
      <c r="H297" s="73"/>
      <c r="I297" s="73"/>
      <c r="J297" s="109"/>
      <c r="K297" s="107"/>
      <c r="L297" s="107"/>
      <c r="M297" s="108"/>
      <c r="N297" s="108"/>
      <c r="O297" s="107"/>
      <c r="P297" s="108"/>
    </row>
    <row r="298" ht="15.75" customHeight="1">
      <c r="B298" s="107"/>
      <c r="C298" s="107"/>
      <c r="D298" s="108"/>
      <c r="E298" s="108"/>
      <c r="F298" s="73"/>
      <c r="G298" s="108"/>
      <c r="H298" s="73"/>
      <c r="I298" s="73"/>
      <c r="J298" s="109"/>
      <c r="K298" s="107"/>
      <c r="L298" s="107"/>
      <c r="M298" s="108"/>
      <c r="N298" s="108"/>
      <c r="O298" s="107"/>
      <c r="P298" s="108"/>
    </row>
    <row r="299" ht="15.75" customHeight="1">
      <c r="B299" s="107"/>
      <c r="C299" s="107"/>
      <c r="D299" s="108"/>
      <c r="E299" s="108"/>
      <c r="F299" s="73"/>
      <c r="G299" s="108"/>
      <c r="H299" s="73"/>
      <c r="I299" s="73"/>
      <c r="J299" s="109"/>
      <c r="K299" s="107"/>
      <c r="L299" s="107"/>
      <c r="M299" s="108"/>
      <c r="N299" s="108"/>
      <c r="O299" s="107"/>
      <c r="P299" s="108"/>
    </row>
    <row r="300" ht="15.75" customHeight="1">
      <c r="B300" s="107"/>
      <c r="C300" s="107"/>
      <c r="D300" s="108"/>
      <c r="E300" s="108"/>
      <c r="F300" s="73"/>
      <c r="G300" s="108"/>
      <c r="H300" s="73"/>
      <c r="I300" s="73"/>
      <c r="J300" s="109"/>
      <c r="K300" s="107"/>
      <c r="L300" s="107"/>
      <c r="M300" s="108"/>
      <c r="N300" s="108"/>
      <c r="O300" s="107"/>
      <c r="P300" s="108"/>
    </row>
    <row r="301" ht="15.75" customHeight="1">
      <c r="B301" s="107"/>
      <c r="C301" s="107"/>
      <c r="D301" s="108"/>
      <c r="E301" s="108"/>
      <c r="F301" s="73"/>
      <c r="G301" s="108"/>
      <c r="H301" s="73"/>
      <c r="I301" s="73"/>
      <c r="J301" s="109"/>
      <c r="K301" s="107"/>
      <c r="L301" s="107"/>
      <c r="M301" s="108"/>
      <c r="N301" s="108"/>
      <c r="O301" s="107"/>
      <c r="P301" s="108"/>
    </row>
    <row r="302" ht="15.75" customHeight="1">
      <c r="B302" s="107"/>
      <c r="C302" s="107"/>
      <c r="D302" s="108"/>
      <c r="E302" s="108"/>
      <c r="F302" s="73"/>
      <c r="G302" s="108"/>
      <c r="H302" s="73"/>
      <c r="I302" s="73"/>
      <c r="J302" s="109"/>
      <c r="K302" s="107"/>
      <c r="L302" s="107"/>
      <c r="M302" s="108"/>
      <c r="N302" s="108"/>
      <c r="O302" s="107"/>
      <c r="P302" s="108"/>
    </row>
    <row r="303" ht="15.75" customHeight="1">
      <c r="B303" s="107"/>
      <c r="C303" s="107"/>
      <c r="D303" s="108"/>
      <c r="E303" s="108"/>
      <c r="F303" s="73"/>
      <c r="G303" s="108"/>
      <c r="H303" s="73"/>
      <c r="I303" s="73"/>
      <c r="J303" s="109"/>
      <c r="K303" s="107"/>
      <c r="L303" s="107"/>
      <c r="M303" s="108"/>
      <c r="N303" s="108"/>
      <c r="O303" s="107"/>
      <c r="P303" s="108"/>
    </row>
    <row r="304" ht="15.75" customHeight="1">
      <c r="B304" s="107"/>
      <c r="C304" s="107"/>
      <c r="D304" s="108"/>
      <c r="E304" s="108"/>
      <c r="F304" s="73"/>
      <c r="G304" s="108"/>
      <c r="H304" s="73"/>
      <c r="I304" s="73"/>
      <c r="J304" s="109"/>
      <c r="K304" s="107"/>
      <c r="L304" s="107"/>
      <c r="M304" s="108"/>
      <c r="N304" s="108"/>
      <c r="O304" s="107"/>
      <c r="P304" s="108"/>
    </row>
    <row r="305" ht="15.75" customHeight="1">
      <c r="B305" s="107"/>
      <c r="C305" s="107"/>
      <c r="D305" s="108"/>
      <c r="E305" s="108"/>
      <c r="F305" s="73"/>
      <c r="G305" s="108"/>
      <c r="H305" s="73"/>
      <c r="I305" s="73"/>
      <c r="J305" s="109"/>
      <c r="K305" s="107"/>
      <c r="L305" s="107"/>
      <c r="M305" s="108"/>
      <c r="N305" s="108"/>
      <c r="O305" s="107"/>
      <c r="P305" s="108"/>
    </row>
    <row r="306" ht="15.75" customHeight="1">
      <c r="B306" s="107"/>
      <c r="C306" s="107"/>
      <c r="D306" s="108"/>
      <c r="E306" s="108"/>
      <c r="F306" s="73"/>
      <c r="G306" s="108"/>
      <c r="H306" s="73"/>
      <c r="I306" s="73"/>
      <c r="J306" s="109"/>
      <c r="K306" s="107"/>
      <c r="L306" s="107"/>
      <c r="M306" s="108"/>
      <c r="N306" s="108"/>
      <c r="O306" s="107"/>
      <c r="P306" s="108"/>
    </row>
    <row r="307" ht="15.75" customHeight="1">
      <c r="B307" s="107"/>
      <c r="C307" s="107"/>
      <c r="D307" s="108"/>
      <c r="E307" s="108"/>
      <c r="F307" s="73"/>
      <c r="G307" s="108"/>
      <c r="H307" s="73"/>
      <c r="I307" s="73"/>
      <c r="J307" s="109"/>
      <c r="K307" s="107"/>
      <c r="L307" s="107"/>
      <c r="M307" s="108"/>
      <c r="N307" s="108"/>
      <c r="O307" s="107"/>
      <c r="P307" s="108"/>
    </row>
    <row r="308" ht="15.75" customHeight="1">
      <c r="B308" s="107"/>
      <c r="C308" s="107"/>
      <c r="D308" s="108"/>
      <c r="E308" s="108"/>
      <c r="F308" s="73"/>
      <c r="G308" s="108"/>
      <c r="H308" s="73"/>
      <c r="I308" s="73"/>
      <c r="J308" s="109"/>
      <c r="K308" s="107"/>
      <c r="L308" s="107"/>
      <c r="M308" s="108"/>
      <c r="N308" s="108"/>
      <c r="O308" s="107"/>
      <c r="P308" s="108"/>
    </row>
    <row r="309" ht="15.75" customHeight="1">
      <c r="B309" s="107"/>
      <c r="C309" s="107"/>
      <c r="D309" s="108"/>
      <c r="E309" s="108"/>
      <c r="F309" s="73"/>
      <c r="G309" s="108"/>
      <c r="H309" s="73"/>
      <c r="I309" s="73"/>
      <c r="J309" s="109"/>
      <c r="K309" s="107"/>
      <c r="L309" s="107"/>
      <c r="M309" s="108"/>
      <c r="N309" s="108"/>
      <c r="O309" s="107"/>
      <c r="P309" s="108"/>
    </row>
    <row r="310" ht="15.75" customHeight="1">
      <c r="B310" s="107"/>
      <c r="C310" s="107"/>
      <c r="D310" s="108"/>
      <c r="E310" s="108"/>
      <c r="F310" s="73"/>
      <c r="G310" s="108"/>
      <c r="H310" s="73"/>
      <c r="I310" s="73"/>
      <c r="J310" s="109"/>
      <c r="K310" s="107"/>
      <c r="L310" s="107"/>
      <c r="M310" s="108"/>
      <c r="N310" s="108"/>
      <c r="O310" s="107"/>
      <c r="P310" s="108"/>
    </row>
    <row r="311" ht="15.75" customHeight="1">
      <c r="B311" s="107"/>
      <c r="C311" s="107"/>
      <c r="D311" s="108"/>
      <c r="E311" s="108"/>
      <c r="F311" s="73"/>
      <c r="G311" s="108"/>
      <c r="H311" s="73"/>
      <c r="I311" s="73"/>
      <c r="J311" s="109"/>
      <c r="K311" s="107"/>
      <c r="L311" s="107"/>
      <c r="M311" s="108"/>
      <c r="N311" s="108"/>
      <c r="O311" s="107"/>
      <c r="P311" s="108"/>
    </row>
    <row r="312" ht="15.75" customHeight="1">
      <c r="B312" s="107"/>
      <c r="C312" s="107"/>
      <c r="D312" s="108"/>
      <c r="E312" s="108"/>
      <c r="F312" s="73"/>
      <c r="G312" s="108"/>
      <c r="H312" s="73"/>
      <c r="I312" s="73"/>
      <c r="J312" s="109"/>
      <c r="K312" s="107"/>
      <c r="L312" s="107"/>
      <c r="M312" s="108"/>
      <c r="N312" s="108"/>
      <c r="O312" s="107"/>
      <c r="P312" s="108"/>
    </row>
    <row r="313" ht="15.75" customHeight="1">
      <c r="B313" s="107"/>
      <c r="C313" s="107"/>
      <c r="D313" s="108"/>
      <c r="E313" s="108"/>
      <c r="F313" s="73"/>
      <c r="G313" s="108"/>
      <c r="H313" s="73"/>
      <c r="I313" s="73"/>
      <c r="J313" s="109"/>
      <c r="K313" s="107"/>
      <c r="L313" s="107"/>
      <c r="M313" s="108"/>
      <c r="N313" s="108"/>
      <c r="O313" s="107"/>
      <c r="P313" s="108"/>
    </row>
    <row r="314" ht="15.75" customHeight="1">
      <c r="B314" s="107"/>
      <c r="C314" s="107"/>
      <c r="D314" s="108"/>
      <c r="E314" s="108"/>
      <c r="F314" s="73"/>
      <c r="G314" s="108"/>
      <c r="H314" s="73"/>
      <c r="I314" s="73"/>
      <c r="J314" s="109"/>
      <c r="K314" s="107"/>
      <c r="L314" s="107"/>
      <c r="M314" s="108"/>
      <c r="N314" s="108"/>
      <c r="O314" s="107"/>
      <c r="P314" s="108"/>
    </row>
    <row r="315" ht="15.75" customHeight="1">
      <c r="B315" s="107"/>
      <c r="C315" s="107"/>
      <c r="D315" s="108"/>
      <c r="E315" s="108"/>
      <c r="F315" s="73"/>
      <c r="G315" s="108"/>
      <c r="H315" s="73"/>
      <c r="I315" s="73"/>
      <c r="J315" s="109"/>
      <c r="K315" s="107"/>
      <c r="L315" s="107"/>
      <c r="M315" s="108"/>
      <c r="N315" s="108"/>
      <c r="O315" s="107"/>
      <c r="P315" s="108"/>
    </row>
    <row r="316" ht="15.75" customHeight="1">
      <c r="B316" s="107"/>
      <c r="C316" s="107"/>
      <c r="D316" s="108"/>
      <c r="E316" s="108"/>
      <c r="F316" s="73"/>
      <c r="G316" s="108"/>
      <c r="H316" s="73"/>
      <c r="I316" s="73"/>
      <c r="J316" s="109"/>
      <c r="K316" s="107"/>
      <c r="L316" s="107"/>
      <c r="M316" s="108"/>
      <c r="N316" s="108"/>
      <c r="O316" s="107"/>
      <c r="P316" s="108"/>
    </row>
    <row r="317" ht="15.75" customHeight="1">
      <c r="B317" s="107"/>
      <c r="C317" s="107"/>
      <c r="D317" s="108"/>
      <c r="E317" s="108"/>
      <c r="F317" s="73"/>
      <c r="G317" s="108"/>
      <c r="H317" s="73"/>
      <c r="I317" s="73"/>
      <c r="J317" s="109"/>
      <c r="K317" s="107"/>
      <c r="L317" s="107"/>
      <c r="M317" s="108"/>
      <c r="N317" s="108"/>
      <c r="O317" s="107"/>
      <c r="P317" s="108"/>
    </row>
    <row r="318" ht="15.75" customHeight="1">
      <c r="B318" s="107"/>
      <c r="C318" s="107"/>
      <c r="D318" s="108"/>
      <c r="E318" s="108"/>
      <c r="F318" s="73"/>
      <c r="G318" s="108"/>
      <c r="H318" s="73"/>
      <c r="I318" s="73"/>
      <c r="J318" s="109"/>
      <c r="K318" s="107"/>
      <c r="L318" s="107"/>
      <c r="M318" s="108"/>
      <c r="N318" s="108"/>
      <c r="O318" s="107"/>
      <c r="P318" s="108"/>
    </row>
    <row r="319" ht="15.75" customHeight="1">
      <c r="B319" s="107"/>
      <c r="C319" s="107"/>
      <c r="D319" s="108"/>
      <c r="E319" s="108"/>
      <c r="F319" s="73"/>
      <c r="G319" s="108"/>
      <c r="H319" s="73"/>
      <c r="I319" s="73"/>
      <c r="J319" s="109"/>
      <c r="K319" s="107"/>
      <c r="L319" s="107"/>
      <c r="M319" s="108"/>
      <c r="N319" s="108"/>
      <c r="O319" s="107"/>
      <c r="P319" s="108"/>
    </row>
    <row r="320" ht="15.75" customHeight="1">
      <c r="B320" s="107"/>
      <c r="C320" s="107"/>
      <c r="D320" s="108"/>
      <c r="E320" s="108"/>
      <c r="F320" s="73"/>
      <c r="G320" s="108"/>
      <c r="H320" s="73"/>
      <c r="I320" s="73"/>
      <c r="J320" s="109"/>
      <c r="K320" s="107"/>
      <c r="L320" s="107"/>
      <c r="M320" s="108"/>
      <c r="N320" s="108"/>
      <c r="O320" s="107"/>
      <c r="P320" s="108"/>
    </row>
    <row r="321" ht="15.75" customHeight="1">
      <c r="B321" s="107"/>
      <c r="C321" s="107"/>
      <c r="D321" s="108"/>
      <c r="E321" s="108"/>
      <c r="F321" s="73"/>
      <c r="G321" s="108"/>
      <c r="H321" s="73"/>
      <c r="I321" s="73"/>
      <c r="J321" s="109"/>
      <c r="K321" s="107"/>
      <c r="L321" s="107"/>
      <c r="M321" s="108"/>
      <c r="N321" s="108"/>
      <c r="O321" s="107"/>
      <c r="P321" s="108"/>
    </row>
    <row r="322" ht="15.75" customHeight="1">
      <c r="B322" s="107"/>
      <c r="C322" s="107"/>
      <c r="D322" s="108"/>
      <c r="E322" s="108"/>
      <c r="F322" s="73"/>
      <c r="G322" s="108"/>
      <c r="H322" s="73"/>
      <c r="I322" s="73"/>
      <c r="J322" s="109"/>
      <c r="K322" s="107"/>
      <c r="L322" s="107"/>
      <c r="M322" s="108"/>
      <c r="N322" s="108"/>
      <c r="O322" s="107"/>
      <c r="P322" s="108"/>
    </row>
    <row r="323" ht="15.75" customHeight="1">
      <c r="B323" s="107"/>
      <c r="C323" s="107"/>
      <c r="D323" s="108"/>
      <c r="E323" s="108"/>
      <c r="F323" s="73"/>
      <c r="G323" s="108"/>
      <c r="H323" s="73"/>
      <c r="I323" s="73"/>
      <c r="J323" s="109"/>
      <c r="K323" s="107"/>
      <c r="L323" s="107"/>
      <c r="M323" s="108"/>
      <c r="N323" s="108"/>
      <c r="O323" s="107"/>
      <c r="P323" s="108"/>
    </row>
    <row r="324" ht="15.75" customHeight="1">
      <c r="B324" s="107"/>
      <c r="C324" s="107"/>
      <c r="D324" s="108"/>
      <c r="E324" s="108"/>
      <c r="F324" s="73"/>
      <c r="G324" s="108"/>
      <c r="H324" s="73"/>
      <c r="I324" s="73"/>
      <c r="J324" s="109"/>
      <c r="K324" s="107"/>
      <c r="L324" s="107"/>
      <c r="M324" s="108"/>
      <c r="N324" s="108"/>
      <c r="O324" s="107"/>
      <c r="P324" s="108"/>
    </row>
    <row r="325" ht="15.75" customHeight="1">
      <c r="B325" s="107"/>
      <c r="C325" s="107"/>
      <c r="D325" s="108"/>
      <c r="E325" s="108"/>
      <c r="F325" s="73"/>
      <c r="G325" s="108"/>
      <c r="H325" s="73"/>
      <c r="I325" s="73"/>
      <c r="J325" s="109"/>
      <c r="K325" s="107"/>
      <c r="L325" s="107"/>
      <c r="M325" s="108"/>
      <c r="N325" s="108"/>
      <c r="O325" s="107"/>
      <c r="P325" s="108"/>
    </row>
    <row r="326" ht="15.75" customHeight="1">
      <c r="B326" s="107"/>
      <c r="C326" s="107"/>
      <c r="D326" s="108"/>
      <c r="E326" s="108"/>
      <c r="F326" s="73"/>
      <c r="G326" s="108"/>
      <c r="H326" s="73"/>
      <c r="I326" s="73"/>
      <c r="J326" s="109"/>
      <c r="K326" s="107"/>
      <c r="L326" s="107"/>
      <c r="M326" s="108"/>
      <c r="N326" s="108"/>
      <c r="O326" s="107"/>
      <c r="P326" s="108"/>
    </row>
    <row r="327" ht="15.75" customHeight="1">
      <c r="B327" s="107"/>
      <c r="C327" s="107"/>
      <c r="D327" s="108"/>
      <c r="E327" s="108"/>
      <c r="F327" s="73"/>
      <c r="G327" s="108"/>
      <c r="H327" s="73"/>
      <c r="I327" s="73"/>
      <c r="J327" s="109"/>
      <c r="K327" s="107"/>
      <c r="L327" s="107"/>
      <c r="M327" s="108"/>
      <c r="N327" s="108"/>
      <c r="O327" s="107"/>
      <c r="P327" s="108"/>
    </row>
    <row r="328" ht="15.75" customHeight="1">
      <c r="B328" s="107"/>
      <c r="C328" s="107"/>
      <c r="D328" s="108"/>
      <c r="E328" s="108"/>
      <c r="F328" s="73"/>
      <c r="G328" s="108"/>
      <c r="H328" s="73"/>
      <c r="I328" s="73"/>
      <c r="J328" s="109"/>
      <c r="K328" s="107"/>
      <c r="L328" s="107"/>
      <c r="M328" s="108"/>
      <c r="N328" s="108"/>
      <c r="O328" s="107"/>
      <c r="P328" s="108"/>
    </row>
    <row r="329" ht="15.75" customHeight="1">
      <c r="B329" s="107"/>
      <c r="C329" s="107"/>
      <c r="D329" s="108"/>
      <c r="E329" s="108"/>
      <c r="F329" s="73"/>
      <c r="G329" s="108"/>
      <c r="H329" s="73"/>
      <c r="I329" s="73"/>
      <c r="J329" s="109"/>
      <c r="K329" s="107"/>
      <c r="L329" s="107"/>
      <c r="M329" s="108"/>
      <c r="N329" s="108"/>
      <c r="O329" s="107"/>
      <c r="P329" s="108"/>
    </row>
    <row r="330" ht="15.75" customHeight="1">
      <c r="B330" s="107"/>
      <c r="C330" s="107"/>
      <c r="D330" s="108"/>
      <c r="E330" s="108"/>
      <c r="F330" s="73"/>
      <c r="G330" s="108"/>
      <c r="H330" s="73"/>
      <c r="I330" s="73"/>
      <c r="J330" s="109"/>
      <c r="K330" s="107"/>
      <c r="L330" s="107"/>
      <c r="M330" s="108"/>
      <c r="N330" s="108"/>
      <c r="O330" s="107"/>
      <c r="P330" s="108"/>
    </row>
    <row r="331" ht="15.75" customHeight="1">
      <c r="B331" s="107"/>
      <c r="C331" s="107"/>
      <c r="D331" s="108"/>
      <c r="E331" s="108"/>
      <c r="F331" s="73"/>
      <c r="G331" s="108"/>
      <c r="H331" s="73"/>
      <c r="I331" s="73"/>
      <c r="J331" s="109"/>
      <c r="K331" s="107"/>
      <c r="L331" s="107"/>
      <c r="M331" s="108"/>
      <c r="N331" s="108"/>
      <c r="O331" s="107"/>
      <c r="P331" s="108"/>
    </row>
    <row r="332" ht="15.75" customHeight="1">
      <c r="B332" s="107"/>
      <c r="C332" s="107"/>
      <c r="D332" s="108"/>
      <c r="E332" s="108"/>
      <c r="F332" s="73"/>
      <c r="G332" s="108"/>
      <c r="H332" s="73"/>
      <c r="I332" s="73"/>
      <c r="J332" s="109"/>
      <c r="K332" s="107"/>
      <c r="L332" s="107"/>
      <c r="M332" s="108"/>
      <c r="N332" s="108"/>
      <c r="O332" s="107"/>
      <c r="P332" s="108"/>
    </row>
    <row r="333" ht="15.75" customHeight="1">
      <c r="B333" s="107"/>
      <c r="C333" s="107"/>
      <c r="D333" s="108"/>
      <c r="E333" s="108"/>
      <c r="F333" s="73"/>
      <c r="G333" s="108"/>
      <c r="H333" s="73"/>
      <c r="I333" s="73"/>
      <c r="J333" s="109"/>
      <c r="K333" s="107"/>
      <c r="L333" s="107"/>
      <c r="M333" s="108"/>
      <c r="N333" s="108"/>
      <c r="O333" s="107"/>
      <c r="P333" s="108"/>
    </row>
    <row r="334" ht="15.75" customHeight="1">
      <c r="B334" s="107"/>
      <c r="C334" s="107"/>
      <c r="D334" s="108"/>
      <c r="E334" s="108"/>
      <c r="F334" s="73"/>
      <c r="G334" s="108"/>
      <c r="H334" s="73"/>
      <c r="I334" s="73"/>
      <c r="J334" s="109"/>
      <c r="K334" s="107"/>
      <c r="L334" s="107"/>
      <c r="M334" s="108"/>
      <c r="N334" s="108"/>
      <c r="O334" s="107"/>
      <c r="P334" s="108"/>
    </row>
    <row r="335" ht="15.75" customHeight="1">
      <c r="B335" s="107"/>
      <c r="C335" s="107"/>
      <c r="D335" s="108"/>
      <c r="E335" s="108"/>
      <c r="F335" s="73"/>
      <c r="G335" s="108"/>
      <c r="H335" s="73"/>
      <c r="I335" s="73"/>
      <c r="J335" s="109"/>
      <c r="K335" s="107"/>
      <c r="L335" s="107"/>
      <c r="M335" s="108"/>
      <c r="N335" s="108"/>
      <c r="O335" s="107"/>
      <c r="P335" s="108"/>
    </row>
    <row r="336" ht="15.75" customHeight="1">
      <c r="B336" s="107"/>
      <c r="C336" s="107"/>
      <c r="D336" s="108"/>
      <c r="E336" s="108"/>
      <c r="F336" s="73"/>
      <c r="G336" s="108"/>
      <c r="H336" s="73"/>
      <c r="I336" s="73"/>
      <c r="J336" s="109"/>
      <c r="K336" s="107"/>
      <c r="L336" s="107"/>
      <c r="M336" s="108"/>
      <c r="N336" s="108"/>
      <c r="O336" s="107"/>
      <c r="P336" s="108"/>
    </row>
    <row r="337" ht="15.75" customHeight="1">
      <c r="B337" s="107"/>
      <c r="C337" s="107"/>
      <c r="D337" s="108"/>
      <c r="E337" s="108"/>
      <c r="F337" s="73"/>
      <c r="G337" s="108"/>
      <c r="H337" s="73"/>
      <c r="I337" s="73"/>
      <c r="J337" s="109"/>
      <c r="K337" s="107"/>
      <c r="L337" s="107"/>
      <c r="M337" s="108"/>
      <c r="N337" s="108"/>
      <c r="O337" s="107"/>
      <c r="P337" s="108"/>
    </row>
    <row r="338" ht="15.75" customHeight="1">
      <c r="B338" s="107"/>
      <c r="C338" s="107"/>
      <c r="D338" s="108"/>
      <c r="E338" s="108"/>
      <c r="F338" s="73"/>
      <c r="G338" s="108"/>
      <c r="H338" s="73"/>
      <c r="I338" s="73"/>
      <c r="J338" s="109"/>
      <c r="K338" s="107"/>
      <c r="L338" s="107"/>
      <c r="M338" s="108"/>
      <c r="N338" s="108"/>
      <c r="O338" s="107"/>
      <c r="P338" s="108"/>
    </row>
    <row r="339" ht="15.75" customHeight="1">
      <c r="B339" s="107"/>
      <c r="C339" s="107"/>
      <c r="D339" s="108"/>
      <c r="E339" s="108"/>
      <c r="F339" s="73"/>
      <c r="G339" s="108"/>
      <c r="H339" s="73"/>
      <c r="I339" s="73"/>
      <c r="J339" s="109"/>
      <c r="K339" s="107"/>
      <c r="L339" s="107"/>
      <c r="M339" s="108"/>
      <c r="N339" s="108"/>
      <c r="O339" s="107"/>
      <c r="P339" s="108"/>
    </row>
    <row r="340" ht="15.75" customHeight="1">
      <c r="B340" s="107"/>
      <c r="C340" s="107"/>
      <c r="D340" s="108"/>
      <c r="E340" s="108"/>
      <c r="F340" s="73"/>
      <c r="G340" s="108"/>
      <c r="H340" s="73"/>
      <c r="I340" s="73"/>
      <c r="J340" s="109"/>
      <c r="K340" s="107"/>
      <c r="L340" s="107"/>
      <c r="M340" s="108"/>
      <c r="N340" s="108"/>
      <c r="O340" s="107"/>
      <c r="P340" s="108"/>
    </row>
    <row r="341" ht="15.75" customHeight="1">
      <c r="B341" s="107"/>
      <c r="C341" s="107"/>
      <c r="D341" s="108"/>
      <c r="E341" s="108"/>
      <c r="F341" s="73"/>
      <c r="G341" s="108"/>
      <c r="H341" s="73"/>
      <c r="I341" s="73"/>
      <c r="J341" s="109"/>
      <c r="K341" s="107"/>
      <c r="L341" s="107"/>
      <c r="M341" s="108"/>
      <c r="N341" s="108"/>
      <c r="O341" s="107"/>
      <c r="P341" s="108"/>
    </row>
    <row r="342" ht="15.75" customHeight="1">
      <c r="B342" s="107"/>
      <c r="C342" s="107"/>
      <c r="D342" s="108"/>
      <c r="E342" s="108"/>
      <c r="F342" s="73"/>
      <c r="G342" s="108"/>
      <c r="H342" s="73"/>
      <c r="I342" s="73"/>
      <c r="J342" s="109"/>
      <c r="K342" s="107"/>
      <c r="L342" s="107"/>
      <c r="M342" s="108"/>
      <c r="N342" s="108"/>
      <c r="O342" s="107"/>
      <c r="P342" s="108"/>
    </row>
    <row r="343" ht="15.75" customHeight="1">
      <c r="B343" s="107"/>
      <c r="C343" s="107"/>
      <c r="D343" s="108"/>
      <c r="E343" s="108"/>
      <c r="F343" s="73"/>
      <c r="G343" s="108"/>
      <c r="H343" s="73"/>
      <c r="I343" s="73"/>
      <c r="J343" s="109"/>
      <c r="K343" s="107"/>
      <c r="L343" s="107"/>
      <c r="M343" s="108"/>
      <c r="N343" s="108"/>
      <c r="O343" s="107"/>
      <c r="P343" s="108"/>
    </row>
    <row r="344" ht="15.75" customHeight="1">
      <c r="B344" s="107"/>
      <c r="C344" s="107"/>
      <c r="D344" s="108"/>
      <c r="E344" s="108"/>
      <c r="F344" s="73"/>
      <c r="G344" s="108"/>
      <c r="H344" s="73"/>
      <c r="I344" s="73"/>
      <c r="J344" s="109"/>
      <c r="K344" s="107"/>
      <c r="L344" s="107"/>
      <c r="M344" s="108"/>
      <c r="N344" s="108"/>
      <c r="O344" s="107"/>
      <c r="P344" s="108"/>
    </row>
    <row r="345" ht="15.75" customHeight="1">
      <c r="B345" s="107"/>
      <c r="C345" s="107"/>
      <c r="D345" s="108"/>
      <c r="E345" s="108"/>
      <c r="F345" s="73"/>
      <c r="G345" s="108"/>
      <c r="H345" s="73"/>
      <c r="I345" s="73"/>
      <c r="J345" s="109"/>
      <c r="K345" s="107"/>
      <c r="L345" s="107"/>
      <c r="M345" s="108"/>
      <c r="N345" s="108"/>
      <c r="O345" s="107"/>
      <c r="P345" s="108"/>
    </row>
    <row r="346" ht="15.75" customHeight="1">
      <c r="B346" s="107"/>
      <c r="C346" s="107"/>
      <c r="D346" s="108"/>
      <c r="E346" s="108"/>
      <c r="F346" s="73"/>
      <c r="G346" s="108"/>
      <c r="H346" s="73"/>
      <c r="I346" s="73"/>
      <c r="J346" s="109"/>
      <c r="K346" s="107"/>
      <c r="L346" s="107"/>
      <c r="M346" s="108"/>
      <c r="N346" s="108"/>
      <c r="O346" s="107"/>
      <c r="P346" s="108"/>
    </row>
    <row r="347" ht="15.75" customHeight="1">
      <c r="B347" s="107"/>
      <c r="C347" s="107"/>
      <c r="D347" s="108"/>
      <c r="E347" s="108"/>
      <c r="F347" s="73"/>
      <c r="G347" s="108"/>
      <c r="H347" s="73"/>
      <c r="I347" s="73"/>
      <c r="J347" s="109"/>
      <c r="K347" s="107"/>
      <c r="L347" s="107"/>
      <c r="M347" s="108"/>
      <c r="N347" s="108"/>
      <c r="O347" s="107"/>
      <c r="P347" s="108"/>
    </row>
    <row r="348" ht="15.75" customHeight="1">
      <c r="B348" s="107"/>
      <c r="C348" s="107"/>
      <c r="D348" s="108"/>
      <c r="E348" s="108"/>
      <c r="F348" s="73"/>
      <c r="G348" s="108"/>
      <c r="H348" s="73"/>
      <c r="I348" s="73"/>
      <c r="J348" s="109"/>
      <c r="K348" s="107"/>
      <c r="L348" s="107"/>
      <c r="M348" s="108"/>
      <c r="N348" s="108"/>
      <c r="O348" s="107"/>
      <c r="P348" s="108"/>
    </row>
    <row r="349" ht="15.75" customHeight="1">
      <c r="B349" s="107"/>
      <c r="C349" s="107"/>
      <c r="D349" s="108"/>
      <c r="E349" s="108"/>
      <c r="F349" s="73"/>
      <c r="G349" s="108"/>
      <c r="H349" s="73"/>
      <c r="I349" s="73"/>
      <c r="J349" s="109"/>
      <c r="K349" s="107"/>
      <c r="L349" s="107"/>
      <c r="M349" s="108"/>
      <c r="N349" s="108"/>
      <c r="O349" s="107"/>
      <c r="P349" s="108"/>
    </row>
    <row r="350" ht="15.75" customHeight="1">
      <c r="B350" s="107"/>
      <c r="C350" s="107"/>
      <c r="D350" s="108"/>
      <c r="E350" s="108"/>
      <c r="F350" s="73"/>
      <c r="G350" s="108"/>
      <c r="H350" s="73"/>
      <c r="I350" s="73"/>
      <c r="J350" s="109"/>
      <c r="K350" s="107"/>
      <c r="L350" s="107"/>
      <c r="M350" s="108"/>
      <c r="N350" s="108"/>
      <c r="O350" s="107"/>
      <c r="P350" s="108"/>
    </row>
    <row r="351" ht="15.75" customHeight="1">
      <c r="B351" s="107"/>
      <c r="C351" s="107"/>
      <c r="D351" s="108"/>
      <c r="E351" s="108"/>
      <c r="F351" s="73"/>
      <c r="G351" s="108"/>
      <c r="H351" s="73"/>
      <c r="I351" s="73"/>
      <c r="J351" s="109"/>
      <c r="K351" s="107"/>
      <c r="L351" s="107"/>
      <c r="M351" s="108"/>
      <c r="N351" s="108"/>
      <c r="O351" s="107"/>
      <c r="P351" s="108"/>
    </row>
    <row r="352" ht="15.75" customHeight="1">
      <c r="B352" s="107"/>
      <c r="C352" s="107"/>
      <c r="D352" s="108"/>
      <c r="E352" s="108"/>
      <c r="F352" s="73"/>
      <c r="G352" s="108"/>
      <c r="H352" s="73"/>
      <c r="I352" s="73"/>
      <c r="J352" s="109"/>
      <c r="K352" s="107"/>
      <c r="L352" s="107"/>
      <c r="M352" s="108"/>
      <c r="N352" s="108"/>
      <c r="O352" s="107"/>
      <c r="P352" s="108"/>
    </row>
    <row r="353" ht="15.75" customHeight="1">
      <c r="B353" s="107"/>
      <c r="C353" s="107"/>
      <c r="D353" s="108"/>
      <c r="E353" s="108"/>
      <c r="F353" s="73"/>
      <c r="G353" s="108"/>
      <c r="H353" s="73"/>
      <c r="I353" s="73"/>
      <c r="J353" s="109"/>
      <c r="K353" s="107"/>
      <c r="L353" s="107"/>
      <c r="M353" s="108"/>
      <c r="N353" s="108"/>
      <c r="O353" s="107"/>
      <c r="P353" s="108"/>
    </row>
    <row r="354" ht="15.75" customHeight="1">
      <c r="B354" s="107"/>
      <c r="C354" s="107"/>
      <c r="D354" s="108"/>
      <c r="E354" s="108"/>
      <c r="F354" s="73"/>
      <c r="G354" s="108"/>
      <c r="H354" s="73"/>
      <c r="I354" s="73"/>
      <c r="J354" s="109"/>
      <c r="K354" s="107"/>
      <c r="L354" s="107"/>
      <c r="M354" s="108"/>
      <c r="N354" s="108"/>
      <c r="O354" s="107"/>
      <c r="P354" s="108"/>
    </row>
    <row r="355" ht="15.75" customHeight="1">
      <c r="B355" s="107"/>
      <c r="C355" s="107"/>
      <c r="D355" s="108"/>
      <c r="E355" s="108"/>
      <c r="F355" s="73"/>
      <c r="G355" s="108"/>
      <c r="H355" s="73"/>
      <c r="I355" s="73"/>
      <c r="J355" s="109"/>
      <c r="K355" s="107"/>
      <c r="L355" s="107"/>
      <c r="M355" s="108"/>
      <c r="N355" s="108"/>
      <c r="O355" s="107"/>
      <c r="P355" s="108"/>
    </row>
    <row r="356" ht="15.75" customHeight="1">
      <c r="B356" s="107"/>
      <c r="C356" s="107"/>
      <c r="D356" s="108"/>
      <c r="E356" s="108"/>
      <c r="F356" s="73"/>
      <c r="G356" s="108"/>
      <c r="H356" s="73"/>
      <c r="I356" s="73"/>
      <c r="J356" s="109"/>
      <c r="K356" s="107"/>
      <c r="L356" s="107"/>
      <c r="M356" s="108"/>
      <c r="N356" s="108"/>
      <c r="O356" s="107"/>
      <c r="P356" s="108"/>
    </row>
    <row r="357" ht="15.75" customHeight="1">
      <c r="B357" s="107"/>
      <c r="C357" s="107"/>
      <c r="D357" s="108"/>
      <c r="E357" s="108"/>
      <c r="F357" s="73"/>
      <c r="G357" s="108"/>
      <c r="H357" s="73"/>
      <c r="I357" s="73"/>
      <c r="J357" s="109"/>
      <c r="K357" s="107"/>
      <c r="L357" s="107"/>
      <c r="M357" s="108"/>
      <c r="N357" s="108"/>
      <c r="O357" s="107"/>
      <c r="P357" s="108"/>
    </row>
    <row r="358" ht="15.75" customHeight="1">
      <c r="B358" s="107"/>
      <c r="C358" s="107"/>
      <c r="D358" s="108"/>
      <c r="E358" s="108"/>
      <c r="F358" s="73"/>
      <c r="G358" s="108"/>
      <c r="H358" s="73"/>
      <c r="I358" s="73"/>
      <c r="J358" s="109"/>
      <c r="K358" s="107"/>
      <c r="L358" s="107"/>
      <c r="M358" s="108"/>
      <c r="N358" s="108"/>
      <c r="O358" s="107"/>
      <c r="P358" s="108"/>
    </row>
    <row r="359" ht="15.75" customHeight="1">
      <c r="B359" s="107"/>
      <c r="C359" s="107"/>
      <c r="D359" s="108"/>
      <c r="E359" s="108"/>
      <c r="F359" s="73"/>
      <c r="G359" s="108"/>
      <c r="H359" s="73"/>
      <c r="I359" s="73"/>
      <c r="J359" s="109"/>
      <c r="K359" s="107"/>
      <c r="L359" s="107"/>
      <c r="M359" s="108"/>
      <c r="N359" s="108"/>
      <c r="O359" s="107"/>
      <c r="P359" s="108"/>
    </row>
    <row r="360" ht="15.75" customHeight="1">
      <c r="B360" s="107"/>
      <c r="C360" s="107"/>
      <c r="D360" s="108"/>
      <c r="E360" s="108"/>
      <c r="F360" s="73"/>
      <c r="G360" s="108"/>
      <c r="H360" s="73"/>
      <c r="I360" s="73"/>
      <c r="J360" s="109"/>
      <c r="K360" s="107"/>
      <c r="L360" s="107"/>
      <c r="M360" s="108"/>
      <c r="N360" s="108"/>
      <c r="O360" s="107"/>
      <c r="P360" s="108"/>
    </row>
    <row r="361" ht="15.75" customHeight="1">
      <c r="B361" s="107"/>
      <c r="C361" s="107"/>
      <c r="D361" s="108"/>
      <c r="E361" s="108"/>
      <c r="F361" s="73"/>
      <c r="G361" s="108"/>
      <c r="H361" s="73"/>
      <c r="I361" s="73"/>
      <c r="J361" s="109"/>
      <c r="K361" s="107"/>
      <c r="L361" s="107"/>
      <c r="M361" s="108"/>
      <c r="N361" s="108"/>
      <c r="O361" s="107"/>
      <c r="P361" s="108"/>
    </row>
    <row r="362" ht="15.75" customHeight="1">
      <c r="B362" s="107"/>
      <c r="C362" s="107"/>
      <c r="D362" s="108"/>
      <c r="E362" s="108"/>
      <c r="F362" s="73"/>
      <c r="G362" s="108"/>
      <c r="H362" s="73"/>
      <c r="I362" s="73"/>
      <c r="J362" s="109"/>
      <c r="K362" s="107"/>
      <c r="L362" s="107"/>
      <c r="M362" s="108"/>
      <c r="N362" s="108"/>
      <c r="O362" s="107"/>
      <c r="P362" s="108"/>
    </row>
    <row r="363" ht="15.75" customHeight="1">
      <c r="B363" s="107"/>
      <c r="C363" s="107"/>
      <c r="D363" s="108"/>
      <c r="E363" s="108"/>
      <c r="F363" s="73"/>
      <c r="G363" s="108"/>
      <c r="H363" s="73"/>
      <c r="I363" s="73"/>
      <c r="J363" s="109"/>
      <c r="K363" s="107"/>
      <c r="L363" s="107"/>
      <c r="M363" s="108"/>
      <c r="N363" s="108"/>
      <c r="O363" s="107"/>
      <c r="P363" s="108"/>
    </row>
    <row r="364" ht="15.75" customHeight="1">
      <c r="B364" s="107"/>
      <c r="C364" s="107"/>
      <c r="D364" s="108"/>
      <c r="E364" s="108"/>
      <c r="F364" s="73"/>
      <c r="G364" s="108"/>
      <c r="H364" s="73"/>
      <c r="I364" s="73"/>
      <c r="J364" s="109"/>
      <c r="K364" s="107"/>
      <c r="L364" s="107"/>
      <c r="M364" s="108"/>
      <c r="N364" s="108"/>
      <c r="O364" s="107"/>
      <c r="P364" s="108"/>
    </row>
    <row r="365" ht="15.75" customHeight="1">
      <c r="B365" s="107"/>
      <c r="C365" s="107"/>
      <c r="D365" s="108"/>
      <c r="E365" s="108"/>
      <c r="F365" s="73"/>
      <c r="G365" s="108"/>
      <c r="H365" s="73"/>
      <c r="I365" s="73"/>
      <c r="J365" s="109"/>
      <c r="K365" s="107"/>
      <c r="L365" s="107"/>
      <c r="M365" s="108"/>
      <c r="N365" s="108"/>
      <c r="O365" s="107"/>
      <c r="P365" s="108"/>
    </row>
    <row r="366" ht="15.75" customHeight="1">
      <c r="B366" s="107"/>
      <c r="C366" s="107"/>
      <c r="D366" s="108"/>
      <c r="E366" s="108"/>
      <c r="F366" s="73"/>
      <c r="G366" s="108"/>
      <c r="H366" s="73"/>
      <c r="I366" s="73"/>
      <c r="J366" s="109"/>
      <c r="K366" s="107"/>
      <c r="L366" s="107"/>
      <c r="M366" s="108"/>
      <c r="N366" s="108"/>
      <c r="O366" s="107"/>
      <c r="P366" s="108"/>
    </row>
    <row r="367" ht="15.75" customHeight="1">
      <c r="B367" s="107"/>
      <c r="C367" s="107"/>
      <c r="D367" s="108"/>
      <c r="E367" s="108"/>
      <c r="F367" s="73"/>
      <c r="G367" s="108"/>
      <c r="H367" s="73"/>
      <c r="I367" s="73"/>
      <c r="J367" s="109"/>
      <c r="K367" s="107"/>
      <c r="L367" s="107"/>
      <c r="M367" s="108"/>
      <c r="N367" s="108"/>
      <c r="O367" s="107"/>
      <c r="P367" s="108"/>
    </row>
    <row r="368" ht="15.75" customHeight="1">
      <c r="B368" s="107"/>
      <c r="C368" s="107"/>
      <c r="D368" s="108"/>
      <c r="E368" s="108"/>
      <c r="F368" s="73"/>
      <c r="G368" s="108"/>
      <c r="H368" s="73"/>
      <c r="I368" s="73"/>
      <c r="J368" s="109"/>
      <c r="K368" s="107"/>
      <c r="L368" s="107"/>
      <c r="M368" s="108"/>
      <c r="N368" s="108"/>
      <c r="O368" s="107"/>
      <c r="P368" s="108"/>
    </row>
    <row r="369" ht="15.75" customHeight="1">
      <c r="B369" s="107"/>
      <c r="C369" s="107"/>
      <c r="D369" s="108"/>
      <c r="E369" s="108"/>
      <c r="F369" s="73"/>
      <c r="G369" s="108"/>
      <c r="H369" s="73"/>
      <c r="I369" s="73"/>
      <c r="J369" s="109"/>
      <c r="K369" s="107"/>
      <c r="L369" s="107"/>
      <c r="M369" s="108"/>
      <c r="N369" s="108"/>
      <c r="O369" s="107"/>
      <c r="P369" s="108"/>
    </row>
    <row r="370" ht="15.75" customHeight="1">
      <c r="B370" s="107"/>
      <c r="C370" s="107"/>
      <c r="D370" s="108"/>
      <c r="E370" s="108"/>
      <c r="F370" s="73"/>
      <c r="G370" s="108"/>
      <c r="H370" s="73"/>
      <c r="I370" s="73"/>
      <c r="J370" s="109"/>
      <c r="K370" s="107"/>
      <c r="L370" s="107"/>
      <c r="M370" s="108"/>
      <c r="N370" s="108"/>
      <c r="O370" s="107"/>
      <c r="P370" s="108"/>
    </row>
    <row r="371" ht="15.75" customHeight="1">
      <c r="B371" s="107"/>
      <c r="C371" s="107"/>
      <c r="D371" s="108"/>
      <c r="E371" s="108"/>
      <c r="F371" s="73"/>
      <c r="G371" s="108"/>
      <c r="H371" s="73"/>
      <c r="I371" s="73"/>
      <c r="J371" s="109"/>
      <c r="K371" s="107"/>
      <c r="L371" s="107"/>
      <c r="M371" s="108"/>
      <c r="N371" s="108"/>
      <c r="O371" s="107"/>
      <c r="P371" s="108"/>
    </row>
    <row r="372" ht="15.75" customHeight="1">
      <c r="B372" s="107"/>
      <c r="C372" s="107"/>
      <c r="D372" s="108"/>
      <c r="E372" s="108"/>
      <c r="F372" s="73"/>
      <c r="G372" s="108"/>
      <c r="H372" s="73"/>
      <c r="I372" s="73"/>
      <c r="J372" s="109"/>
      <c r="K372" s="107"/>
      <c r="L372" s="107"/>
      <c r="M372" s="108"/>
      <c r="N372" s="108"/>
      <c r="O372" s="107"/>
      <c r="P372" s="108"/>
    </row>
    <row r="373" ht="15.75" customHeight="1">
      <c r="B373" s="107"/>
      <c r="C373" s="107"/>
      <c r="D373" s="108"/>
      <c r="E373" s="108"/>
      <c r="F373" s="73"/>
      <c r="G373" s="108"/>
      <c r="H373" s="73"/>
      <c r="I373" s="73"/>
      <c r="J373" s="109"/>
      <c r="K373" s="107"/>
      <c r="L373" s="107"/>
      <c r="M373" s="108"/>
      <c r="N373" s="108"/>
      <c r="O373" s="107"/>
      <c r="P373" s="108"/>
    </row>
    <row r="374" ht="15.75" customHeight="1">
      <c r="B374" s="107"/>
      <c r="C374" s="107"/>
      <c r="D374" s="108"/>
      <c r="E374" s="108"/>
      <c r="F374" s="73"/>
      <c r="G374" s="108"/>
      <c r="H374" s="73"/>
      <c r="I374" s="73"/>
      <c r="J374" s="109"/>
      <c r="K374" s="107"/>
      <c r="L374" s="107"/>
      <c r="M374" s="108"/>
      <c r="N374" s="108"/>
      <c r="O374" s="107"/>
      <c r="P374" s="108"/>
    </row>
    <row r="375" ht="15.75" customHeight="1">
      <c r="B375" s="107"/>
      <c r="C375" s="107"/>
      <c r="D375" s="108"/>
      <c r="E375" s="108"/>
      <c r="F375" s="73"/>
      <c r="G375" s="108"/>
      <c r="H375" s="73"/>
      <c r="I375" s="73"/>
      <c r="J375" s="109"/>
      <c r="K375" s="107"/>
      <c r="L375" s="107"/>
      <c r="M375" s="108"/>
      <c r="N375" s="108"/>
      <c r="O375" s="107"/>
      <c r="P375" s="108"/>
    </row>
    <row r="376" ht="15.75" customHeight="1">
      <c r="B376" s="107"/>
      <c r="C376" s="107"/>
      <c r="D376" s="108"/>
      <c r="E376" s="108"/>
      <c r="F376" s="73"/>
      <c r="G376" s="108"/>
      <c r="H376" s="73"/>
      <c r="I376" s="73"/>
      <c r="J376" s="109"/>
      <c r="K376" s="107"/>
      <c r="L376" s="107"/>
      <c r="M376" s="108"/>
      <c r="N376" s="108"/>
      <c r="O376" s="107"/>
      <c r="P376" s="108"/>
    </row>
    <row r="377" ht="15.75" customHeight="1">
      <c r="B377" s="107"/>
      <c r="C377" s="107"/>
      <c r="D377" s="108"/>
      <c r="E377" s="108"/>
      <c r="F377" s="73"/>
      <c r="G377" s="108"/>
      <c r="H377" s="73"/>
      <c r="I377" s="73"/>
      <c r="J377" s="109"/>
      <c r="K377" s="107"/>
      <c r="L377" s="107"/>
      <c r="M377" s="108"/>
      <c r="N377" s="108"/>
      <c r="O377" s="107"/>
      <c r="P377" s="108"/>
    </row>
    <row r="378" ht="15.75" customHeight="1">
      <c r="B378" s="107"/>
      <c r="C378" s="107"/>
      <c r="D378" s="108"/>
      <c r="E378" s="108"/>
      <c r="F378" s="73"/>
      <c r="G378" s="108"/>
      <c r="H378" s="73"/>
      <c r="I378" s="73"/>
      <c r="J378" s="109"/>
      <c r="K378" s="107"/>
      <c r="L378" s="107"/>
      <c r="M378" s="108"/>
      <c r="N378" s="108"/>
      <c r="O378" s="107"/>
      <c r="P378" s="108"/>
    </row>
    <row r="379" ht="15.75" customHeight="1">
      <c r="B379" s="107"/>
      <c r="C379" s="107"/>
      <c r="D379" s="108"/>
      <c r="E379" s="108"/>
      <c r="F379" s="73"/>
      <c r="G379" s="108"/>
      <c r="H379" s="73"/>
      <c r="I379" s="73"/>
      <c r="J379" s="109"/>
      <c r="K379" s="107"/>
      <c r="L379" s="107"/>
      <c r="M379" s="108"/>
      <c r="N379" s="108"/>
      <c r="O379" s="107"/>
      <c r="P379" s="108"/>
    </row>
    <row r="380" ht="15.75" customHeight="1">
      <c r="B380" s="107"/>
      <c r="C380" s="107"/>
      <c r="D380" s="108"/>
      <c r="E380" s="108"/>
      <c r="F380" s="73"/>
      <c r="G380" s="108"/>
      <c r="H380" s="73"/>
      <c r="I380" s="73"/>
      <c r="J380" s="109"/>
      <c r="K380" s="107"/>
      <c r="L380" s="107"/>
      <c r="M380" s="108"/>
      <c r="N380" s="108"/>
      <c r="O380" s="107"/>
      <c r="P380" s="108"/>
    </row>
    <row r="381" ht="15.75" customHeight="1">
      <c r="B381" s="107"/>
      <c r="C381" s="107"/>
      <c r="D381" s="108"/>
      <c r="E381" s="108"/>
      <c r="F381" s="73"/>
      <c r="G381" s="108"/>
      <c r="H381" s="73"/>
      <c r="I381" s="73"/>
      <c r="J381" s="109"/>
      <c r="K381" s="107"/>
      <c r="L381" s="107"/>
      <c r="M381" s="108"/>
      <c r="N381" s="108"/>
      <c r="O381" s="107"/>
      <c r="P381" s="108"/>
    </row>
    <row r="382" ht="15.75" customHeight="1">
      <c r="B382" s="107"/>
      <c r="C382" s="107"/>
      <c r="D382" s="108"/>
      <c r="E382" s="108"/>
      <c r="F382" s="73"/>
      <c r="G382" s="108"/>
      <c r="H382" s="73"/>
      <c r="I382" s="73"/>
      <c r="J382" s="109"/>
      <c r="K382" s="107"/>
      <c r="L382" s="107"/>
      <c r="M382" s="108"/>
      <c r="N382" s="108"/>
      <c r="O382" s="107"/>
      <c r="P382" s="108"/>
    </row>
    <row r="383" ht="15.75" customHeight="1">
      <c r="B383" s="107"/>
      <c r="C383" s="107"/>
      <c r="D383" s="108"/>
      <c r="E383" s="108"/>
      <c r="F383" s="73"/>
      <c r="G383" s="108"/>
      <c r="H383" s="73"/>
      <c r="I383" s="73"/>
      <c r="J383" s="109"/>
      <c r="K383" s="107"/>
      <c r="L383" s="107"/>
      <c r="M383" s="108"/>
      <c r="N383" s="108"/>
      <c r="O383" s="107"/>
      <c r="P383" s="108"/>
    </row>
    <row r="384" ht="15.75" customHeight="1">
      <c r="B384" s="107"/>
      <c r="C384" s="107"/>
      <c r="D384" s="108"/>
      <c r="E384" s="108"/>
      <c r="F384" s="73"/>
      <c r="G384" s="108"/>
      <c r="H384" s="73"/>
      <c r="I384" s="73"/>
      <c r="J384" s="109"/>
      <c r="K384" s="107"/>
      <c r="L384" s="107"/>
      <c r="M384" s="108"/>
      <c r="N384" s="108"/>
      <c r="O384" s="107"/>
      <c r="P384" s="108"/>
    </row>
    <row r="385" ht="15.75" customHeight="1">
      <c r="B385" s="107"/>
      <c r="C385" s="107"/>
      <c r="D385" s="108"/>
      <c r="E385" s="108"/>
      <c r="F385" s="73"/>
      <c r="G385" s="108"/>
      <c r="H385" s="73"/>
      <c r="I385" s="73"/>
      <c r="J385" s="109"/>
      <c r="K385" s="107"/>
      <c r="L385" s="107"/>
      <c r="M385" s="108"/>
      <c r="N385" s="108"/>
      <c r="O385" s="107"/>
      <c r="P385" s="108"/>
    </row>
    <row r="386" ht="15.75" customHeight="1">
      <c r="B386" s="107"/>
      <c r="C386" s="107"/>
      <c r="D386" s="108"/>
      <c r="E386" s="108"/>
      <c r="F386" s="73"/>
      <c r="G386" s="108"/>
      <c r="H386" s="73"/>
      <c r="I386" s="73"/>
      <c r="J386" s="109"/>
      <c r="K386" s="107"/>
      <c r="L386" s="107"/>
      <c r="M386" s="108"/>
      <c r="N386" s="108"/>
      <c r="O386" s="107"/>
      <c r="P386" s="108"/>
    </row>
    <row r="387" ht="15.75" customHeight="1">
      <c r="B387" s="107"/>
      <c r="C387" s="107"/>
      <c r="D387" s="108"/>
      <c r="E387" s="108"/>
      <c r="F387" s="73"/>
      <c r="G387" s="108"/>
      <c r="H387" s="73"/>
      <c r="I387" s="73"/>
      <c r="J387" s="109"/>
      <c r="K387" s="107"/>
      <c r="L387" s="107"/>
      <c r="M387" s="108"/>
      <c r="N387" s="108"/>
      <c r="O387" s="107"/>
      <c r="P387" s="108"/>
    </row>
    <row r="388" ht="15.75" customHeight="1">
      <c r="B388" s="107"/>
      <c r="C388" s="107"/>
      <c r="D388" s="108"/>
      <c r="E388" s="108"/>
      <c r="F388" s="73"/>
      <c r="G388" s="108"/>
      <c r="H388" s="73"/>
      <c r="I388" s="73"/>
      <c r="J388" s="109"/>
      <c r="K388" s="107"/>
      <c r="L388" s="107"/>
      <c r="M388" s="108"/>
      <c r="N388" s="108"/>
      <c r="O388" s="107"/>
      <c r="P388" s="108"/>
    </row>
    <row r="389" ht="15.75" customHeight="1">
      <c r="B389" s="107"/>
      <c r="C389" s="107"/>
      <c r="D389" s="108"/>
      <c r="E389" s="108"/>
      <c r="F389" s="73"/>
      <c r="G389" s="108"/>
      <c r="H389" s="73"/>
      <c r="I389" s="73"/>
      <c r="J389" s="109"/>
      <c r="K389" s="107"/>
      <c r="L389" s="107"/>
      <c r="M389" s="108"/>
      <c r="N389" s="108"/>
      <c r="O389" s="107"/>
      <c r="P389" s="108"/>
    </row>
    <row r="390" ht="15.75" customHeight="1">
      <c r="B390" s="107"/>
      <c r="C390" s="107"/>
      <c r="D390" s="108"/>
      <c r="E390" s="108"/>
      <c r="F390" s="73"/>
      <c r="G390" s="108"/>
      <c r="H390" s="73"/>
      <c r="I390" s="73"/>
      <c r="J390" s="109"/>
      <c r="K390" s="107"/>
      <c r="L390" s="107"/>
      <c r="M390" s="108"/>
      <c r="N390" s="108"/>
      <c r="O390" s="107"/>
      <c r="P390" s="108"/>
    </row>
    <row r="391" ht="15.75" customHeight="1">
      <c r="B391" s="107"/>
      <c r="C391" s="107"/>
      <c r="D391" s="108"/>
      <c r="E391" s="108"/>
      <c r="F391" s="73"/>
      <c r="G391" s="108"/>
      <c r="H391" s="73"/>
      <c r="I391" s="73"/>
      <c r="J391" s="109"/>
      <c r="K391" s="107"/>
      <c r="L391" s="107"/>
      <c r="M391" s="108"/>
      <c r="N391" s="108"/>
      <c r="O391" s="107"/>
      <c r="P391" s="108"/>
    </row>
    <row r="392" ht="15.75" customHeight="1">
      <c r="B392" s="107"/>
      <c r="C392" s="107"/>
      <c r="D392" s="108"/>
      <c r="E392" s="108"/>
      <c r="F392" s="73"/>
      <c r="G392" s="108"/>
      <c r="H392" s="73"/>
      <c r="I392" s="73"/>
      <c r="J392" s="109"/>
      <c r="K392" s="107"/>
      <c r="L392" s="107"/>
      <c r="M392" s="108"/>
      <c r="N392" s="108"/>
      <c r="O392" s="107"/>
      <c r="P392" s="108"/>
    </row>
    <row r="393" ht="15.75" customHeight="1">
      <c r="B393" s="107"/>
      <c r="C393" s="107"/>
      <c r="D393" s="108"/>
      <c r="E393" s="108"/>
      <c r="F393" s="73"/>
      <c r="G393" s="108"/>
      <c r="H393" s="73"/>
      <c r="I393" s="73"/>
      <c r="J393" s="109"/>
      <c r="K393" s="107"/>
      <c r="L393" s="107"/>
      <c r="M393" s="108"/>
      <c r="N393" s="108"/>
      <c r="O393" s="107"/>
      <c r="P393" s="108"/>
    </row>
    <row r="394" ht="15.75" customHeight="1">
      <c r="B394" s="107"/>
      <c r="C394" s="107"/>
      <c r="D394" s="108"/>
      <c r="E394" s="108"/>
      <c r="F394" s="73"/>
      <c r="G394" s="108"/>
      <c r="H394" s="73"/>
      <c r="I394" s="73"/>
      <c r="J394" s="109"/>
      <c r="K394" s="107"/>
      <c r="L394" s="107"/>
      <c r="M394" s="108"/>
      <c r="N394" s="108"/>
      <c r="O394" s="107"/>
      <c r="P394" s="108"/>
    </row>
    <row r="395" ht="15.75" customHeight="1">
      <c r="B395" s="107"/>
      <c r="C395" s="107"/>
      <c r="D395" s="108"/>
      <c r="E395" s="108"/>
      <c r="F395" s="73"/>
      <c r="G395" s="108"/>
      <c r="H395" s="73"/>
      <c r="I395" s="73"/>
      <c r="J395" s="109"/>
      <c r="K395" s="107"/>
      <c r="L395" s="107"/>
      <c r="M395" s="108"/>
      <c r="N395" s="108"/>
      <c r="O395" s="107"/>
      <c r="P395" s="108"/>
    </row>
    <row r="396" ht="15.75" customHeight="1">
      <c r="B396" s="107"/>
      <c r="C396" s="107"/>
      <c r="D396" s="108"/>
      <c r="E396" s="108"/>
      <c r="F396" s="73"/>
      <c r="G396" s="108"/>
      <c r="H396" s="73"/>
      <c r="I396" s="73"/>
      <c r="J396" s="109"/>
      <c r="K396" s="107"/>
      <c r="L396" s="107"/>
      <c r="M396" s="108"/>
      <c r="N396" s="108"/>
      <c r="O396" s="107"/>
      <c r="P396" s="108"/>
    </row>
    <row r="397" ht="15.75" customHeight="1">
      <c r="B397" s="107"/>
      <c r="C397" s="107"/>
      <c r="D397" s="108"/>
      <c r="E397" s="108"/>
      <c r="F397" s="73"/>
      <c r="G397" s="108"/>
      <c r="H397" s="73"/>
      <c r="I397" s="73"/>
      <c r="J397" s="109"/>
      <c r="K397" s="107"/>
      <c r="L397" s="107"/>
      <c r="M397" s="108"/>
      <c r="N397" s="108"/>
      <c r="O397" s="107"/>
      <c r="P397" s="108"/>
    </row>
    <row r="398" ht="15.75" customHeight="1">
      <c r="B398" s="107"/>
      <c r="C398" s="107"/>
      <c r="D398" s="108"/>
      <c r="E398" s="108"/>
      <c r="F398" s="73"/>
      <c r="G398" s="108"/>
      <c r="H398" s="73"/>
      <c r="I398" s="73"/>
      <c r="J398" s="109"/>
      <c r="K398" s="107"/>
      <c r="L398" s="107"/>
      <c r="M398" s="108"/>
      <c r="N398" s="108"/>
      <c r="O398" s="107"/>
      <c r="P398" s="108"/>
    </row>
    <row r="399" ht="15.75" customHeight="1">
      <c r="B399" s="107"/>
      <c r="C399" s="107"/>
      <c r="D399" s="108"/>
      <c r="E399" s="108"/>
      <c r="F399" s="73"/>
      <c r="G399" s="108"/>
      <c r="H399" s="73"/>
      <c r="I399" s="73"/>
      <c r="J399" s="109"/>
      <c r="K399" s="107"/>
      <c r="L399" s="107"/>
      <c r="M399" s="108"/>
      <c r="N399" s="108"/>
      <c r="O399" s="107"/>
      <c r="P399" s="108"/>
    </row>
    <row r="400" ht="15.75" customHeight="1">
      <c r="B400" s="107"/>
      <c r="C400" s="107"/>
      <c r="D400" s="108"/>
      <c r="E400" s="108"/>
      <c r="F400" s="73"/>
      <c r="G400" s="108"/>
      <c r="H400" s="73"/>
      <c r="I400" s="73"/>
      <c r="J400" s="109"/>
      <c r="K400" s="107"/>
      <c r="L400" s="107"/>
      <c r="M400" s="108"/>
      <c r="N400" s="108"/>
      <c r="O400" s="107"/>
      <c r="P400" s="108"/>
    </row>
    <row r="401" ht="15.75" customHeight="1">
      <c r="B401" s="107"/>
      <c r="C401" s="107"/>
      <c r="D401" s="108"/>
      <c r="E401" s="108"/>
      <c r="F401" s="73"/>
      <c r="G401" s="108"/>
      <c r="H401" s="73"/>
      <c r="I401" s="73"/>
      <c r="J401" s="109"/>
      <c r="K401" s="107"/>
      <c r="L401" s="107"/>
      <c r="M401" s="108"/>
      <c r="N401" s="108"/>
      <c r="O401" s="107"/>
      <c r="P401" s="108"/>
    </row>
    <row r="402" ht="15.75" customHeight="1">
      <c r="B402" s="107"/>
      <c r="C402" s="107"/>
      <c r="D402" s="108"/>
      <c r="E402" s="108"/>
      <c r="F402" s="73"/>
      <c r="G402" s="108"/>
      <c r="H402" s="73"/>
      <c r="I402" s="73"/>
      <c r="J402" s="109"/>
      <c r="K402" s="107"/>
      <c r="L402" s="107"/>
      <c r="M402" s="108"/>
      <c r="N402" s="108"/>
      <c r="O402" s="107"/>
      <c r="P402" s="108"/>
    </row>
    <row r="403" ht="15.75" customHeight="1">
      <c r="B403" s="107"/>
      <c r="C403" s="107"/>
      <c r="D403" s="108"/>
      <c r="E403" s="108"/>
      <c r="F403" s="73"/>
      <c r="G403" s="108"/>
      <c r="H403" s="73"/>
      <c r="I403" s="73"/>
      <c r="J403" s="109"/>
      <c r="K403" s="107"/>
      <c r="L403" s="107"/>
      <c r="M403" s="108"/>
      <c r="N403" s="108"/>
      <c r="O403" s="107"/>
      <c r="P403" s="108"/>
    </row>
    <row r="404" ht="15.75" customHeight="1">
      <c r="B404" s="107"/>
      <c r="C404" s="107"/>
      <c r="D404" s="108"/>
      <c r="E404" s="108"/>
      <c r="F404" s="73"/>
      <c r="G404" s="108"/>
      <c r="H404" s="73"/>
      <c r="I404" s="73"/>
      <c r="J404" s="109"/>
      <c r="K404" s="107"/>
      <c r="L404" s="107"/>
      <c r="M404" s="108"/>
      <c r="N404" s="108"/>
      <c r="O404" s="107"/>
      <c r="P404" s="108"/>
    </row>
    <row r="405" ht="15.75" customHeight="1">
      <c r="B405" s="107"/>
      <c r="C405" s="107"/>
      <c r="D405" s="108"/>
      <c r="E405" s="108"/>
      <c r="F405" s="73"/>
      <c r="G405" s="108"/>
      <c r="H405" s="73"/>
      <c r="I405" s="73"/>
      <c r="J405" s="109"/>
      <c r="K405" s="107"/>
      <c r="L405" s="107"/>
      <c r="M405" s="108"/>
      <c r="N405" s="108"/>
      <c r="O405" s="107"/>
      <c r="P405" s="108"/>
    </row>
    <row r="406" ht="15.75" customHeight="1">
      <c r="B406" s="107"/>
      <c r="C406" s="107"/>
      <c r="D406" s="108"/>
      <c r="E406" s="108"/>
      <c r="F406" s="73"/>
      <c r="G406" s="108"/>
      <c r="H406" s="73"/>
      <c r="I406" s="73"/>
      <c r="J406" s="109"/>
      <c r="K406" s="107"/>
      <c r="L406" s="107"/>
      <c r="M406" s="108"/>
      <c r="N406" s="108"/>
      <c r="O406" s="107"/>
      <c r="P406" s="108"/>
    </row>
    <row r="407" ht="15.75" customHeight="1">
      <c r="B407" s="107"/>
      <c r="C407" s="107"/>
      <c r="D407" s="108"/>
      <c r="E407" s="108"/>
      <c r="F407" s="73"/>
      <c r="G407" s="108"/>
      <c r="H407" s="73"/>
      <c r="I407" s="73"/>
      <c r="J407" s="109"/>
      <c r="K407" s="107"/>
      <c r="L407" s="107"/>
      <c r="M407" s="108"/>
      <c r="N407" s="108"/>
      <c r="O407" s="107"/>
      <c r="P407" s="108"/>
    </row>
    <row r="408" ht="15.75" customHeight="1">
      <c r="B408" s="107"/>
      <c r="C408" s="107"/>
      <c r="D408" s="108"/>
      <c r="E408" s="108"/>
      <c r="F408" s="73"/>
      <c r="G408" s="108"/>
      <c r="H408" s="73"/>
      <c r="I408" s="73"/>
      <c r="J408" s="109"/>
      <c r="K408" s="107"/>
      <c r="L408" s="107"/>
      <c r="M408" s="108"/>
      <c r="N408" s="108"/>
      <c r="O408" s="107"/>
      <c r="P408" s="108"/>
    </row>
    <row r="409" ht="15.75" customHeight="1">
      <c r="B409" s="107"/>
      <c r="C409" s="107"/>
      <c r="D409" s="108"/>
      <c r="E409" s="108"/>
      <c r="F409" s="73"/>
      <c r="G409" s="108"/>
      <c r="H409" s="73"/>
      <c r="I409" s="73"/>
      <c r="J409" s="109"/>
      <c r="K409" s="107"/>
      <c r="L409" s="107"/>
      <c r="M409" s="108"/>
      <c r="N409" s="108"/>
      <c r="O409" s="107"/>
      <c r="P409" s="108"/>
    </row>
    <row r="410" ht="15.75" customHeight="1">
      <c r="B410" s="107"/>
      <c r="C410" s="107"/>
      <c r="D410" s="108"/>
      <c r="E410" s="108"/>
      <c r="F410" s="73"/>
      <c r="G410" s="108"/>
      <c r="H410" s="73"/>
      <c r="I410" s="73"/>
      <c r="J410" s="109"/>
      <c r="K410" s="107"/>
      <c r="L410" s="107"/>
      <c r="M410" s="108"/>
      <c r="N410" s="108"/>
      <c r="O410" s="107"/>
      <c r="P410" s="108"/>
    </row>
    <row r="411" ht="15.75" customHeight="1">
      <c r="B411" s="107"/>
      <c r="C411" s="107"/>
      <c r="D411" s="108"/>
      <c r="E411" s="108"/>
      <c r="F411" s="73"/>
      <c r="G411" s="108"/>
      <c r="H411" s="73"/>
      <c r="I411" s="73"/>
      <c r="J411" s="109"/>
      <c r="K411" s="107"/>
      <c r="L411" s="107"/>
      <c r="M411" s="108"/>
      <c r="N411" s="108"/>
      <c r="O411" s="107"/>
      <c r="P411" s="108"/>
    </row>
    <row r="412" ht="15.75" customHeight="1">
      <c r="B412" s="107"/>
      <c r="C412" s="107"/>
      <c r="D412" s="108"/>
      <c r="E412" s="108"/>
      <c r="F412" s="73"/>
      <c r="G412" s="108"/>
      <c r="H412" s="73"/>
      <c r="I412" s="73"/>
      <c r="J412" s="109"/>
      <c r="K412" s="107"/>
      <c r="L412" s="107"/>
      <c r="M412" s="108"/>
      <c r="N412" s="108"/>
      <c r="O412" s="107"/>
      <c r="P412" s="108"/>
    </row>
    <row r="413" ht="15.75" customHeight="1">
      <c r="B413" s="107"/>
      <c r="C413" s="107"/>
      <c r="D413" s="108"/>
      <c r="E413" s="108"/>
      <c r="F413" s="73"/>
      <c r="G413" s="108"/>
      <c r="H413" s="73"/>
      <c r="I413" s="73"/>
      <c r="J413" s="109"/>
      <c r="K413" s="107"/>
      <c r="L413" s="107"/>
      <c r="M413" s="108"/>
      <c r="N413" s="108"/>
      <c r="O413" s="107"/>
      <c r="P413" s="108"/>
    </row>
    <row r="414" ht="15.75" customHeight="1">
      <c r="B414" s="107"/>
      <c r="C414" s="107"/>
      <c r="D414" s="108"/>
      <c r="E414" s="108"/>
      <c r="F414" s="73"/>
      <c r="G414" s="108"/>
      <c r="H414" s="73"/>
      <c r="I414" s="73"/>
      <c r="J414" s="109"/>
      <c r="K414" s="107"/>
      <c r="L414" s="107"/>
      <c r="M414" s="108"/>
      <c r="N414" s="108"/>
      <c r="O414" s="107"/>
      <c r="P414" s="108"/>
    </row>
    <row r="415" ht="15.75" customHeight="1">
      <c r="B415" s="107"/>
      <c r="C415" s="107"/>
      <c r="D415" s="108"/>
      <c r="E415" s="108"/>
      <c r="F415" s="73"/>
      <c r="G415" s="108"/>
      <c r="H415" s="73"/>
      <c r="I415" s="73"/>
      <c r="J415" s="109"/>
      <c r="K415" s="107"/>
      <c r="L415" s="107"/>
      <c r="M415" s="108"/>
      <c r="N415" s="108"/>
      <c r="O415" s="107"/>
      <c r="P415" s="108"/>
    </row>
    <row r="416" ht="15.75" customHeight="1">
      <c r="B416" s="107"/>
      <c r="C416" s="107"/>
      <c r="D416" s="108"/>
      <c r="E416" s="108"/>
      <c r="F416" s="73"/>
      <c r="G416" s="108"/>
      <c r="H416" s="73"/>
      <c r="I416" s="73"/>
      <c r="J416" s="109"/>
      <c r="K416" s="107"/>
      <c r="L416" s="107"/>
      <c r="M416" s="108"/>
      <c r="N416" s="108"/>
      <c r="O416" s="107"/>
      <c r="P416" s="108"/>
    </row>
    <row r="417" ht="15.75" customHeight="1">
      <c r="B417" s="107"/>
      <c r="C417" s="107"/>
      <c r="D417" s="108"/>
      <c r="E417" s="108"/>
      <c r="F417" s="73"/>
      <c r="G417" s="108"/>
      <c r="H417" s="73"/>
      <c r="I417" s="73"/>
      <c r="J417" s="109"/>
      <c r="K417" s="107"/>
      <c r="L417" s="107"/>
      <c r="M417" s="108"/>
      <c r="N417" s="108"/>
      <c r="O417" s="107"/>
      <c r="P417" s="108"/>
    </row>
    <row r="418" ht="15.75" customHeight="1">
      <c r="B418" s="107"/>
      <c r="C418" s="107"/>
      <c r="D418" s="108"/>
      <c r="E418" s="108"/>
      <c r="F418" s="73"/>
      <c r="G418" s="108"/>
      <c r="H418" s="73"/>
      <c r="I418" s="73"/>
      <c r="J418" s="109"/>
      <c r="K418" s="107"/>
      <c r="L418" s="107"/>
      <c r="M418" s="108"/>
      <c r="N418" s="108"/>
      <c r="O418" s="107"/>
      <c r="P418" s="108"/>
    </row>
    <row r="419" ht="15.75" customHeight="1">
      <c r="B419" s="107"/>
      <c r="C419" s="107"/>
      <c r="D419" s="108"/>
      <c r="E419" s="108"/>
      <c r="F419" s="73"/>
      <c r="G419" s="108"/>
      <c r="H419" s="73"/>
      <c r="I419" s="73"/>
      <c r="J419" s="109"/>
      <c r="K419" s="107"/>
      <c r="L419" s="107"/>
      <c r="M419" s="108"/>
      <c r="N419" s="108"/>
      <c r="O419" s="107"/>
      <c r="P419" s="108"/>
    </row>
    <row r="420" ht="15.75" customHeight="1">
      <c r="B420" s="107"/>
      <c r="C420" s="107"/>
      <c r="D420" s="108"/>
      <c r="E420" s="108"/>
      <c r="F420" s="73"/>
      <c r="G420" s="108"/>
      <c r="H420" s="73"/>
      <c r="I420" s="73"/>
      <c r="J420" s="109"/>
      <c r="K420" s="107"/>
      <c r="L420" s="107"/>
      <c r="M420" s="108"/>
      <c r="N420" s="108"/>
      <c r="O420" s="107"/>
      <c r="P420" s="108"/>
    </row>
    <row r="421" ht="15.75" customHeight="1">
      <c r="B421" s="107"/>
      <c r="C421" s="107"/>
      <c r="D421" s="108"/>
      <c r="E421" s="108"/>
      <c r="F421" s="73"/>
      <c r="G421" s="108"/>
      <c r="H421" s="73"/>
      <c r="I421" s="73"/>
      <c r="J421" s="109"/>
      <c r="K421" s="107"/>
      <c r="L421" s="107"/>
      <c r="M421" s="108"/>
      <c r="N421" s="108"/>
      <c r="O421" s="107"/>
      <c r="P421" s="108"/>
    </row>
    <row r="422" ht="15.75" customHeight="1">
      <c r="B422" s="107"/>
      <c r="C422" s="107"/>
      <c r="D422" s="108"/>
      <c r="E422" s="108"/>
      <c r="F422" s="73"/>
      <c r="G422" s="108"/>
      <c r="H422" s="73"/>
      <c r="I422" s="73"/>
      <c r="J422" s="109"/>
      <c r="K422" s="107"/>
      <c r="L422" s="107"/>
      <c r="M422" s="108"/>
      <c r="N422" s="108"/>
      <c r="O422" s="107"/>
      <c r="P422" s="108"/>
    </row>
    <row r="423" ht="15.75" customHeight="1">
      <c r="B423" s="107"/>
      <c r="C423" s="107"/>
      <c r="D423" s="108"/>
      <c r="E423" s="108"/>
      <c r="F423" s="73"/>
      <c r="G423" s="108"/>
      <c r="H423" s="73"/>
      <c r="I423" s="73"/>
      <c r="J423" s="109"/>
      <c r="K423" s="107"/>
      <c r="L423" s="107"/>
      <c r="M423" s="108"/>
      <c r="N423" s="108"/>
      <c r="O423" s="107"/>
      <c r="P423" s="108"/>
    </row>
    <row r="424" ht="15.75" customHeight="1">
      <c r="B424" s="107"/>
      <c r="C424" s="107"/>
      <c r="D424" s="108"/>
      <c r="E424" s="108"/>
      <c r="F424" s="73"/>
      <c r="G424" s="108"/>
      <c r="H424" s="73"/>
      <c r="I424" s="73"/>
      <c r="J424" s="109"/>
      <c r="K424" s="107"/>
      <c r="L424" s="107"/>
      <c r="M424" s="108"/>
      <c r="N424" s="108"/>
      <c r="O424" s="107"/>
      <c r="P424" s="108"/>
    </row>
    <row r="425" ht="15.75" customHeight="1">
      <c r="B425" s="107"/>
      <c r="C425" s="107"/>
      <c r="D425" s="108"/>
      <c r="E425" s="108"/>
      <c r="F425" s="73"/>
      <c r="G425" s="108"/>
      <c r="H425" s="73"/>
      <c r="I425" s="73"/>
      <c r="J425" s="109"/>
      <c r="K425" s="107"/>
      <c r="L425" s="107"/>
      <c r="M425" s="108"/>
      <c r="N425" s="108"/>
      <c r="O425" s="107"/>
      <c r="P425" s="108"/>
    </row>
    <row r="426" ht="15.75" customHeight="1">
      <c r="B426" s="107"/>
      <c r="C426" s="107"/>
      <c r="D426" s="108"/>
      <c r="E426" s="108"/>
      <c r="F426" s="73"/>
      <c r="G426" s="108"/>
      <c r="H426" s="73"/>
      <c r="I426" s="73"/>
      <c r="J426" s="109"/>
      <c r="K426" s="107"/>
      <c r="L426" s="107"/>
      <c r="M426" s="108"/>
      <c r="N426" s="108"/>
      <c r="O426" s="107"/>
      <c r="P426" s="108"/>
    </row>
    <row r="427" ht="15.75" customHeight="1">
      <c r="B427" s="107"/>
      <c r="C427" s="107"/>
      <c r="D427" s="108"/>
      <c r="E427" s="108"/>
      <c r="F427" s="73"/>
      <c r="G427" s="108"/>
      <c r="H427" s="73"/>
      <c r="I427" s="73"/>
      <c r="J427" s="109"/>
      <c r="K427" s="107"/>
      <c r="L427" s="107"/>
      <c r="M427" s="108"/>
      <c r="N427" s="108"/>
      <c r="O427" s="107"/>
      <c r="P427" s="108"/>
    </row>
    <row r="428" ht="15.75" customHeight="1">
      <c r="B428" s="107"/>
      <c r="C428" s="107"/>
      <c r="D428" s="108"/>
      <c r="E428" s="108"/>
      <c r="F428" s="73"/>
      <c r="G428" s="108"/>
      <c r="H428" s="73"/>
      <c r="I428" s="73"/>
      <c r="J428" s="109"/>
      <c r="K428" s="107"/>
      <c r="L428" s="107"/>
      <c r="M428" s="108"/>
      <c r="N428" s="108"/>
      <c r="O428" s="107"/>
      <c r="P428" s="108"/>
    </row>
    <row r="429" ht="15.75" customHeight="1">
      <c r="B429" s="107"/>
      <c r="C429" s="107"/>
      <c r="D429" s="108"/>
      <c r="E429" s="108"/>
      <c r="F429" s="73"/>
      <c r="G429" s="108"/>
      <c r="H429" s="73"/>
      <c r="I429" s="73"/>
      <c r="J429" s="109"/>
      <c r="K429" s="107"/>
      <c r="L429" s="107"/>
      <c r="M429" s="108"/>
      <c r="N429" s="108"/>
      <c r="O429" s="107"/>
      <c r="P429" s="108"/>
    </row>
    <row r="430" ht="15.75" customHeight="1">
      <c r="B430" s="107"/>
      <c r="C430" s="107"/>
      <c r="D430" s="108"/>
      <c r="E430" s="108"/>
      <c r="F430" s="73"/>
      <c r="G430" s="108"/>
      <c r="H430" s="73"/>
      <c r="I430" s="73"/>
      <c r="J430" s="109"/>
      <c r="K430" s="107"/>
      <c r="L430" s="107"/>
      <c r="M430" s="108"/>
      <c r="N430" s="108"/>
      <c r="O430" s="107"/>
      <c r="P430" s="108"/>
    </row>
    <row r="431" ht="15.75" customHeight="1">
      <c r="B431" s="107"/>
      <c r="C431" s="107"/>
      <c r="D431" s="108"/>
      <c r="E431" s="108"/>
      <c r="F431" s="73"/>
      <c r="G431" s="108"/>
      <c r="H431" s="73"/>
      <c r="I431" s="73"/>
      <c r="J431" s="109"/>
      <c r="K431" s="107"/>
      <c r="L431" s="107"/>
      <c r="M431" s="108"/>
      <c r="N431" s="108"/>
      <c r="O431" s="107"/>
      <c r="P431" s="108"/>
    </row>
    <row r="432" ht="15.75" customHeight="1">
      <c r="B432" s="107"/>
      <c r="C432" s="107"/>
      <c r="D432" s="108"/>
      <c r="E432" s="108"/>
      <c r="F432" s="73"/>
      <c r="G432" s="108"/>
      <c r="H432" s="73"/>
      <c r="I432" s="73"/>
      <c r="J432" s="109"/>
      <c r="K432" s="107"/>
      <c r="L432" s="107"/>
      <c r="M432" s="108"/>
      <c r="N432" s="108"/>
      <c r="O432" s="107"/>
      <c r="P432" s="108"/>
    </row>
    <row r="433" ht="15.75" customHeight="1">
      <c r="B433" s="107"/>
      <c r="C433" s="107"/>
      <c r="D433" s="108"/>
      <c r="E433" s="108"/>
      <c r="F433" s="73"/>
      <c r="G433" s="108"/>
      <c r="H433" s="73"/>
      <c r="I433" s="73"/>
      <c r="J433" s="109"/>
      <c r="K433" s="107"/>
      <c r="L433" s="107"/>
      <c r="M433" s="108"/>
      <c r="N433" s="108"/>
      <c r="O433" s="107"/>
      <c r="P433" s="108"/>
    </row>
    <row r="434" ht="15.75" customHeight="1">
      <c r="B434" s="107"/>
      <c r="C434" s="107"/>
      <c r="D434" s="108"/>
      <c r="E434" s="108"/>
      <c r="F434" s="73"/>
      <c r="G434" s="108"/>
      <c r="H434" s="73"/>
      <c r="I434" s="73"/>
      <c r="J434" s="109"/>
      <c r="K434" s="107"/>
      <c r="L434" s="107"/>
      <c r="M434" s="108"/>
      <c r="N434" s="108"/>
      <c r="O434" s="107"/>
      <c r="P434" s="108"/>
    </row>
    <row r="435" ht="15.75" customHeight="1">
      <c r="B435" s="107"/>
      <c r="C435" s="107"/>
      <c r="D435" s="108"/>
      <c r="E435" s="108"/>
      <c r="F435" s="73"/>
      <c r="G435" s="108"/>
      <c r="H435" s="73"/>
      <c r="I435" s="73"/>
      <c r="J435" s="109"/>
      <c r="K435" s="107"/>
      <c r="L435" s="107"/>
      <c r="M435" s="108"/>
      <c r="N435" s="108"/>
      <c r="O435" s="107"/>
      <c r="P435" s="108"/>
    </row>
    <row r="436" ht="15.75" customHeight="1">
      <c r="B436" s="107"/>
      <c r="C436" s="107"/>
      <c r="D436" s="108"/>
      <c r="E436" s="108"/>
      <c r="F436" s="73"/>
      <c r="G436" s="108"/>
      <c r="H436" s="73"/>
      <c r="I436" s="73"/>
      <c r="J436" s="109"/>
      <c r="K436" s="107"/>
      <c r="L436" s="107"/>
      <c r="M436" s="108"/>
      <c r="N436" s="108"/>
      <c r="O436" s="107"/>
      <c r="P436" s="108"/>
    </row>
    <row r="437" ht="15.75" customHeight="1">
      <c r="B437" s="107"/>
      <c r="C437" s="107"/>
      <c r="D437" s="108"/>
      <c r="E437" s="108"/>
      <c r="F437" s="73"/>
      <c r="G437" s="108"/>
      <c r="H437" s="73"/>
      <c r="I437" s="73"/>
      <c r="J437" s="109"/>
      <c r="K437" s="107"/>
      <c r="L437" s="107"/>
      <c r="M437" s="108"/>
      <c r="N437" s="108"/>
      <c r="O437" s="107"/>
      <c r="P437" s="108"/>
    </row>
    <row r="438" ht="15.75" customHeight="1">
      <c r="B438" s="107"/>
      <c r="C438" s="107"/>
      <c r="D438" s="108"/>
      <c r="E438" s="108"/>
      <c r="F438" s="73"/>
      <c r="G438" s="108"/>
      <c r="H438" s="73"/>
      <c r="I438" s="73"/>
      <c r="J438" s="109"/>
      <c r="K438" s="107"/>
      <c r="L438" s="107"/>
      <c r="M438" s="108"/>
      <c r="N438" s="108"/>
      <c r="O438" s="107"/>
      <c r="P438" s="108"/>
    </row>
    <row r="439" ht="15.75" customHeight="1">
      <c r="B439" s="107"/>
      <c r="C439" s="107"/>
      <c r="D439" s="108"/>
      <c r="E439" s="108"/>
      <c r="F439" s="73"/>
      <c r="G439" s="108"/>
      <c r="H439" s="73"/>
      <c r="I439" s="73"/>
      <c r="J439" s="109"/>
      <c r="K439" s="107"/>
      <c r="L439" s="107"/>
      <c r="M439" s="108"/>
      <c r="N439" s="108"/>
      <c r="O439" s="107"/>
      <c r="P439" s="108"/>
    </row>
    <row r="440" ht="15.75" customHeight="1">
      <c r="B440" s="107"/>
      <c r="C440" s="107"/>
      <c r="D440" s="108"/>
      <c r="E440" s="108"/>
      <c r="F440" s="73"/>
      <c r="G440" s="108"/>
      <c r="H440" s="73"/>
      <c r="I440" s="73"/>
      <c r="J440" s="109"/>
      <c r="K440" s="107"/>
      <c r="L440" s="107"/>
      <c r="M440" s="108"/>
      <c r="N440" s="108"/>
      <c r="O440" s="107"/>
      <c r="P440" s="108"/>
    </row>
    <row r="441" ht="15.75" customHeight="1">
      <c r="B441" s="107"/>
      <c r="C441" s="107"/>
      <c r="D441" s="108"/>
      <c r="E441" s="108"/>
      <c r="F441" s="73"/>
      <c r="G441" s="108"/>
      <c r="H441" s="73"/>
      <c r="I441" s="73"/>
      <c r="J441" s="109"/>
      <c r="K441" s="107"/>
      <c r="L441" s="107"/>
      <c r="M441" s="108"/>
      <c r="N441" s="108"/>
      <c r="O441" s="107"/>
      <c r="P441" s="108"/>
    </row>
    <row r="442" ht="15.75" customHeight="1">
      <c r="B442" s="107"/>
      <c r="C442" s="107"/>
      <c r="D442" s="108"/>
      <c r="E442" s="108"/>
      <c r="F442" s="73"/>
      <c r="G442" s="108"/>
      <c r="H442" s="73"/>
      <c r="I442" s="73"/>
      <c r="J442" s="109"/>
      <c r="K442" s="107"/>
      <c r="L442" s="107"/>
      <c r="M442" s="108"/>
      <c r="N442" s="108"/>
      <c r="O442" s="107"/>
      <c r="P442" s="108"/>
    </row>
    <row r="443" ht="15.75" customHeight="1">
      <c r="B443" s="107"/>
      <c r="C443" s="107"/>
      <c r="D443" s="108"/>
      <c r="E443" s="108"/>
      <c r="F443" s="73"/>
      <c r="G443" s="108"/>
      <c r="H443" s="73"/>
      <c r="I443" s="73"/>
      <c r="J443" s="109"/>
      <c r="K443" s="107"/>
      <c r="L443" s="107"/>
      <c r="M443" s="108"/>
      <c r="N443" s="108"/>
      <c r="O443" s="107"/>
      <c r="P443" s="108"/>
    </row>
    <row r="444" ht="15.75" customHeight="1">
      <c r="B444" s="107"/>
      <c r="C444" s="107"/>
      <c r="D444" s="108"/>
      <c r="E444" s="108"/>
      <c r="F444" s="73"/>
      <c r="G444" s="108"/>
      <c r="H444" s="73"/>
      <c r="I444" s="73"/>
      <c r="J444" s="109"/>
      <c r="K444" s="107"/>
      <c r="L444" s="107"/>
      <c r="M444" s="108"/>
      <c r="N444" s="108"/>
      <c r="O444" s="107"/>
      <c r="P444" s="108"/>
    </row>
    <row r="445" ht="15.75" customHeight="1">
      <c r="B445" s="107"/>
      <c r="C445" s="107"/>
      <c r="D445" s="108"/>
      <c r="E445" s="108"/>
      <c r="F445" s="73"/>
      <c r="G445" s="108"/>
      <c r="H445" s="73"/>
      <c r="I445" s="73"/>
      <c r="J445" s="109"/>
      <c r="K445" s="107"/>
      <c r="L445" s="107"/>
      <c r="M445" s="108"/>
      <c r="N445" s="108"/>
      <c r="O445" s="107"/>
      <c r="P445" s="108"/>
    </row>
    <row r="446" ht="15.75" customHeight="1">
      <c r="B446" s="107"/>
      <c r="C446" s="107"/>
      <c r="D446" s="108"/>
      <c r="E446" s="108"/>
      <c r="F446" s="73"/>
      <c r="G446" s="108"/>
      <c r="H446" s="73"/>
      <c r="I446" s="73"/>
      <c r="J446" s="109"/>
      <c r="K446" s="107"/>
      <c r="L446" s="107"/>
      <c r="M446" s="108"/>
      <c r="N446" s="108"/>
      <c r="O446" s="107"/>
      <c r="P446" s="108"/>
    </row>
    <row r="447" ht="15.75" customHeight="1">
      <c r="B447" s="107"/>
      <c r="C447" s="107"/>
      <c r="D447" s="108"/>
      <c r="E447" s="108"/>
      <c r="F447" s="73"/>
      <c r="G447" s="108"/>
      <c r="H447" s="73"/>
      <c r="I447" s="73"/>
      <c r="J447" s="109"/>
      <c r="K447" s="107"/>
      <c r="L447" s="107"/>
      <c r="M447" s="108"/>
      <c r="N447" s="108"/>
      <c r="O447" s="107"/>
      <c r="P447" s="108"/>
    </row>
    <row r="448" ht="15.75" customHeight="1">
      <c r="B448" s="107"/>
      <c r="C448" s="107"/>
      <c r="D448" s="108"/>
      <c r="E448" s="108"/>
      <c r="F448" s="73"/>
      <c r="G448" s="108"/>
      <c r="H448" s="73"/>
      <c r="I448" s="73"/>
      <c r="J448" s="109"/>
      <c r="K448" s="107"/>
      <c r="L448" s="107"/>
      <c r="M448" s="108"/>
      <c r="N448" s="108"/>
      <c r="O448" s="107"/>
      <c r="P448" s="108"/>
    </row>
    <row r="449" ht="15.75" customHeight="1">
      <c r="B449" s="107"/>
      <c r="C449" s="107"/>
      <c r="D449" s="108"/>
      <c r="E449" s="108"/>
      <c r="F449" s="73"/>
      <c r="G449" s="108"/>
      <c r="H449" s="73"/>
      <c r="I449" s="73"/>
      <c r="J449" s="109"/>
      <c r="K449" s="107"/>
      <c r="L449" s="107"/>
      <c r="M449" s="108"/>
      <c r="N449" s="108"/>
      <c r="O449" s="107"/>
      <c r="P449" s="108"/>
    </row>
    <row r="450" ht="15.75" customHeight="1">
      <c r="B450" s="107"/>
      <c r="C450" s="107"/>
      <c r="D450" s="108"/>
      <c r="E450" s="108"/>
      <c r="F450" s="73"/>
      <c r="G450" s="108"/>
      <c r="H450" s="73"/>
      <c r="I450" s="73"/>
      <c r="J450" s="109"/>
      <c r="K450" s="107"/>
      <c r="L450" s="107"/>
      <c r="M450" s="108"/>
      <c r="N450" s="108"/>
      <c r="O450" s="107"/>
      <c r="P450" s="108"/>
    </row>
    <row r="451" ht="15.75" customHeight="1">
      <c r="B451" s="107"/>
      <c r="C451" s="107"/>
      <c r="D451" s="108"/>
      <c r="E451" s="108"/>
      <c r="F451" s="73"/>
      <c r="G451" s="108"/>
      <c r="H451" s="73"/>
      <c r="I451" s="73"/>
      <c r="J451" s="109"/>
      <c r="K451" s="107"/>
      <c r="L451" s="107"/>
      <c r="M451" s="108"/>
      <c r="N451" s="108"/>
      <c r="O451" s="107"/>
      <c r="P451" s="108"/>
    </row>
    <row r="452" ht="15.75" customHeight="1">
      <c r="B452" s="107"/>
      <c r="C452" s="107"/>
      <c r="D452" s="108"/>
      <c r="E452" s="108"/>
      <c r="F452" s="73"/>
      <c r="G452" s="108"/>
      <c r="H452" s="73"/>
      <c r="I452" s="73"/>
      <c r="J452" s="109"/>
      <c r="K452" s="107"/>
      <c r="L452" s="107"/>
      <c r="M452" s="108"/>
      <c r="N452" s="108"/>
      <c r="O452" s="107"/>
      <c r="P452" s="108"/>
    </row>
    <row r="453" ht="15.75" customHeight="1">
      <c r="B453" s="107"/>
      <c r="C453" s="107"/>
      <c r="D453" s="108"/>
      <c r="E453" s="108"/>
      <c r="F453" s="73"/>
      <c r="G453" s="108"/>
      <c r="H453" s="73"/>
      <c r="I453" s="73"/>
      <c r="J453" s="109"/>
      <c r="K453" s="107"/>
      <c r="L453" s="107"/>
      <c r="M453" s="108"/>
      <c r="N453" s="108"/>
      <c r="O453" s="107"/>
      <c r="P453" s="108"/>
    </row>
    <row r="454" ht="15.75" customHeight="1">
      <c r="B454" s="107"/>
      <c r="C454" s="107"/>
      <c r="D454" s="108"/>
      <c r="E454" s="108"/>
      <c r="F454" s="73"/>
      <c r="G454" s="108"/>
      <c r="H454" s="73"/>
      <c r="I454" s="73"/>
      <c r="J454" s="109"/>
      <c r="K454" s="107"/>
      <c r="L454" s="107"/>
      <c r="M454" s="108"/>
      <c r="N454" s="108"/>
      <c r="O454" s="107"/>
      <c r="P454" s="108"/>
    </row>
    <row r="455" ht="15.75" customHeight="1">
      <c r="B455" s="107"/>
      <c r="C455" s="107"/>
      <c r="D455" s="108"/>
      <c r="E455" s="108"/>
      <c r="F455" s="73"/>
      <c r="G455" s="108"/>
      <c r="H455" s="73"/>
      <c r="I455" s="73"/>
      <c r="J455" s="109"/>
      <c r="K455" s="107"/>
      <c r="L455" s="107"/>
      <c r="M455" s="108"/>
      <c r="N455" s="108"/>
      <c r="O455" s="107"/>
      <c r="P455" s="108"/>
    </row>
    <row r="456" ht="15.75" customHeight="1">
      <c r="B456" s="107"/>
      <c r="C456" s="107"/>
      <c r="D456" s="108"/>
      <c r="E456" s="108"/>
      <c r="F456" s="73"/>
      <c r="G456" s="108"/>
      <c r="H456" s="73"/>
      <c r="I456" s="73"/>
      <c r="J456" s="109"/>
      <c r="K456" s="107"/>
      <c r="L456" s="107"/>
      <c r="M456" s="108"/>
      <c r="N456" s="108"/>
      <c r="O456" s="107"/>
      <c r="P456" s="108"/>
    </row>
    <row r="457" ht="15.75" customHeight="1">
      <c r="B457" s="107"/>
      <c r="C457" s="107"/>
      <c r="D457" s="108"/>
      <c r="E457" s="108"/>
      <c r="F457" s="73"/>
      <c r="G457" s="108"/>
      <c r="H457" s="73"/>
      <c r="I457" s="73"/>
      <c r="J457" s="109"/>
      <c r="K457" s="107"/>
      <c r="L457" s="107"/>
      <c r="M457" s="108"/>
      <c r="N457" s="108"/>
      <c r="O457" s="107"/>
      <c r="P457" s="108"/>
    </row>
    <row r="458" ht="15.75" customHeight="1">
      <c r="B458" s="107"/>
      <c r="C458" s="107"/>
      <c r="D458" s="108"/>
      <c r="E458" s="108"/>
      <c r="F458" s="73"/>
      <c r="G458" s="108"/>
      <c r="H458" s="73"/>
      <c r="I458" s="73"/>
      <c r="J458" s="109"/>
      <c r="K458" s="107"/>
      <c r="L458" s="107"/>
      <c r="M458" s="108"/>
      <c r="N458" s="108"/>
      <c r="O458" s="107"/>
      <c r="P458" s="108"/>
    </row>
    <row r="459" ht="15.75" customHeight="1">
      <c r="B459" s="107"/>
      <c r="C459" s="107"/>
      <c r="D459" s="108"/>
      <c r="E459" s="108"/>
      <c r="F459" s="73"/>
      <c r="G459" s="108"/>
      <c r="H459" s="73"/>
      <c r="I459" s="73"/>
      <c r="J459" s="109"/>
      <c r="K459" s="107"/>
      <c r="L459" s="107"/>
      <c r="M459" s="108"/>
      <c r="N459" s="108"/>
      <c r="O459" s="107"/>
      <c r="P459" s="108"/>
    </row>
    <row r="460" ht="15.75" customHeight="1">
      <c r="B460" s="107"/>
      <c r="C460" s="107"/>
      <c r="D460" s="108"/>
      <c r="E460" s="108"/>
      <c r="F460" s="73"/>
      <c r="G460" s="108"/>
      <c r="H460" s="73"/>
      <c r="I460" s="73"/>
      <c r="J460" s="109"/>
      <c r="K460" s="107"/>
      <c r="L460" s="107"/>
      <c r="M460" s="108"/>
      <c r="N460" s="108"/>
      <c r="O460" s="107"/>
      <c r="P460" s="108"/>
    </row>
    <row r="461" ht="15.75" customHeight="1">
      <c r="B461" s="107"/>
      <c r="C461" s="107"/>
      <c r="D461" s="108"/>
      <c r="E461" s="108"/>
      <c r="F461" s="73"/>
      <c r="G461" s="108"/>
      <c r="H461" s="73"/>
      <c r="I461" s="73"/>
      <c r="J461" s="109"/>
      <c r="K461" s="107"/>
      <c r="L461" s="107"/>
      <c r="M461" s="108"/>
      <c r="N461" s="108"/>
      <c r="O461" s="107"/>
      <c r="P461" s="108"/>
    </row>
    <row r="462" ht="15.75" customHeight="1">
      <c r="B462" s="107"/>
      <c r="C462" s="107"/>
      <c r="D462" s="108"/>
      <c r="E462" s="108"/>
      <c r="F462" s="73"/>
      <c r="G462" s="108"/>
      <c r="H462" s="73"/>
      <c r="I462" s="73"/>
      <c r="J462" s="109"/>
      <c r="K462" s="107"/>
      <c r="L462" s="107"/>
      <c r="M462" s="108"/>
      <c r="N462" s="108"/>
      <c r="O462" s="107"/>
      <c r="P462" s="108"/>
    </row>
    <row r="463" ht="15.75" customHeight="1">
      <c r="B463" s="107"/>
      <c r="C463" s="107"/>
      <c r="D463" s="108"/>
      <c r="E463" s="108"/>
      <c r="F463" s="73"/>
      <c r="G463" s="108"/>
      <c r="H463" s="73"/>
      <c r="I463" s="73"/>
      <c r="J463" s="109"/>
      <c r="K463" s="107"/>
      <c r="L463" s="107"/>
      <c r="M463" s="108"/>
      <c r="N463" s="108"/>
      <c r="O463" s="107"/>
      <c r="P463" s="108"/>
    </row>
    <row r="464" ht="15.75" customHeight="1">
      <c r="B464" s="107"/>
      <c r="C464" s="107"/>
      <c r="D464" s="108"/>
      <c r="E464" s="108"/>
      <c r="F464" s="73"/>
      <c r="G464" s="108"/>
      <c r="H464" s="73"/>
      <c r="I464" s="73"/>
      <c r="J464" s="109"/>
      <c r="K464" s="107"/>
      <c r="L464" s="107"/>
      <c r="M464" s="108"/>
      <c r="N464" s="108"/>
      <c r="O464" s="107"/>
      <c r="P464" s="108"/>
    </row>
    <row r="465" ht="15.75" customHeight="1">
      <c r="B465" s="107"/>
      <c r="C465" s="107"/>
      <c r="D465" s="108"/>
      <c r="E465" s="108"/>
      <c r="F465" s="73"/>
      <c r="G465" s="108"/>
      <c r="H465" s="73"/>
      <c r="I465" s="73"/>
      <c r="J465" s="109"/>
      <c r="K465" s="107"/>
      <c r="L465" s="107"/>
      <c r="M465" s="108"/>
      <c r="N465" s="108"/>
      <c r="O465" s="107"/>
      <c r="P465" s="108"/>
    </row>
    <row r="466" ht="15.75" customHeight="1">
      <c r="B466" s="107"/>
      <c r="C466" s="107"/>
      <c r="D466" s="108"/>
      <c r="E466" s="108"/>
      <c r="F466" s="73"/>
      <c r="G466" s="108"/>
      <c r="H466" s="73"/>
      <c r="I466" s="73"/>
      <c r="J466" s="109"/>
      <c r="K466" s="107"/>
      <c r="L466" s="107"/>
      <c r="M466" s="108"/>
      <c r="N466" s="108"/>
      <c r="O466" s="107"/>
      <c r="P466" s="108"/>
    </row>
    <row r="467" ht="15.75" customHeight="1">
      <c r="B467" s="107"/>
      <c r="C467" s="107"/>
      <c r="D467" s="108"/>
      <c r="E467" s="108"/>
      <c r="F467" s="73"/>
      <c r="G467" s="108"/>
      <c r="H467" s="73"/>
      <c r="I467" s="73"/>
      <c r="J467" s="109"/>
      <c r="K467" s="107"/>
      <c r="L467" s="107"/>
      <c r="M467" s="108"/>
      <c r="N467" s="108"/>
      <c r="O467" s="107"/>
      <c r="P467" s="108"/>
    </row>
    <row r="468" ht="15.75" customHeight="1">
      <c r="B468" s="107"/>
      <c r="C468" s="107"/>
      <c r="D468" s="108"/>
      <c r="E468" s="108"/>
      <c r="F468" s="73"/>
      <c r="G468" s="108"/>
      <c r="H468" s="73"/>
      <c r="I468" s="73"/>
      <c r="J468" s="109"/>
      <c r="K468" s="107"/>
      <c r="L468" s="107"/>
      <c r="M468" s="108"/>
      <c r="N468" s="108"/>
      <c r="O468" s="107"/>
      <c r="P468" s="108"/>
    </row>
    <row r="469" ht="15.75" customHeight="1">
      <c r="B469" s="107"/>
      <c r="C469" s="107"/>
      <c r="D469" s="108"/>
      <c r="E469" s="108"/>
      <c r="F469" s="73"/>
      <c r="G469" s="108"/>
      <c r="H469" s="73"/>
      <c r="I469" s="73"/>
      <c r="J469" s="109"/>
      <c r="K469" s="107"/>
      <c r="L469" s="107"/>
      <c r="M469" s="108"/>
      <c r="N469" s="108"/>
      <c r="O469" s="107"/>
      <c r="P469" s="108"/>
    </row>
    <row r="470" ht="15.75" customHeight="1">
      <c r="B470" s="107"/>
      <c r="C470" s="107"/>
      <c r="D470" s="108"/>
      <c r="E470" s="108"/>
      <c r="F470" s="73"/>
      <c r="G470" s="108"/>
      <c r="H470" s="73"/>
      <c r="I470" s="73"/>
      <c r="J470" s="109"/>
      <c r="K470" s="107"/>
      <c r="L470" s="107"/>
      <c r="M470" s="108"/>
      <c r="N470" s="108"/>
      <c r="O470" s="107"/>
      <c r="P470" s="108"/>
    </row>
    <row r="471" ht="15.75" customHeight="1">
      <c r="B471" s="107"/>
      <c r="C471" s="107"/>
      <c r="D471" s="108"/>
      <c r="E471" s="108"/>
      <c r="F471" s="73"/>
      <c r="G471" s="108"/>
      <c r="H471" s="73"/>
      <c r="I471" s="73"/>
      <c r="J471" s="109"/>
      <c r="K471" s="107"/>
      <c r="L471" s="107"/>
      <c r="M471" s="108"/>
      <c r="N471" s="108"/>
      <c r="O471" s="107"/>
      <c r="P471" s="108"/>
    </row>
    <row r="472" ht="15.75" customHeight="1">
      <c r="B472" s="107"/>
      <c r="C472" s="107"/>
      <c r="D472" s="108"/>
      <c r="E472" s="108"/>
      <c r="F472" s="73"/>
      <c r="G472" s="108"/>
      <c r="H472" s="73"/>
      <c r="I472" s="73"/>
      <c r="J472" s="109"/>
      <c r="K472" s="107"/>
      <c r="L472" s="107"/>
      <c r="M472" s="108"/>
      <c r="N472" s="108"/>
      <c r="O472" s="107"/>
      <c r="P472" s="108"/>
    </row>
    <row r="473" ht="15.75" customHeight="1">
      <c r="B473" s="107"/>
      <c r="C473" s="107"/>
      <c r="D473" s="108"/>
      <c r="E473" s="108"/>
      <c r="F473" s="73"/>
      <c r="G473" s="108"/>
      <c r="H473" s="73"/>
      <c r="I473" s="73"/>
      <c r="J473" s="109"/>
      <c r="K473" s="107"/>
      <c r="L473" s="107"/>
      <c r="M473" s="108"/>
      <c r="N473" s="108"/>
      <c r="O473" s="107"/>
      <c r="P473" s="108"/>
    </row>
    <row r="474" ht="15.75" customHeight="1">
      <c r="B474" s="107"/>
      <c r="C474" s="107"/>
      <c r="D474" s="108"/>
      <c r="E474" s="108"/>
      <c r="F474" s="73"/>
      <c r="G474" s="108"/>
      <c r="H474" s="73"/>
      <c r="I474" s="73"/>
      <c r="J474" s="109"/>
      <c r="K474" s="107"/>
      <c r="L474" s="107"/>
      <c r="M474" s="108"/>
      <c r="N474" s="108"/>
      <c r="O474" s="107"/>
      <c r="P474" s="108"/>
    </row>
    <row r="475" ht="15.75" customHeight="1">
      <c r="B475" s="107"/>
      <c r="C475" s="107"/>
      <c r="D475" s="108"/>
      <c r="E475" s="108"/>
      <c r="F475" s="73"/>
      <c r="G475" s="108"/>
      <c r="H475" s="73"/>
      <c r="I475" s="73"/>
      <c r="J475" s="109"/>
      <c r="K475" s="107"/>
      <c r="L475" s="107"/>
      <c r="M475" s="108"/>
      <c r="N475" s="108"/>
      <c r="O475" s="107"/>
      <c r="P475" s="108"/>
    </row>
    <row r="476" ht="15.75" customHeight="1">
      <c r="B476" s="107"/>
      <c r="C476" s="107"/>
      <c r="D476" s="108"/>
      <c r="E476" s="108"/>
      <c r="F476" s="73"/>
      <c r="G476" s="108"/>
      <c r="H476" s="73"/>
      <c r="I476" s="73"/>
      <c r="J476" s="109"/>
      <c r="K476" s="107"/>
      <c r="L476" s="107"/>
      <c r="M476" s="108"/>
      <c r="N476" s="108"/>
      <c r="O476" s="107"/>
      <c r="P476" s="108"/>
    </row>
    <row r="477" ht="15.75" customHeight="1">
      <c r="B477" s="107"/>
      <c r="C477" s="107"/>
      <c r="D477" s="108"/>
      <c r="E477" s="108"/>
      <c r="F477" s="73"/>
      <c r="G477" s="108"/>
      <c r="H477" s="73"/>
      <c r="I477" s="73"/>
      <c r="J477" s="109"/>
      <c r="K477" s="107"/>
      <c r="L477" s="107"/>
      <c r="M477" s="108"/>
      <c r="N477" s="108"/>
      <c r="O477" s="107"/>
      <c r="P477" s="108"/>
    </row>
    <row r="478" ht="15.75" customHeight="1">
      <c r="B478" s="107"/>
      <c r="C478" s="107"/>
      <c r="D478" s="108"/>
      <c r="E478" s="108"/>
      <c r="F478" s="73"/>
      <c r="G478" s="108"/>
      <c r="H478" s="73"/>
      <c r="I478" s="73"/>
      <c r="J478" s="109"/>
      <c r="K478" s="107"/>
      <c r="L478" s="107"/>
      <c r="M478" s="108"/>
      <c r="N478" s="108"/>
      <c r="O478" s="107"/>
      <c r="P478" s="108"/>
    </row>
    <row r="479" ht="15.75" customHeight="1">
      <c r="B479" s="107"/>
      <c r="C479" s="107"/>
      <c r="D479" s="108"/>
      <c r="E479" s="108"/>
      <c r="F479" s="73"/>
      <c r="G479" s="108"/>
      <c r="H479" s="73"/>
      <c r="I479" s="73"/>
      <c r="J479" s="109"/>
      <c r="K479" s="107"/>
      <c r="L479" s="107"/>
      <c r="M479" s="108"/>
      <c r="N479" s="108"/>
      <c r="O479" s="107"/>
      <c r="P479" s="108"/>
    </row>
    <row r="480" ht="15.75" customHeight="1">
      <c r="B480" s="107"/>
      <c r="C480" s="107"/>
      <c r="D480" s="108"/>
      <c r="E480" s="108"/>
      <c r="F480" s="73"/>
      <c r="G480" s="108"/>
      <c r="H480" s="73"/>
      <c r="I480" s="73"/>
      <c r="J480" s="109"/>
      <c r="K480" s="107"/>
      <c r="L480" s="107"/>
      <c r="M480" s="108"/>
      <c r="N480" s="108"/>
      <c r="O480" s="107"/>
      <c r="P480" s="108"/>
    </row>
    <row r="481" ht="15.75" customHeight="1">
      <c r="B481" s="107"/>
      <c r="C481" s="107"/>
      <c r="D481" s="108"/>
      <c r="E481" s="108"/>
      <c r="F481" s="73"/>
      <c r="G481" s="108"/>
      <c r="H481" s="73"/>
      <c r="I481" s="73"/>
      <c r="J481" s="109"/>
      <c r="K481" s="107"/>
      <c r="L481" s="107"/>
      <c r="M481" s="108"/>
      <c r="N481" s="108"/>
      <c r="O481" s="107"/>
      <c r="P481" s="108"/>
    </row>
    <row r="482" ht="15.75" customHeight="1">
      <c r="B482" s="107"/>
      <c r="C482" s="107"/>
      <c r="D482" s="108"/>
      <c r="E482" s="108"/>
      <c r="F482" s="73"/>
      <c r="G482" s="108"/>
      <c r="H482" s="73"/>
      <c r="I482" s="73"/>
      <c r="J482" s="109"/>
      <c r="K482" s="107"/>
      <c r="L482" s="107"/>
      <c r="M482" s="108"/>
      <c r="N482" s="108"/>
      <c r="O482" s="107"/>
      <c r="P482" s="108"/>
    </row>
    <row r="483" ht="15.75" customHeight="1">
      <c r="B483" s="107"/>
      <c r="C483" s="107"/>
      <c r="D483" s="108"/>
      <c r="E483" s="108"/>
      <c r="F483" s="73"/>
      <c r="G483" s="108"/>
      <c r="H483" s="73"/>
      <c r="I483" s="73"/>
      <c r="J483" s="109"/>
      <c r="K483" s="107"/>
      <c r="L483" s="107"/>
      <c r="M483" s="108"/>
      <c r="N483" s="108"/>
      <c r="O483" s="107"/>
      <c r="P483" s="108"/>
    </row>
    <row r="484" ht="15.75" customHeight="1">
      <c r="B484" s="107"/>
      <c r="C484" s="107"/>
      <c r="D484" s="108"/>
      <c r="E484" s="108"/>
      <c r="F484" s="73"/>
      <c r="G484" s="108"/>
      <c r="H484" s="73"/>
      <c r="I484" s="73"/>
      <c r="J484" s="109"/>
      <c r="K484" s="107"/>
      <c r="L484" s="107"/>
      <c r="M484" s="108"/>
      <c r="N484" s="108"/>
      <c r="O484" s="107"/>
      <c r="P484" s="108"/>
    </row>
    <row r="485" ht="15.75" customHeight="1">
      <c r="B485" s="107"/>
      <c r="C485" s="107"/>
      <c r="D485" s="108"/>
      <c r="E485" s="108"/>
      <c r="F485" s="73"/>
      <c r="G485" s="108"/>
      <c r="H485" s="73"/>
      <c r="I485" s="73"/>
      <c r="J485" s="109"/>
      <c r="K485" s="107"/>
      <c r="L485" s="107"/>
      <c r="M485" s="108"/>
      <c r="N485" s="108"/>
      <c r="O485" s="107"/>
      <c r="P485" s="108"/>
    </row>
    <row r="486" ht="15.75" customHeight="1">
      <c r="B486" s="107"/>
      <c r="C486" s="107"/>
      <c r="D486" s="108"/>
      <c r="E486" s="108"/>
      <c r="F486" s="73"/>
      <c r="G486" s="108"/>
      <c r="H486" s="73"/>
      <c r="I486" s="73"/>
      <c r="J486" s="109"/>
      <c r="K486" s="107"/>
      <c r="L486" s="107"/>
      <c r="M486" s="108"/>
      <c r="N486" s="108"/>
      <c r="O486" s="107"/>
      <c r="P486" s="108"/>
    </row>
    <row r="487" ht="15.75" customHeight="1">
      <c r="B487" s="107"/>
      <c r="C487" s="107"/>
      <c r="D487" s="108"/>
      <c r="E487" s="108"/>
      <c r="F487" s="73"/>
      <c r="G487" s="108"/>
      <c r="H487" s="73"/>
      <c r="I487" s="73"/>
      <c r="J487" s="109"/>
      <c r="K487" s="107"/>
      <c r="L487" s="107"/>
      <c r="M487" s="108"/>
      <c r="N487" s="108"/>
      <c r="O487" s="107"/>
      <c r="P487" s="108"/>
    </row>
    <row r="488" ht="15.75" customHeight="1">
      <c r="B488" s="107"/>
      <c r="C488" s="107"/>
      <c r="D488" s="108"/>
      <c r="E488" s="108"/>
      <c r="F488" s="73"/>
      <c r="G488" s="108"/>
      <c r="H488" s="73"/>
      <c r="I488" s="73"/>
      <c r="J488" s="109"/>
      <c r="K488" s="107"/>
      <c r="L488" s="107"/>
      <c r="M488" s="108"/>
      <c r="N488" s="108"/>
      <c r="O488" s="107"/>
      <c r="P488" s="108"/>
    </row>
    <row r="489" ht="15.75" customHeight="1">
      <c r="B489" s="107"/>
      <c r="C489" s="107"/>
      <c r="D489" s="108"/>
      <c r="E489" s="108"/>
      <c r="F489" s="73"/>
      <c r="G489" s="108"/>
      <c r="H489" s="73"/>
      <c r="I489" s="73"/>
      <c r="J489" s="109"/>
      <c r="K489" s="107"/>
      <c r="L489" s="107"/>
      <c r="M489" s="108"/>
      <c r="N489" s="108"/>
      <c r="O489" s="107"/>
      <c r="P489" s="108"/>
    </row>
    <row r="490" ht="15.75" customHeight="1">
      <c r="B490" s="107"/>
      <c r="C490" s="107"/>
      <c r="D490" s="108"/>
      <c r="E490" s="108"/>
      <c r="F490" s="73"/>
      <c r="G490" s="108"/>
      <c r="H490" s="73"/>
      <c r="I490" s="73"/>
      <c r="J490" s="109"/>
      <c r="K490" s="107"/>
      <c r="L490" s="107"/>
      <c r="M490" s="108"/>
      <c r="N490" s="108"/>
      <c r="O490" s="107"/>
      <c r="P490" s="108"/>
    </row>
    <row r="491" ht="15.75" customHeight="1">
      <c r="B491" s="107"/>
      <c r="C491" s="107"/>
      <c r="D491" s="108"/>
      <c r="E491" s="108"/>
      <c r="F491" s="73"/>
      <c r="G491" s="108"/>
      <c r="H491" s="73"/>
      <c r="I491" s="73"/>
      <c r="J491" s="109"/>
      <c r="K491" s="107"/>
      <c r="L491" s="107"/>
      <c r="M491" s="108"/>
      <c r="N491" s="108"/>
      <c r="O491" s="107"/>
      <c r="P491" s="108"/>
    </row>
    <row r="492" ht="15.75" customHeight="1">
      <c r="B492" s="107"/>
      <c r="C492" s="107"/>
      <c r="D492" s="108"/>
      <c r="E492" s="108"/>
      <c r="F492" s="73"/>
      <c r="G492" s="108"/>
      <c r="H492" s="73"/>
      <c r="I492" s="73"/>
      <c r="J492" s="109"/>
      <c r="K492" s="107"/>
      <c r="L492" s="107"/>
      <c r="M492" s="108"/>
      <c r="N492" s="108"/>
      <c r="O492" s="107"/>
      <c r="P492" s="108"/>
    </row>
    <row r="493" ht="15.75" customHeight="1">
      <c r="B493" s="107"/>
      <c r="C493" s="107"/>
      <c r="D493" s="108"/>
      <c r="E493" s="108"/>
      <c r="F493" s="73"/>
      <c r="G493" s="108"/>
      <c r="H493" s="73"/>
      <c r="I493" s="73"/>
      <c r="J493" s="109"/>
      <c r="K493" s="107"/>
      <c r="L493" s="107"/>
      <c r="M493" s="108"/>
      <c r="N493" s="108"/>
      <c r="O493" s="107"/>
      <c r="P493" s="108"/>
    </row>
    <row r="494" ht="15.75" customHeight="1">
      <c r="B494" s="107"/>
      <c r="C494" s="107"/>
      <c r="D494" s="108"/>
      <c r="E494" s="108"/>
      <c r="F494" s="73"/>
      <c r="G494" s="108"/>
      <c r="H494" s="73"/>
      <c r="I494" s="73"/>
      <c r="J494" s="109"/>
      <c r="K494" s="107"/>
      <c r="L494" s="107"/>
      <c r="M494" s="108"/>
      <c r="N494" s="108"/>
      <c r="O494" s="107"/>
      <c r="P494" s="108"/>
    </row>
    <row r="495" ht="15.75" customHeight="1">
      <c r="B495" s="107"/>
      <c r="C495" s="107"/>
      <c r="D495" s="108"/>
      <c r="E495" s="108"/>
      <c r="F495" s="73"/>
      <c r="G495" s="108"/>
      <c r="H495" s="73"/>
      <c r="I495" s="73"/>
      <c r="J495" s="109"/>
      <c r="K495" s="107"/>
      <c r="L495" s="107"/>
      <c r="M495" s="108"/>
      <c r="N495" s="108"/>
      <c r="O495" s="107"/>
      <c r="P495" s="108"/>
    </row>
    <row r="496" ht="15.75" customHeight="1">
      <c r="B496" s="107"/>
      <c r="C496" s="107"/>
      <c r="D496" s="108"/>
      <c r="E496" s="108"/>
      <c r="F496" s="73"/>
      <c r="G496" s="108"/>
      <c r="H496" s="73"/>
      <c r="I496" s="73"/>
      <c r="J496" s="109"/>
      <c r="K496" s="107"/>
      <c r="L496" s="107"/>
      <c r="M496" s="108"/>
      <c r="N496" s="108"/>
      <c r="O496" s="107"/>
      <c r="P496" s="108"/>
    </row>
    <row r="497" ht="15.75" customHeight="1">
      <c r="B497" s="107"/>
      <c r="C497" s="107"/>
      <c r="D497" s="108"/>
      <c r="E497" s="108"/>
      <c r="F497" s="73"/>
      <c r="G497" s="108"/>
      <c r="H497" s="73"/>
      <c r="I497" s="73"/>
      <c r="J497" s="109"/>
      <c r="K497" s="107"/>
      <c r="L497" s="107"/>
      <c r="M497" s="108"/>
      <c r="N497" s="108"/>
      <c r="O497" s="107"/>
      <c r="P497" s="108"/>
    </row>
    <row r="498" ht="15.75" customHeight="1">
      <c r="B498" s="107"/>
      <c r="C498" s="107"/>
      <c r="D498" s="108"/>
      <c r="E498" s="108"/>
      <c r="F498" s="73"/>
      <c r="G498" s="108"/>
      <c r="H498" s="73"/>
      <c r="I498" s="73"/>
      <c r="J498" s="109"/>
      <c r="K498" s="107"/>
      <c r="L498" s="107"/>
      <c r="M498" s="108"/>
      <c r="N498" s="108"/>
      <c r="O498" s="107"/>
      <c r="P498" s="108"/>
    </row>
    <row r="499" ht="15.75" customHeight="1">
      <c r="B499" s="107"/>
      <c r="C499" s="107"/>
      <c r="D499" s="108"/>
      <c r="E499" s="108"/>
      <c r="F499" s="73"/>
      <c r="G499" s="108"/>
      <c r="H499" s="73"/>
      <c r="I499" s="73"/>
      <c r="J499" s="109"/>
      <c r="K499" s="107"/>
      <c r="L499" s="107"/>
      <c r="M499" s="108"/>
      <c r="N499" s="108"/>
      <c r="O499" s="107"/>
      <c r="P499" s="108"/>
    </row>
    <row r="500" ht="15.75" customHeight="1">
      <c r="B500" s="107"/>
      <c r="C500" s="107"/>
      <c r="D500" s="108"/>
      <c r="E500" s="108"/>
      <c r="F500" s="73"/>
      <c r="G500" s="108"/>
      <c r="H500" s="73"/>
      <c r="I500" s="73"/>
      <c r="J500" s="109"/>
      <c r="K500" s="107"/>
      <c r="L500" s="107"/>
      <c r="M500" s="108"/>
      <c r="N500" s="108"/>
      <c r="O500" s="107"/>
      <c r="P500" s="108"/>
    </row>
    <row r="501" ht="15.75" customHeight="1">
      <c r="B501" s="107"/>
      <c r="C501" s="107"/>
      <c r="D501" s="108"/>
      <c r="E501" s="108"/>
      <c r="F501" s="73"/>
      <c r="G501" s="108"/>
      <c r="H501" s="73"/>
      <c r="I501" s="73"/>
      <c r="J501" s="109"/>
      <c r="K501" s="107"/>
      <c r="L501" s="107"/>
      <c r="M501" s="108"/>
      <c r="N501" s="108"/>
      <c r="O501" s="107"/>
      <c r="P501" s="108"/>
    </row>
    <row r="502" ht="15.75" customHeight="1">
      <c r="B502" s="107"/>
      <c r="C502" s="107"/>
      <c r="D502" s="108"/>
      <c r="E502" s="108"/>
      <c r="F502" s="73"/>
      <c r="G502" s="108"/>
      <c r="H502" s="73"/>
      <c r="I502" s="73"/>
      <c r="J502" s="109"/>
      <c r="K502" s="107"/>
      <c r="L502" s="107"/>
      <c r="M502" s="108"/>
      <c r="N502" s="108"/>
      <c r="O502" s="107"/>
      <c r="P502" s="108"/>
    </row>
    <row r="503" ht="15.75" customHeight="1">
      <c r="B503" s="107"/>
      <c r="C503" s="107"/>
      <c r="D503" s="108"/>
      <c r="E503" s="108"/>
      <c r="F503" s="73"/>
      <c r="G503" s="108"/>
      <c r="H503" s="73"/>
      <c r="I503" s="73"/>
      <c r="J503" s="109"/>
      <c r="K503" s="107"/>
      <c r="L503" s="107"/>
      <c r="M503" s="108"/>
      <c r="N503" s="108"/>
      <c r="O503" s="107"/>
      <c r="P503" s="108"/>
    </row>
    <row r="504" ht="15.75" customHeight="1">
      <c r="B504" s="107"/>
      <c r="C504" s="107"/>
      <c r="D504" s="108"/>
      <c r="E504" s="108"/>
      <c r="F504" s="73"/>
      <c r="G504" s="108"/>
      <c r="H504" s="73"/>
      <c r="I504" s="73"/>
      <c r="J504" s="109"/>
      <c r="K504" s="107"/>
      <c r="L504" s="107"/>
      <c r="M504" s="108"/>
      <c r="N504" s="108"/>
      <c r="O504" s="107"/>
      <c r="P504" s="108"/>
    </row>
    <row r="505" ht="15.75" customHeight="1">
      <c r="B505" s="107"/>
      <c r="C505" s="107"/>
      <c r="D505" s="108"/>
      <c r="E505" s="108"/>
      <c r="F505" s="73"/>
      <c r="G505" s="108"/>
      <c r="H505" s="73"/>
      <c r="I505" s="73"/>
      <c r="J505" s="109"/>
      <c r="K505" s="107"/>
      <c r="L505" s="107"/>
      <c r="M505" s="108"/>
      <c r="N505" s="108"/>
      <c r="O505" s="107"/>
      <c r="P505" s="108"/>
    </row>
    <row r="506" ht="15.75" customHeight="1">
      <c r="B506" s="107"/>
      <c r="C506" s="107"/>
      <c r="D506" s="108"/>
      <c r="E506" s="108"/>
      <c r="F506" s="73"/>
      <c r="G506" s="108"/>
      <c r="H506" s="73"/>
      <c r="I506" s="73"/>
      <c r="J506" s="109"/>
      <c r="K506" s="107"/>
      <c r="L506" s="107"/>
      <c r="M506" s="108"/>
      <c r="N506" s="108"/>
      <c r="O506" s="107"/>
      <c r="P506" s="108"/>
    </row>
    <row r="507" ht="15.75" customHeight="1">
      <c r="B507" s="107"/>
      <c r="C507" s="107"/>
      <c r="D507" s="108"/>
      <c r="E507" s="108"/>
      <c r="F507" s="73"/>
      <c r="G507" s="108"/>
      <c r="H507" s="73"/>
      <c r="I507" s="73"/>
      <c r="J507" s="109"/>
      <c r="K507" s="107"/>
      <c r="L507" s="107"/>
      <c r="M507" s="108"/>
      <c r="N507" s="108"/>
      <c r="O507" s="107"/>
      <c r="P507" s="108"/>
    </row>
    <row r="508" ht="15.75" customHeight="1">
      <c r="B508" s="107"/>
      <c r="C508" s="107"/>
      <c r="D508" s="108"/>
      <c r="E508" s="108"/>
      <c r="F508" s="73"/>
      <c r="G508" s="108"/>
      <c r="H508" s="73"/>
      <c r="I508" s="73"/>
      <c r="J508" s="109"/>
      <c r="K508" s="107"/>
      <c r="L508" s="107"/>
      <c r="M508" s="108"/>
      <c r="N508" s="108"/>
      <c r="O508" s="107"/>
      <c r="P508" s="108"/>
    </row>
    <row r="509" ht="15.75" customHeight="1">
      <c r="B509" s="107"/>
      <c r="C509" s="107"/>
      <c r="D509" s="108"/>
      <c r="E509" s="108"/>
      <c r="F509" s="73"/>
      <c r="G509" s="108"/>
      <c r="H509" s="73"/>
      <c r="I509" s="73"/>
      <c r="J509" s="109"/>
      <c r="K509" s="107"/>
      <c r="L509" s="107"/>
      <c r="M509" s="108"/>
      <c r="N509" s="108"/>
      <c r="O509" s="107"/>
      <c r="P509" s="108"/>
    </row>
    <row r="510" ht="15.75" customHeight="1">
      <c r="B510" s="107"/>
      <c r="C510" s="107"/>
      <c r="D510" s="108"/>
      <c r="E510" s="108"/>
      <c r="F510" s="73"/>
      <c r="G510" s="108"/>
      <c r="H510" s="73"/>
      <c r="I510" s="73"/>
      <c r="J510" s="109"/>
      <c r="K510" s="107"/>
      <c r="L510" s="107"/>
      <c r="M510" s="108"/>
      <c r="N510" s="108"/>
      <c r="O510" s="107"/>
      <c r="P510" s="108"/>
    </row>
    <row r="511" ht="15.75" customHeight="1">
      <c r="B511" s="107"/>
      <c r="C511" s="107"/>
      <c r="D511" s="108"/>
      <c r="E511" s="108"/>
      <c r="F511" s="73"/>
      <c r="G511" s="108"/>
      <c r="H511" s="73"/>
      <c r="I511" s="73"/>
      <c r="J511" s="109"/>
      <c r="K511" s="107"/>
      <c r="L511" s="107"/>
      <c r="M511" s="108"/>
      <c r="N511" s="108"/>
      <c r="O511" s="107"/>
      <c r="P511" s="108"/>
    </row>
    <row r="512" ht="15.75" customHeight="1">
      <c r="B512" s="107"/>
      <c r="C512" s="107"/>
      <c r="D512" s="108"/>
      <c r="E512" s="108"/>
      <c r="F512" s="73"/>
      <c r="G512" s="108"/>
      <c r="H512" s="73"/>
      <c r="I512" s="73"/>
      <c r="J512" s="109"/>
      <c r="K512" s="107"/>
      <c r="L512" s="107"/>
      <c r="M512" s="108"/>
      <c r="N512" s="108"/>
      <c r="O512" s="107"/>
      <c r="P512" s="108"/>
    </row>
    <row r="513" ht="15.75" customHeight="1">
      <c r="B513" s="107"/>
      <c r="C513" s="107"/>
      <c r="D513" s="108"/>
      <c r="E513" s="108"/>
      <c r="F513" s="73"/>
      <c r="G513" s="108"/>
      <c r="H513" s="73"/>
      <c r="I513" s="73"/>
      <c r="J513" s="109"/>
      <c r="K513" s="107"/>
      <c r="L513" s="107"/>
      <c r="M513" s="108"/>
      <c r="N513" s="108"/>
      <c r="O513" s="107"/>
      <c r="P513" s="108"/>
    </row>
    <row r="514" ht="15.75" customHeight="1">
      <c r="B514" s="107"/>
      <c r="C514" s="107"/>
      <c r="D514" s="108"/>
      <c r="E514" s="108"/>
      <c r="F514" s="73"/>
      <c r="G514" s="108"/>
      <c r="H514" s="73"/>
      <c r="I514" s="73"/>
      <c r="J514" s="109"/>
      <c r="K514" s="107"/>
      <c r="L514" s="107"/>
      <c r="M514" s="108"/>
      <c r="N514" s="108"/>
      <c r="O514" s="107"/>
      <c r="P514" s="108"/>
    </row>
    <row r="515" ht="15.75" customHeight="1">
      <c r="B515" s="107"/>
      <c r="C515" s="107"/>
      <c r="D515" s="108"/>
      <c r="E515" s="108"/>
      <c r="F515" s="73"/>
      <c r="G515" s="108"/>
      <c r="H515" s="73"/>
      <c r="I515" s="73"/>
      <c r="J515" s="109"/>
      <c r="K515" s="107"/>
      <c r="L515" s="107"/>
      <c r="M515" s="108"/>
      <c r="N515" s="108"/>
      <c r="O515" s="107"/>
      <c r="P515" s="108"/>
    </row>
    <row r="516" ht="15.75" customHeight="1">
      <c r="B516" s="107"/>
      <c r="C516" s="107"/>
      <c r="D516" s="108"/>
      <c r="E516" s="108"/>
      <c r="F516" s="73"/>
      <c r="G516" s="108"/>
      <c r="H516" s="73"/>
      <c r="I516" s="73"/>
      <c r="J516" s="109"/>
      <c r="K516" s="107"/>
      <c r="L516" s="107"/>
      <c r="M516" s="108"/>
      <c r="N516" s="108"/>
      <c r="O516" s="107"/>
      <c r="P516" s="108"/>
    </row>
    <row r="517" ht="15.75" customHeight="1">
      <c r="B517" s="107"/>
      <c r="C517" s="107"/>
      <c r="D517" s="108"/>
      <c r="E517" s="108"/>
      <c r="F517" s="73"/>
      <c r="G517" s="108"/>
      <c r="H517" s="73"/>
      <c r="I517" s="73"/>
      <c r="J517" s="109"/>
      <c r="K517" s="107"/>
      <c r="L517" s="107"/>
      <c r="M517" s="108"/>
      <c r="N517" s="108"/>
      <c r="O517" s="107"/>
      <c r="P517" s="108"/>
    </row>
    <row r="518" ht="15.75" customHeight="1">
      <c r="B518" s="107"/>
      <c r="C518" s="107"/>
      <c r="D518" s="108"/>
      <c r="E518" s="108"/>
      <c r="F518" s="73"/>
      <c r="G518" s="108"/>
      <c r="H518" s="73"/>
      <c r="I518" s="73"/>
      <c r="J518" s="109"/>
      <c r="K518" s="107"/>
      <c r="L518" s="107"/>
      <c r="M518" s="108"/>
      <c r="N518" s="108"/>
      <c r="O518" s="107"/>
      <c r="P518" s="108"/>
    </row>
    <row r="519" ht="15.75" customHeight="1">
      <c r="B519" s="107"/>
      <c r="C519" s="107"/>
      <c r="D519" s="108"/>
      <c r="E519" s="108"/>
      <c r="F519" s="73"/>
      <c r="G519" s="108"/>
      <c r="H519" s="73"/>
      <c r="I519" s="73"/>
      <c r="J519" s="109"/>
      <c r="K519" s="107"/>
      <c r="L519" s="107"/>
      <c r="M519" s="108"/>
      <c r="N519" s="108"/>
      <c r="O519" s="107"/>
      <c r="P519" s="108"/>
    </row>
    <row r="520" ht="15.75" customHeight="1">
      <c r="B520" s="107"/>
      <c r="C520" s="107"/>
      <c r="D520" s="108"/>
      <c r="E520" s="108"/>
      <c r="F520" s="73"/>
      <c r="G520" s="108"/>
      <c r="H520" s="73"/>
      <c r="I520" s="73"/>
      <c r="J520" s="109"/>
      <c r="K520" s="107"/>
      <c r="L520" s="107"/>
      <c r="M520" s="108"/>
      <c r="N520" s="108"/>
      <c r="O520" s="107"/>
      <c r="P520" s="108"/>
    </row>
    <row r="521" ht="15.75" customHeight="1">
      <c r="B521" s="107"/>
      <c r="C521" s="107"/>
      <c r="D521" s="108"/>
      <c r="E521" s="108"/>
      <c r="F521" s="73"/>
      <c r="G521" s="108"/>
      <c r="H521" s="73"/>
      <c r="I521" s="73"/>
      <c r="J521" s="109"/>
      <c r="K521" s="107"/>
      <c r="L521" s="107"/>
      <c r="M521" s="108"/>
      <c r="N521" s="108"/>
      <c r="O521" s="107"/>
      <c r="P521" s="108"/>
    </row>
    <row r="522" ht="15.75" customHeight="1">
      <c r="B522" s="107"/>
      <c r="C522" s="107"/>
      <c r="D522" s="108"/>
      <c r="E522" s="108"/>
      <c r="F522" s="73"/>
      <c r="G522" s="108"/>
      <c r="H522" s="73"/>
      <c r="I522" s="73"/>
      <c r="J522" s="109"/>
      <c r="K522" s="107"/>
      <c r="L522" s="107"/>
      <c r="M522" s="108"/>
      <c r="N522" s="108"/>
      <c r="O522" s="107"/>
      <c r="P522" s="108"/>
    </row>
    <row r="523" ht="15.75" customHeight="1">
      <c r="B523" s="107"/>
      <c r="C523" s="107"/>
      <c r="D523" s="108"/>
      <c r="E523" s="108"/>
      <c r="F523" s="73"/>
      <c r="G523" s="108"/>
      <c r="H523" s="73"/>
      <c r="I523" s="73"/>
      <c r="J523" s="109"/>
      <c r="K523" s="107"/>
      <c r="L523" s="107"/>
      <c r="M523" s="108"/>
      <c r="N523" s="108"/>
      <c r="O523" s="107"/>
      <c r="P523" s="108"/>
    </row>
    <row r="524" ht="15.75" customHeight="1">
      <c r="B524" s="107"/>
      <c r="C524" s="107"/>
      <c r="D524" s="108"/>
      <c r="E524" s="108"/>
      <c r="F524" s="73"/>
      <c r="G524" s="108"/>
      <c r="H524" s="73"/>
      <c r="I524" s="73"/>
      <c r="J524" s="109"/>
      <c r="K524" s="107"/>
      <c r="L524" s="107"/>
      <c r="M524" s="108"/>
      <c r="N524" s="108"/>
      <c r="O524" s="107"/>
      <c r="P524" s="108"/>
    </row>
    <row r="525" ht="15.75" customHeight="1">
      <c r="B525" s="107"/>
      <c r="C525" s="107"/>
      <c r="D525" s="108"/>
      <c r="E525" s="108"/>
      <c r="F525" s="73"/>
      <c r="G525" s="108"/>
      <c r="H525" s="73"/>
      <c r="I525" s="73"/>
      <c r="J525" s="109"/>
      <c r="K525" s="107"/>
      <c r="L525" s="107"/>
      <c r="M525" s="108"/>
      <c r="N525" s="108"/>
      <c r="O525" s="107"/>
      <c r="P525" s="108"/>
    </row>
    <row r="526" ht="15.75" customHeight="1">
      <c r="B526" s="107"/>
      <c r="C526" s="107"/>
      <c r="D526" s="108"/>
      <c r="E526" s="108"/>
      <c r="F526" s="73"/>
      <c r="G526" s="108"/>
      <c r="H526" s="73"/>
      <c r="I526" s="73"/>
      <c r="J526" s="109"/>
      <c r="K526" s="107"/>
      <c r="L526" s="107"/>
      <c r="M526" s="108"/>
      <c r="N526" s="108"/>
      <c r="O526" s="107"/>
      <c r="P526" s="108"/>
    </row>
    <row r="527" ht="15.75" customHeight="1">
      <c r="B527" s="107"/>
      <c r="C527" s="107"/>
      <c r="D527" s="108"/>
      <c r="E527" s="108"/>
      <c r="F527" s="73"/>
      <c r="G527" s="108"/>
      <c r="H527" s="73"/>
      <c r="I527" s="73"/>
      <c r="J527" s="109"/>
      <c r="K527" s="107"/>
      <c r="L527" s="107"/>
      <c r="M527" s="108"/>
      <c r="N527" s="108"/>
      <c r="O527" s="107"/>
      <c r="P527" s="108"/>
    </row>
    <row r="528" ht="15.75" customHeight="1">
      <c r="B528" s="107"/>
      <c r="C528" s="107"/>
      <c r="D528" s="108"/>
      <c r="E528" s="108"/>
      <c r="F528" s="73"/>
      <c r="G528" s="108"/>
      <c r="H528" s="73"/>
      <c r="I528" s="73"/>
      <c r="J528" s="109"/>
      <c r="K528" s="107"/>
      <c r="L528" s="107"/>
      <c r="M528" s="108"/>
      <c r="N528" s="108"/>
      <c r="O528" s="107"/>
      <c r="P528" s="108"/>
    </row>
    <row r="529" ht="15.75" customHeight="1">
      <c r="B529" s="107"/>
      <c r="C529" s="107"/>
      <c r="D529" s="108"/>
      <c r="E529" s="108"/>
      <c r="F529" s="73"/>
      <c r="G529" s="108"/>
      <c r="H529" s="73"/>
      <c r="I529" s="73"/>
      <c r="J529" s="109"/>
      <c r="K529" s="107"/>
      <c r="L529" s="107"/>
      <c r="M529" s="108"/>
      <c r="N529" s="108"/>
      <c r="O529" s="107"/>
      <c r="P529" s="108"/>
    </row>
    <row r="530" ht="15.75" customHeight="1">
      <c r="B530" s="107"/>
      <c r="C530" s="107"/>
      <c r="D530" s="108"/>
      <c r="E530" s="108"/>
      <c r="F530" s="73"/>
      <c r="G530" s="108"/>
      <c r="H530" s="73"/>
      <c r="I530" s="73"/>
      <c r="J530" s="109"/>
      <c r="K530" s="107"/>
      <c r="L530" s="107"/>
      <c r="M530" s="108"/>
      <c r="N530" s="108"/>
      <c r="O530" s="107"/>
      <c r="P530" s="108"/>
    </row>
    <row r="531" ht="15.75" customHeight="1">
      <c r="B531" s="107"/>
      <c r="C531" s="107"/>
      <c r="D531" s="108"/>
      <c r="E531" s="108"/>
      <c r="F531" s="73"/>
      <c r="G531" s="108"/>
      <c r="H531" s="73"/>
      <c r="I531" s="73"/>
      <c r="J531" s="109"/>
      <c r="K531" s="107"/>
      <c r="L531" s="107"/>
      <c r="M531" s="108"/>
      <c r="N531" s="108"/>
      <c r="O531" s="107"/>
      <c r="P531" s="108"/>
    </row>
    <row r="532" ht="15.75" customHeight="1">
      <c r="B532" s="107"/>
      <c r="C532" s="107"/>
      <c r="D532" s="108"/>
      <c r="E532" s="108"/>
      <c r="F532" s="73"/>
      <c r="G532" s="108"/>
      <c r="H532" s="73"/>
      <c r="I532" s="73"/>
      <c r="J532" s="109"/>
      <c r="K532" s="107"/>
      <c r="L532" s="107"/>
      <c r="M532" s="108"/>
      <c r="N532" s="108"/>
      <c r="O532" s="107"/>
      <c r="P532" s="108"/>
    </row>
    <row r="533" ht="15.75" customHeight="1">
      <c r="B533" s="107"/>
      <c r="C533" s="107"/>
      <c r="D533" s="108"/>
      <c r="E533" s="108"/>
      <c r="F533" s="73"/>
      <c r="G533" s="108"/>
      <c r="H533" s="73"/>
      <c r="I533" s="73"/>
      <c r="J533" s="109"/>
      <c r="K533" s="107"/>
      <c r="L533" s="107"/>
      <c r="M533" s="108"/>
      <c r="N533" s="108"/>
      <c r="O533" s="107"/>
      <c r="P533" s="108"/>
    </row>
    <row r="534" ht="15.75" customHeight="1">
      <c r="B534" s="107"/>
      <c r="C534" s="107"/>
      <c r="D534" s="108"/>
      <c r="E534" s="108"/>
      <c r="F534" s="73"/>
      <c r="G534" s="108"/>
      <c r="H534" s="73"/>
      <c r="I534" s="73"/>
      <c r="J534" s="109"/>
      <c r="K534" s="107"/>
      <c r="L534" s="107"/>
      <c r="M534" s="108"/>
      <c r="N534" s="108"/>
      <c r="O534" s="107"/>
      <c r="P534" s="108"/>
    </row>
    <row r="535" ht="15.75" customHeight="1">
      <c r="B535" s="107"/>
      <c r="C535" s="107"/>
      <c r="D535" s="108"/>
      <c r="E535" s="108"/>
      <c r="F535" s="73"/>
      <c r="G535" s="108"/>
      <c r="H535" s="73"/>
      <c r="I535" s="73"/>
      <c r="J535" s="109"/>
      <c r="K535" s="107"/>
      <c r="L535" s="107"/>
      <c r="M535" s="108"/>
      <c r="N535" s="108"/>
      <c r="O535" s="107"/>
      <c r="P535" s="108"/>
    </row>
    <row r="536" ht="15.75" customHeight="1">
      <c r="B536" s="107"/>
      <c r="C536" s="107"/>
      <c r="D536" s="108"/>
      <c r="E536" s="108"/>
      <c r="F536" s="73"/>
      <c r="G536" s="108"/>
      <c r="H536" s="73"/>
      <c r="I536" s="73"/>
      <c r="J536" s="109"/>
      <c r="K536" s="107"/>
      <c r="L536" s="107"/>
      <c r="M536" s="108"/>
      <c r="N536" s="108"/>
      <c r="O536" s="107"/>
      <c r="P536" s="108"/>
    </row>
    <row r="537" ht="15.75" customHeight="1">
      <c r="B537" s="107"/>
      <c r="C537" s="107"/>
      <c r="D537" s="108"/>
      <c r="E537" s="108"/>
      <c r="F537" s="73"/>
      <c r="G537" s="108"/>
      <c r="H537" s="73"/>
      <c r="I537" s="73"/>
      <c r="J537" s="109"/>
      <c r="K537" s="107"/>
      <c r="L537" s="107"/>
      <c r="M537" s="108"/>
      <c r="N537" s="108"/>
      <c r="O537" s="107"/>
      <c r="P537" s="108"/>
    </row>
    <row r="538" ht="15.75" customHeight="1">
      <c r="B538" s="107"/>
      <c r="C538" s="107"/>
      <c r="D538" s="108"/>
      <c r="E538" s="108"/>
      <c r="F538" s="73"/>
      <c r="G538" s="108"/>
      <c r="H538" s="73"/>
      <c r="I538" s="73"/>
      <c r="J538" s="109"/>
      <c r="K538" s="107"/>
      <c r="L538" s="107"/>
      <c r="M538" s="108"/>
      <c r="N538" s="108"/>
      <c r="O538" s="107"/>
      <c r="P538" s="108"/>
    </row>
    <row r="539" ht="15.75" customHeight="1">
      <c r="B539" s="107"/>
      <c r="C539" s="107"/>
      <c r="D539" s="108"/>
      <c r="E539" s="108"/>
      <c r="F539" s="73"/>
      <c r="G539" s="108"/>
      <c r="H539" s="73"/>
      <c r="I539" s="73"/>
      <c r="J539" s="109"/>
      <c r="K539" s="107"/>
      <c r="L539" s="107"/>
      <c r="M539" s="108"/>
      <c r="N539" s="108"/>
      <c r="O539" s="107"/>
      <c r="P539" s="108"/>
    </row>
    <row r="540" ht="15.75" customHeight="1">
      <c r="B540" s="107"/>
      <c r="C540" s="107"/>
      <c r="D540" s="108"/>
      <c r="E540" s="108"/>
      <c r="F540" s="73"/>
      <c r="G540" s="108"/>
      <c r="H540" s="73"/>
      <c r="I540" s="73"/>
      <c r="J540" s="109"/>
      <c r="K540" s="107"/>
      <c r="L540" s="107"/>
      <c r="M540" s="108"/>
      <c r="N540" s="108"/>
      <c r="O540" s="107"/>
      <c r="P540" s="108"/>
    </row>
    <row r="541" ht="15.75" customHeight="1">
      <c r="B541" s="107"/>
      <c r="C541" s="107"/>
      <c r="D541" s="108"/>
      <c r="E541" s="108"/>
      <c r="F541" s="73"/>
      <c r="G541" s="108"/>
      <c r="H541" s="73"/>
      <c r="I541" s="73"/>
      <c r="J541" s="109"/>
      <c r="K541" s="107"/>
      <c r="L541" s="107"/>
      <c r="M541" s="108"/>
      <c r="N541" s="108"/>
      <c r="O541" s="107"/>
      <c r="P541" s="108"/>
    </row>
    <row r="542" ht="15.75" customHeight="1">
      <c r="B542" s="107"/>
      <c r="C542" s="107"/>
      <c r="D542" s="108"/>
      <c r="E542" s="108"/>
      <c r="F542" s="73"/>
      <c r="G542" s="108"/>
      <c r="H542" s="73"/>
      <c r="I542" s="73"/>
      <c r="J542" s="109"/>
      <c r="K542" s="107"/>
      <c r="L542" s="107"/>
      <c r="M542" s="108"/>
      <c r="N542" s="108"/>
      <c r="O542" s="107"/>
      <c r="P542" s="108"/>
    </row>
    <row r="543" ht="15.75" customHeight="1">
      <c r="B543" s="107"/>
      <c r="C543" s="107"/>
      <c r="D543" s="108"/>
      <c r="E543" s="108"/>
      <c r="F543" s="73"/>
      <c r="G543" s="108"/>
      <c r="H543" s="73"/>
      <c r="I543" s="73"/>
      <c r="J543" s="109"/>
      <c r="K543" s="107"/>
      <c r="L543" s="107"/>
      <c r="M543" s="108"/>
      <c r="N543" s="108"/>
      <c r="O543" s="107"/>
      <c r="P543" s="108"/>
    </row>
    <row r="544" ht="15.75" customHeight="1">
      <c r="B544" s="107"/>
      <c r="C544" s="107"/>
      <c r="D544" s="108"/>
      <c r="E544" s="108"/>
      <c r="F544" s="73"/>
      <c r="G544" s="108"/>
      <c r="H544" s="73"/>
      <c r="I544" s="73"/>
      <c r="J544" s="109"/>
      <c r="K544" s="107"/>
      <c r="L544" s="107"/>
      <c r="M544" s="108"/>
      <c r="N544" s="108"/>
      <c r="O544" s="107"/>
      <c r="P544" s="108"/>
    </row>
    <row r="545" ht="15.75" customHeight="1">
      <c r="B545" s="107"/>
      <c r="C545" s="107"/>
      <c r="D545" s="108"/>
      <c r="E545" s="108"/>
      <c r="F545" s="73"/>
      <c r="G545" s="108"/>
      <c r="H545" s="73"/>
      <c r="I545" s="73"/>
      <c r="J545" s="109"/>
      <c r="K545" s="107"/>
      <c r="L545" s="107"/>
      <c r="M545" s="108"/>
      <c r="N545" s="108"/>
      <c r="O545" s="107"/>
      <c r="P545" s="108"/>
    </row>
    <row r="546" ht="15.75" customHeight="1">
      <c r="B546" s="107"/>
      <c r="C546" s="107"/>
      <c r="D546" s="108"/>
      <c r="E546" s="108"/>
      <c r="F546" s="73"/>
      <c r="G546" s="108"/>
      <c r="H546" s="73"/>
      <c r="I546" s="73"/>
      <c r="J546" s="109"/>
      <c r="K546" s="107"/>
      <c r="L546" s="107"/>
      <c r="M546" s="108"/>
      <c r="N546" s="108"/>
      <c r="O546" s="107"/>
      <c r="P546" s="108"/>
    </row>
    <row r="547" ht="15.75" customHeight="1">
      <c r="B547" s="107"/>
      <c r="C547" s="107"/>
      <c r="D547" s="108"/>
      <c r="E547" s="108"/>
      <c r="F547" s="73"/>
      <c r="G547" s="108"/>
      <c r="H547" s="73"/>
      <c r="I547" s="73"/>
      <c r="J547" s="109"/>
      <c r="K547" s="107"/>
      <c r="L547" s="107"/>
      <c r="M547" s="108"/>
      <c r="N547" s="108"/>
      <c r="O547" s="107"/>
      <c r="P547" s="108"/>
    </row>
    <row r="548" ht="15.75" customHeight="1">
      <c r="B548" s="107"/>
      <c r="C548" s="107"/>
      <c r="D548" s="108"/>
      <c r="E548" s="108"/>
      <c r="F548" s="73"/>
      <c r="G548" s="108"/>
      <c r="H548" s="73"/>
      <c r="I548" s="73"/>
      <c r="J548" s="109"/>
      <c r="K548" s="107"/>
      <c r="L548" s="107"/>
      <c r="M548" s="108"/>
      <c r="N548" s="108"/>
      <c r="O548" s="107"/>
      <c r="P548" s="108"/>
    </row>
    <row r="549" ht="15.75" customHeight="1">
      <c r="B549" s="107"/>
      <c r="C549" s="107"/>
      <c r="D549" s="108"/>
      <c r="E549" s="108"/>
      <c r="F549" s="73"/>
      <c r="G549" s="108"/>
      <c r="H549" s="73"/>
      <c r="I549" s="73"/>
      <c r="J549" s="109"/>
      <c r="K549" s="107"/>
      <c r="L549" s="107"/>
      <c r="M549" s="108"/>
      <c r="N549" s="108"/>
      <c r="O549" s="107"/>
      <c r="P549" s="108"/>
    </row>
    <row r="550" ht="15.75" customHeight="1">
      <c r="B550" s="107"/>
      <c r="C550" s="107"/>
      <c r="D550" s="108"/>
      <c r="E550" s="108"/>
      <c r="F550" s="73"/>
      <c r="G550" s="108"/>
      <c r="H550" s="73"/>
      <c r="I550" s="73"/>
      <c r="J550" s="109"/>
      <c r="K550" s="107"/>
      <c r="L550" s="107"/>
      <c r="M550" s="108"/>
      <c r="N550" s="108"/>
      <c r="O550" s="107"/>
      <c r="P550" s="108"/>
    </row>
    <row r="551" ht="15.75" customHeight="1">
      <c r="B551" s="107"/>
      <c r="C551" s="107"/>
      <c r="D551" s="108"/>
      <c r="E551" s="108"/>
      <c r="F551" s="73"/>
      <c r="G551" s="108"/>
      <c r="H551" s="73"/>
      <c r="I551" s="73"/>
      <c r="J551" s="109"/>
      <c r="K551" s="107"/>
      <c r="L551" s="107"/>
      <c r="M551" s="108"/>
      <c r="N551" s="108"/>
      <c r="O551" s="107"/>
      <c r="P551" s="108"/>
    </row>
    <row r="552" ht="15.75" customHeight="1">
      <c r="B552" s="107"/>
      <c r="C552" s="107"/>
      <c r="D552" s="108"/>
      <c r="E552" s="108"/>
      <c r="F552" s="73"/>
      <c r="G552" s="108"/>
      <c r="H552" s="73"/>
      <c r="I552" s="73"/>
      <c r="J552" s="109"/>
      <c r="K552" s="107"/>
      <c r="L552" s="107"/>
      <c r="M552" s="108"/>
      <c r="N552" s="108"/>
      <c r="O552" s="107"/>
      <c r="P552" s="108"/>
    </row>
    <row r="553" ht="15.75" customHeight="1">
      <c r="B553" s="107"/>
      <c r="C553" s="107"/>
      <c r="D553" s="108"/>
      <c r="E553" s="108"/>
      <c r="F553" s="73"/>
      <c r="G553" s="108"/>
      <c r="H553" s="73"/>
      <c r="I553" s="73"/>
      <c r="J553" s="109"/>
      <c r="K553" s="107"/>
      <c r="L553" s="107"/>
      <c r="M553" s="108"/>
      <c r="N553" s="108"/>
      <c r="O553" s="107"/>
      <c r="P553" s="108"/>
    </row>
    <row r="554" ht="15.75" customHeight="1">
      <c r="B554" s="107"/>
      <c r="C554" s="107"/>
      <c r="D554" s="108"/>
      <c r="E554" s="108"/>
      <c r="F554" s="73"/>
      <c r="G554" s="108"/>
      <c r="H554" s="73"/>
      <c r="I554" s="73"/>
      <c r="J554" s="109"/>
      <c r="K554" s="107"/>
      <c r="L554" s="107"/>
      <c r="M554" s="108"/>
      <c r="N554" s="108"/>
      <c r="O554" s="107"/>
      <c r="P554" s="108"/>
    </row>
    <row r="555" ht="15.75" customHeight="1">
      <c r="B555" s="107"/>
      <c r="C555" s="107"/>
      <c r="D555" s="108"/>
      <c r="E555" s="108"/>
      <c r="F555" s="73"/>
      <c r="G555" s="108"/>
      <c r="H555" s="73"/>
      <c r="I555" s="73"/>
      <c r="J555" s="109"/>
      <c r="K555" s="107"/>
      <c r="L555" s="107"/>
      <c r="M555" s="108"/>
      <c r="N555" s="108"/>
      <c r="O555" s="107"/>
      <c r="P555" s="108"/>
    </row>
    <row r="556" ht="15.75" customHeight="1">
      <c r="B556" s="107"/>
      <c r="C556" s="107"/>
      <c r="D556" s="108"/>
      <c r="E556" s="108"/>
      <c r="F556" s="73"/>
      <c r="G556" s="108"/>
      <c r="H556" s="73"/>
      <c r="I556" s="73"/>
      <c r="J556" s="109"/>
      <c r="K556" s="107"/>
      <c r="L556" s="107"/>
      <c r="M556" s="108"/>
      <c r="N556" s="108"/>
      <c r="O556" s="107"/>
      <c r="P556" s="108"/>
    </row>
    <row r="557" ht="15.75" customHeight="1">
      <c r="B557" s="107"/>
      <c r="C557" s="107"/>
      <c r="D557" s="108"/>
      <c r="E557" s="108"/>
      <c r="F557" s="73"/>
      <c r="G557" s="108"/>
      <c r="H557" s="73"/>
      <c r="I557" s="73"/>
      <c r="J557" s="109"/>
      <c r="K557" s="107"/>
      <c r="L557" s="107"/>
      <c r="M557" s="108"/>
      <c r="N557" s="108"/>
      <c r="O557" s="107"/>
      <c r="P557" s="108"/>
    </row>
    <row r="558" ht="15.75" customHeight="1">
      <c r="B558" s="107"/>
      <c r="C558" s="107"/>
      <c r="D558" s="108"/>
      <c r="E558" s="108"/>
      <c r="F558" s="73"/>
      <c r="G558" s="108"/>
      <c r="H558" s="73"/>
      <c r="I558" s="73"/>
      <c r="J558" s="109"/>
      <c r="K558" s="107"/>
      <c r="L558" s="107"/>
      <c r="M558" s="108"/>
      <c r="N558" s="108"/>
      <c r="O558" s="107"/>
      <c r="P558" s="108"/>
    </row>
    <row r="559" ht="15.75" customHeight="1">
      <c r="B559" s="107"/>
      <c r="C559" s="107"/>
      <c r="D559" s="108"/>
      <c r="E559" s="108"/>
      <c r="F559" s="73"/>
      <c r="G559" s="108"/>
      <c r="H559" s="73"/>
      <c r="I559" s="73"/>
      <c r="J559" s="109"/>
      <c r="K559" s="107"/>
      <c r="L559" s="107"/>
      <c r="M559" s="108"/>
      <c r="N559" s="108"/>
      <c r="O559" s="107"/>
      <c r="P559" s="108"/>
    </row>
    <row r="560" ht="15.75" customHeight="1">
      <c r="B560" s="107"/>
      <c r="C560" s="107"/>
      <c r="D560" s="108"/>
      <c r="E560" s="108"/>
      <c r="F560" s="73"/>
      <c r="G560" s="108"/>
      <c r="H560" s="73"/>
      <c r="I560" s="73"/>
      <c r="J560" s="109"/>
      <c r="K560" s="107"/>
      <c r="L560" s="107"/>
      <c r="M560" s="108"/>
      <c r="N560" s="108"/>
      <c r="O560" s="107"/>
      <c r="P560" s="108"/>
    </row>
    <row r="561" ht="15.75" customHeight="1">
      <c r="B561" s="107"/>
      <c r="C561" s="107"/>
      <c r="D561" s="108"/>
      <c r="E561" s="108"/>
      <c r="F561" s="73"/>
      <c r="G561" s="108"/>
      <c r="H561" s="73"/>
      <c r="I561" s="73"/>
      <c r="J561" s="109"/>
      <c r="K561" s="107"/>
      <c r="L561" s="107"/>
      <c r="M561" s="108"/>
      <c r="N561" s="108"/>
      <c r="O561" s="107"/>
      <c r="P561" s="108"/>
    </row>
    <row r="562" ht="15.75" customHeight="1">
      <c r="B562" s="107"/>
      <c r="C562" s="107"/>
      <c r="D562" s="108"/>
      <c r="E562" s="108"/>
      <c r="F562" s="73"/>
      <c r="G562" s="108"/>
      <c r="H562" s="73"/>
      <c r="I562" s="73"/>
      <c r="J562" s="109"/>
      <c r="K562" s="107"/>
      <c r="L562" s="107"/>
      <c r="M562" s="108"/>
      <c r="N562" s="108"/>
      <c r="O562" s="107"/>
      <c r="P562" s="108"/>
    </row>
    <row r="563" ht="15.75" customHeight="1">
      <c r="B563" s="107"/>
      <c r="C563" s="107"/>
      <c r="D563" s="108"/>
      <c r="E563" s="108"/>
      <c r="F563" s="73"/>
      <c r="G563" s="108"/>
      <c r="H563" s="73"/>
      <c r="I563" s="73"/>
      <c r="J563" s="109"/>
      <c r="K563" s="107"/>
      <c r="L563" s="107"/>
      <c r="M563" s="108"/>
      <c r="N563" s="108"/>
      <c r="O563" s="107"/>
      <c r="P563" s="108"/>
    </row>
    <row r="564" ht="15.75" customHeight="1">
      <c r="B564" s="107"/>
      <c r="C564" s="107"/>
      <c r="D564" s="108"/>
      <c r="E564" s="108"/>
      <c r="F564" s="73"/>
      <c r="G564" s="108"/>
      <c r="H564" s="73"/>
      <c r="I564" s="73"/>
      <c r="J564" s="109"/>
      <c r="K564" s="107"/>
      <c r="L564" s="107"/>
      <c r="M564" s="108"/>
      <c r="N564" s="108"/>
      <c r="O564" s="107"/>
      <c r="P564" s="108"/>
    </row>
    <row r="565" ht="15.75" customHeight="1">
      <c r="B565" s="107"/>
      <c r="C565" s="107"/>
      <c r="D565" s="108"/>
      <c r="E565" s="108"/>
      <c r="F565" s="73"/>
      <c r="G565" s="108"/>
      <c r="H565" s="73"/>
      <c r="I565" s="73"/>
      <c r="J565" s="109"/>
      <c r="K565" s="107"/>
      <c r="L565" s="107"/>
      <c r="M565" s="108"/>
      <c r="N565" s="108"/>
      <c r="O565" s="107"/>
      <c r="P565" s="108"/>
    </row>
    <row r="566" ht="15.75" customHeight="1">
      <c r="B566" s="107"/>
      <c r="C566" s="107"/>
      <c r="D566" s="108"/>
      <c r="E566" s="108"/>
      <c r="F566" s="73"/>
      <c r="G566" s="108"/>
      <c r="H566" s="73"/>
      <c r="I566" s="73"/>
      <c r="J566" s="109"/>
      <c r="K566" s="107"/>
      <c r="L566" s="107"/>
      <c r="M566" s="108"/>
      <c r="N566" s="108"/>
      <c r="O566" s="107"/>
      <c r="P566" s="108"/>
    </row>
    <row r="567" ht="15.75" customHeight="1">
      <c r="B567" s="107"/>
      <c r="C567" s="107"/>
      <c r="D567" s="108"/>
      <c r="E567" s="108"/>
      <c r="F567" s="73"/>
      <c r="G567" s="108"/>
      <c r="H567" s="73"/>
      <c r="I567" s="73"/>
      <c r="J567" s="109"/>
      <c r="K567" s="107"/>
      <c r="L567" s="107"/>
      <c r="M567" s="108"/>
      <c r="N567" s="108"/>
      <c r="O567" s="107"/>
      <c r="P567" s="108"/>
    </row>
    <row r="568" ht="15.75" customHeight="1">
      <c r="B568" s="107"/>
      <c r="C568" s="107"/>
      <c r="D568" s="108"/>
      <c r="E568" s="108"/>
      <c r="F568" s="73"/>
      <c r="G568" s="108"/>
      <c r="H568" s="73"/>
      <c r="I568" s="73"/>
      <c r="J568" s="109"/>
      <c r="K568" s="107"/>
      <c r="L568" s="107"/>
      <c r="M568" s="108"/>
      <c r="N568" s="108"/>
      <c r="O568" s="107"/>
      <c r="P568" s="108"/>
    </row>
    <row r="569" ht="15.75" customHeight="1">
      <c r="B569" s="107"/>
      <c r="C569" s="107"/>
      <c r="D569" s="108"/>
      <c r="E569" s="108"/>
      <c r="F569" s="73"/>
      <c r="G569" s="108"/>
      <c r="H569" s="73"/>
      <c r="I569" s="73"/>
      <c r="J569" s="109"/>
      <c r="K569" s="107"/>
      <c r="L569" s="107"/>
      <c r="M569" s="108"/>
      <c r="N569" s="108"/>
      <c r="O569" s="107"/>
      <c r="P569" s="108"/>
    </row>
    <row r="570" ht="15.75" customHeight="1">
      <c r="B570" s="107"/>
      <c r="C570" s="107"/>
      <c r="D570" s="108"/>
      <c r="E570" s="108"/>
      <c r="F570" s="73"/>
      <c r="G570" s="108"/>
      <c r="H570" s="73"/>
      <c r="I570" s="73"/>
      <c r="J570" s="109"/>
      <c r="K570" s="107"/>
      <c r="L570" s="107"/>
      <c r="M570" s="108"/>
      <c r="N570" s="108"/>
      <c r="O570" s="107"/>
      <c r="P570" s="108"/>
    </row>
    <row r="571" ht="15.75" customHeight="1">
      <c r="B571" s="107"/>
      <c r="C571" s="107"/>
      <c r="D571" s="108"/>
      <c r="E571" s="108"/>
      <c r="F571" s="73"/>
      <c r="G571" s="108"/>
      <c r="H571" s="73"/>
      <c r="I571" s="73"/>
      <c r="J571" s="109"/>
      <c r="K571" s="107"/>
      <c r="L571" s="107"/>
      <c r="M571" s="108"/>
      <c r="N571" s="108"/>
      <c r="O571" s="107"/>
      <c r="P571" s="108"/>
    </row>
    <row r="572" ht="15.75" customHeight="1">
      <c r="B572" s="107"/>
      <c r="C572" s="107"/>
      <c r="D572" s="108"/>
      <c r="E572" s="108"/>
      <c r="F572" s="73"/>
      <c r="G572" s="108"/>
      <c r="H572" s="73"/>
      <c r="I572" s="73"/>
      <c r="J572" s="109"/>
      <c r="K572" s="107"/>
      <c r="L572" s="107"/>
      <c r="M572" s="108"/>
      <c r="N572" s="108"/>
      <c r="O572" s="107"/>
      <c r="P572" s="108"/>
    </row>
    <row r="573" ht="15.75" customHeight="1">
      <c r="B573" s="107"/>
      <c r="C573" s="107"/>
      <c r="D573" s="108"/>
      <c r="E573" s="108"/>
      <c r="F573" s="73"/>
      <c r="G573" s="108"/>
      <c r="H573" s="73"/>
      <c r="I573" s="73"/>
      <c r="J573" s="109"/>
      <c r="K573" s="107"/>
      <c r="L573" s="107"/>
      <c r="M573" s="108"/>
      <c r="N573" s="108"/>
      <c r="O573" s="107"/>
      <c r="P573" s="108"/>
    </row>
    <row r="574" ht="15.75" customHeight="1">
      <c r="B574" s="107"/>
      <c r="C574" s="107"/>
      <c r="D574" s="108"/>
      <c r="E574" s="108"/>
      <c r="F574" s="73"/>
      <c r="G574" s="108"/>
      <c r="H574" s="73"/>
      <c r="I574" s="73"/>
      <c r="J574" s="109"/>
      <c r="K574" s="107"/>
      <c r="L574" s="107"/>
      <c r="M574" s="108"/>
      <c r="N574" s="108"/>
      <c r="O574" s="107"/>
      <c r="P574" s="108"/>
    </row>
    <row r="575" ht="15.75" customHeight="1">
      <c r="B575" s="107"/>
      <c r="C575" s="107"/>
      <c r="D575" s="108"/>
      <c r="E575" s="108"/>
      <c r="F575" s="73"/>
      <c r="G575" s="108"/>
      <c r="H575" s="73"/>
      <c r="I575" s="73"/>
      <c r="J575" s="109"/>
      <c r="K575" s="107"/>
      <c r="L575" s="107"/>
      <c r="M575" s="108"/>
      <c r="N575" s="108"/>
      <c r="O575" s="107"/>
      <c r="P575" s="108"/>
    </row>
    <row r="576" ht="15.75" customHeight="1">
      <c r="B576" s="107"/>
      <c r="C576" s="107"/>
      <c r="D576" s="108"/>
      <c r="E576" s="108"/>
      <c r="F576" s="73"/>
      <c r="G576" s="108"/>
      <c r="H576" s="73"/>
      <c r="I576" s="73"/>
      <c r="J576" s="109"/>
      <c r="K576" s="107"/>
      <c r="L576" s="107"/>
      <c r="M576" s="108"/>
      <c r="N576" s="108"/>
      <c r="O576" s="107"/>
      <c r="P576" s="108"/>
    </row>
    <row r="577" ht="15.75" customHeight="1">
      <c r="B577" s="107"/>
      <c r="C577" s="107"/>
      <c r="D577" s="108"/>
      <c r="E577" s="108"/>
      <c r="F577" s="73"/>
      <c r="G577" s="108"/>
      <c r="H577" s="73"/>
      <c r="I577" s="73"/>
      <c r="J577" s="109"/>
      <c r="K577" s="107"/>
      <c r="L577" s="107"/>
      <c r="M577" s="108"/>
      <c r="N577" s="108"/>
      <c r="O577" s="107"/>
      <c r="P577" s="108"/>
    </row>
    <row r="578" ht="15.75" customHeight="1">
      <c r="B578" s="107"/>
      <c r="C578" s="107"/>
      <c r="D578" s="108"/>
      <c r="E578" s="108"/>
      <c r="F578" s="73"/>
      <c r="G578" s="108"/>
      <c r="H578" s="73"/>
      <c r="I578" s="73"/>
      <c r="J578" s="109"/>
      <c r="K578" s="107"/>
      <c r="L578" s="107"/>
      <c r="M578" s="108"/>
      <c r="N578" s="108"/>
      <c r="O578" s="107"/>
      <c r="P578" s="108"/>
    </row>
    <row r="579" ht="15.75" customHeight="1">
      <c r="B579" s="107"/>
      <c r="C579" s="107"/>
      <c r="D579" s="108"/>
      <c r="E579" s="108"/>
      <c r="F579" s="73"/>
      <c r="G579" s="108"/>
      <c r="H579" s="73"/>
      <c r="I579" s="73"/>
      <c r="J579" s="109"/>
      <c r="K579" s="107"/>
      <c r="L579" s="107"/>
      <c r="M579" s="108"/>
      <c r="N579" s="108"/>
      <c r="O579" s="107"/>
      <c r="P579" s="108"/>
    </row>
    <row r="580" ht="15.75" customHeight="1">
      <c r="B580" s="107"/>
      <c r="C580" s="107"/>
      <c r="D580" s="108"/>
      <c r="E580" s="108"/>
      <c r="F580" s="73"/>
      <c r="G580" s="108"/>
      <c r="H580" s="73"/>
      <c r="I580" s="73"/>
      <c r="J580" s="109"/>
      <c r="K580" s="107"/>
      <c r="L580" s="107"/>
      <c r="M580" s="108"/>
      <c r="N580" s="108"/>
      <c r="O580" s="107"/>
      <c r="P580" s="108"/>
    </row>
    <row r="581" ht="15.75" customHeight="1">
      <c r="B581" s="107"/>
      <c r="C581" s="107"/>
      <c r="D581" s="108"/>
      <c r="E581" s="108"/>
      <c r="F581" s="73"/>
      <c r="G581" s="108"/>
      <c r="H581" s="73"/>
      <c r="I581" s="73"/>
      <c r="J581" s="109"/>
      <c r="K581" s="107"/>
      <c r="L581" s="107"/>
      <c r="M581" s="108"/>
      <c r="N581" s="108"/>
      <c r="O581" s="107"/>
      <c r="P581" s="108"/>
    </row>
    <row r="582" ht="15.75" customHeight="1">
      <c r="B582" s="107"/>
      <c r="C582" s="107"/>
      <c r="D582" s="108"/>
      <c r="E582" s="108"/>
      <c r="F582" s="73"/>
      <c r="G582" s="108"/>
      <c r="H582" s="73"/>
      <c r="I582" s="73"/>
      <c r="J582" s="109"/>
      <c r="K582" s="107"/>
      <c r="L582" s="107"/>
      <c r="M582" s="108"/>
      <c r="N582" s="108"/>
      <c r="O582" s="107"/>
      <c r="P582" s="108"/>
    </row>
    <row r="583" ht="15.75" customHeight="1">
      <c r="B583" s="107"/>
      <c r="C583" s="107"/>
      <c r="D583" s="108"/>
      <c r="E583" s="108"/>
      <c r="F583" s="73"/>
      <c r="G583" s="108"/>
      <c r="H583" s="73"/>
      <c r="I583" s="73"/>
      <c r="J583" s="109"/>
      <c r="K583" s="107"/>
      <c r="L583" s="107"/>
      <c r="M583" s="108"/>
      <c r="N583" s="108"/>
      <c r="O583" s="107"/>
      <c r="P583" s="108"/>
    </row>
    <row r="584" ht="15.75" customHeight="1">
      <c r="B584" s="107"/>
      <c r="C584" s="107"/>
      <c r="D584" s="108"/>
      <c r="E584" s="108"/>
      <c r="F584" s="73"/>
      <c r="G584" s="108"/>
      <c r="H584" s="73"/>
      <c r="I584" s="73"/>
      <c r="J584" s="109"/>
      <c r="K584" s="107"/>
      <c r="L584" s="107"/>
      <c r="M584" s="108"/>
      <c r="N584" s="108"/>
      <c r="O584" s="107"/>
      <c r="P584" s="108"/>
    </row>
    <row r="585" ht="15.75" customHeight="1">
      <c r="B585" s="107"/>
      <c r="C585" s="107"/>
      <c r="D585" s="108"/>
      <c r="E585" s="108"/>
      <c r="F585" s="73"/>
      <c r="G585" s="108"/>
      <c r="H585" s="73"/>
      <c r="I585" s="73"/>
      <c r="J585" s="109"/>
      <c r="K585" s="107"/>
      <c r="L585" s="107"/>
      <c r="M585" s="108"/>
      <c r="N585" s="108"/>
      <c r="O585" s="107"/>
      <c r="P585" s="108"/>
    </row>
    <row r="586" ht="15.75" customHeight="1">
      <c r="B586" s="107"/>
      <c r="C586" s="107"/>
      <c r="D586" s="108"/>
      <c r="E586" s="108"/>
      <c r="F586" s="73"/>
      <c r="G586" s="108"/>
      <c r="H586" s="73"/>
      <c r="I586" s="73"/>
      <c r="J586" s="109"/>
      <c r="K586" s="107"/>
      <c r="L586" s="107"/>
      <c r="M586" s="108"/>
      <c r="N586" s="108"/>
      <c r="O586" s="107"/>
      <c r="P586" s="108"/>
    </row>
    <row r="587" ht="15.75" customHeight="1">
      <c r="B587" s="107"/>
      <c r="C587" s="107"/>
      <c r="D587" s="108"/>
      <c r="E587" s="108"/>
      <c r="F587" s="73"/>
      <c r="G587" s="108"/>
      <c r="H587" s="73"/>
      <c r="I587" s="73"/>
      <c r="J587" s="109"/>
      <c r="K587" s="107"/>
      <c r="L587" s="107"/>
      <c r="M587" s="108"/>
      <c r="N587" s="108"/>
      <c r="O587" s="107"/>
      <c r="P587" s="108"/>
    </row>
    <row r="588" ht="15.75" customHeight="1">
      <c r="B588" s="107"/>
      <c r="C588" s="107"/>
      <c r="D588" s="108"/>
      <c r="E588" s="108"/>
      <c r="F588" s="73"/>
      <c r="G588" s="108"/>
      <c r="H588" s="73"/>
      <c r="I588" s="73"/>
      <c r="J588" s="109"/>
      <c r="K588" s="107"/>
      <c r="L588" s="107"/>
      <c r="M588" s="108"/>
      <c r="N588" s="108"/>
      <c r="O588" s="107"/>
      <c r="P588" s="108"/>
    </row>
    <row r="589" ht="15.75" customHeight="1">
      <c r="B589" s="107"/>
      <c r="C589" s="107"/>
      <c r="D589" s="108"/>
      <c r="E589" s="108"/>
      <c r="F589" s="73"/>
      <c r="G589" s="108"/>
      <c r="H589" s="73"/>
      <c r="I589" s="73"/>
      <c r="J589" s="109"/>
      <c r="K589" s="107"/>
      <c r="L589" s="107"/>
      <c r="M589" s="108"/>
      <c r="N589" s="108"/>
      <c r="O589" s="107"/>
      <c r="P589" s="108"/>
    </row>
    <row r="590" ht="15.75" customHeight="1">
      <c r="B590" s="107"/>
      <c r="C590" s="107"/>
      <c r="D590" s="108"/>
      <c r="E590" s="108"/>
      <c r="F590" s="73"/>
      <c r="G590" s="108"/>
      <c r="H590" s="73"/>
      <c r="I590" s="73"/>
      <c r="J590" s="109"/>
      <c r="K590" s="107"/>
      <c r="L590" s="107"/>
      <c r="M590" s="108"/>
      <c r="N590" s="108"/>
      <c r="O590" s="107"/>
      <c r="P590" s="108"/>
    </row>
    <row r="591" ht="15.75" customHeight="1">
      <c r="B591" s="107"/>
      <c r="C591" s="107"/>
      <c r="D591" s="108"/>
      <c r="E591" s="108"/>
      <c r="F591" s="73"/>
      <c r="G591" s="108"/>
      <c r="H591" s="73"/>
      <c r="I591" s="73"/>
      <c r="J591" s="109"/>
      <c r="K591" s="107"/>
      <c r="L591" s="107"/>
      <c r="M591" s="108"/>
      <c r="N591" s="108"/>
      <c r="O591" s="107"/>
      <c r="P591" s="108"/>
    </row>
    <row r="592" ht="15.75" customHeight="1">
      <c r="B592" s="107"/>
      <c r="C592" s="107"/>
      <c r="D592" s="108"/>
      <c r="E592" s="108"/>
      <c r="F592" s="73"/>
      <c r="G592" s="108"/>
      <c r="H592" s="73"/>
      <c r="I592" s="73"/>
      <c r="J592" s="109"/>
      <c r="K592" s="107"/>
      <c r="L592" s="107"/>
      <c r="M592" s="108"/>
      <c r="N592" s="108"/>
      <c r="O592" s="107"/>
      <c r="P592" s="108"/>
    </row>
    <row r="593" ht="15.75" customHeight="1">
      <c r="B593" s="107"/>
      <c r="C593" s="107"/>
      <c r="D593" s="108"/>
      <c r="E593" s="108"/>
      <c r="F593" s="73"/>
      <c r="G593" s="108"/>
      <c r="H593" s="73"/>
      <c r="I593" s="73"/>
      <c r="J593" s="109"/>
      <c r="K593" s="107"/>
      <c r="L593" s="107"/>
      <c r="M593" s="108"/>
      <c r="N593" s="108"/>
      <c r="O593" s="107"/>
      <c r="P593" s="108"/>
    </row>
    <row r="594" ht="15.75" customHeight="1">
      <c r="B594" s="107"/>
      <c r="C594" s="107"/>
      <c r="D594" s="108"/>
      <c r="E594" s="108"/>
      <c r="F594" s="73"/>
      <c r="G594" s="108"/>
      <c r="H594" s="73"/>
      <c r="I594" s="73"/>
      <c r="J594" s="109"/>
      <c r="K594" s="107"/>
      <c r="L594" s="107"/>
      <c r="M594" s="108"/>
      <c r="N594" s="108"/>
      <c r="O594" s="107"/>
      <c r="P594" s="108"/>
    </row>
    <row r="595" ht="15.75" customHeight="1">
      <c r="B595" s="107"/>
      <c r="C595" s="107"/>
      <c r="D595" s="108"/>
      <c r="E595" s="108"/>
      <c r="F595" s="73"/>
      <c r="G595" s="108"/>
      <c r="H595" s="73"/>
      <c r="I595" s="73"/>
      <c r="J595" s="109"/>
      <c r="K595" s="107"/>
      <c r="L595" s="107"/>
      <c r="M595" s="108"/>
      <c r="N595" s="108"/>
      <c r="O595" s="107"/>
      <c r="P595" s="108"/>
    </row>
    <row r="596" ht="15.75" customHeight="1">
      <c r="B596" s="107"/>
      <c r="C596" s="107"/>
      <c r="D596" s="108"/>
      <c r="E596" s="108"/>
      <c r="F596" s="73"/>
      <c r="G596" s="108"/>
      <c r="H596" s="73"/>
      <c r="I596" s="73"/>
      <c r="J596" s="109"/>
      <c r="K596" s="107"/>
      <c r="L596" s="107"/>
      <c r="M596" s="108"/>
      <c r="N596" s="108"/>
      <c r="O596" s="107"/>
      <c r="P596" s="108"/>
    </row>
    <row r="597" ht="15.75" customHeight="1">
      <c r="B597" s="107"/>
      <c r="C597" s="107"/>
      <c r="D597" s="108"/>
      <c r="E597" s="108"/>
      <c r="F597" s="73"/>
      <c r="G597" s="108"/>
      <c r="H597" s="73"/>
      <c r="I597" s="73"/>
      <c r="J597" s="109"/>
      <c r="K597" s="107"/>
      <c r="L597" s="107"/>
      <c r="M597" s="108"/>
      <c r="N597" s="108"/>
      <c r="O597" s="107"/>
      <c r="P597" s="108"/>
    </row>
    <row r="598" ht="15.75" customHeight="1">
      <c r="B598" s="107"/>
      <c r="C598" s="107"/>
      <c r="D598" s="108"/>
      <c r="E598" s="108"/>
      <c r="F598" s="73"/>
      <c r="G598" s="108"/>
      <c r="H598" s="73"/>
      <c r="I598" s="73"/>
      <c r="J598" s="109"/>
      <c r="K598" s="107"/>
      <c r="L598" s="107"/>
      <c r="M598" s="108"/>
      <c r="N598" s="108"/>
      <c r="O598" s="107"/>
      <c r="P598" s="108"/>
    </row>
    <row r="599" ht="15.75" customHeight="1">
      <c r="B599" s="107"/>
      <c r="C599" s="107"/>
      <c r="D599" s="108"/>
      <c r="E599" s="108"/>
      <c r="F599" s="73"/>
      <c r="G599" s="108"/>
      <c r="H599" s="73"/>
      <c r="I599" s="73"/>
      <c r="J599" s="109"/>
      <c r="K599" s="107"/>
      <c r="L599" s="107"/>
      <c r="M599" s="108"/>
      <c r="N599" s="108"/>
      <c r="O599" s="107"/>
      <c r="P599" s="108"/>
    </row>
    <row r="600" ht="15.75" customHeight="1">
      <c r="B600" s="107"/>
      <c r="C600" s="107"/>
      <c r="D600" s="108"/>
      <c r="E600" s="108"/>
      <c r="F600" s="73"/>
      <c r="G600" s="108"/>
      <c r="H600" s="73"/>
      <c r="I600" s="73"/>
      <c r="J600" s="109"/>
      <c r="K600" s="107"/>
      <c r="L600" s="107"/>
      <c r="M600" s="108"/>
      <c r="N600" s="108"/>
      <c r="O600" s="107"/>
      <c r="P600" s="108"/>
    </row>
    <row r="601" ht="15.75" customHeight="1">
      <c r="B601" s="107"/>
      <c r="C601" s="107"/>
      <c r="D601" s="108"/>
      <c r="E601" s="108"/>
      <c r="F601" s="73"/>
      <c r="G601" s="108"/>
      <c r="H601" s="73"/>
      <c r="I601" s="73"/>
      <c r="J601" s="109"/>
      <c r="K601" s="107"/>
      <c r="L601" s="107"/>
      <c r="M601" s="108"/>
      <c r="N601" s="108"/>
      <c r="O601" s="107"/>
      <c r="P601" s="108"/>
    </row>
    <row r="602" ht="15.75" customHeight="1">
      <c r="B602" s="107"/>
      <c r="C602" s="107"/>
      <c r="D602" s="108"/>
      <c r="E602" s="108"/>
      <c r="F602" s="73"/>
      <c r="G602" s="108"/>
      <c r="H602" s="73"/>
      <c r="I602" s="73"/>
      <c r="J602" s="109"/>
      <c r="K602" s="107"/>
      <c r="L602" s="107"/>
      <c r="M602" s="108"/>
      <c r="N602" s="108"/>
      <c r="O602" s="107"/>
      <c r="P602" s="108"/>
    </row>
    <row r="603" ht="15.75" customHeight="1">
      <c r="B603" s="107"/>
      <c r="C603" s="107"/>
      <c r="D603" s="108"/>
      <c r="E603" s="108"/>
      <c r="F603" s="73"/>
      <c r="G603" s="108"/>
      <c r="H603" s="73"/>
      <c r="I603" s="73"/>
      <c r="J603" s="109"/>
      <c r="K603" s="107"/>
      <c r="L603" s="107"/>
      <c r="M603" s="108"/>
      <c r="N603" s="108"/>
      <c r="O603" s="107"/>
      <c r="P603" s="108"/>
    </row>
    <row r="604" ht="15.75" customHeight="1">
      <c r="B604" s="107"/>
      <c r="C604" s="107"/>
      <c r="D604" s="108"/>
      <c r="E604" s="108"/>
      <c r="F604" s="73"/>
      <c r="G604" s="108"/>
      <c r="H604" s="73"/>
      <c r="I604" s="73"/>
      <c r="J604" s="109"/>
      <c r="K604" s="107"/>
      <c r="L604" s="107"/>
      <c r="M604" s="108"/>
      <c r="N604" s="108"/>
      <c r="O604" s="107"/>
      <c r="P604" s="108"/>
    </row>
    <row r="605" ht="15.75" customHeight="1">
      <c r="B605" s="107"/>
      <c r="C605" s="107"/>
      <c r="D605" s="108"/>
      <c r="E605" s="108"/>
      <c r="F605" s="73"/>
      <c r="G605" s="108"/>
      <c r="H605" s="73"/>
      <c r="I605" s="73"/>
      <c r="J605" s="109"/>
      <c r="K605" s="107"/>
      <c r="L605" s="107"/>
      <c r="M605" s="108"/>
      <c r="N605" s="108"/>
      <c r="O605" s="107"/>
      <c r="P605" s="108"/>
    </row>
    <row r="606" ht="15.75" customHeight="1">
      <c r="B606" s="107"/>
      <c r="C606" s="107"/>
      <c r="D606" s="108"/>
      <c r="E606" s="108"/>
      <c r="F606" s="73"/>
      <c r="G606" s="108"/>
      <c r="H606" s="73"/>
      <c r="I606" s="73"/>
      <c r="J606" s="109"/>
      <c r="K606" s="107"/>
      <c r="L606" s="107"/>
      <c r="M606" s="108"/>
      <c r="N606" s="108"/>
      <c r="O606" s="107"/>
      <c r="P606" s="108"/>
    </row>
    <row r="607" ht="15.75" customHeight="1">
      <c r="B607" s="107"/>
      <c r="C607" s="107"/>
      <c r="D607" s="108"/>
      <c r="E607" s="108"/>
      <c r="F607" s="73"/>
      <c r="G607" s="108"/>
      <c r="H607" s="73"/>
      <c r="I607" s="73"/>
      <c r="J607" s="109"/>
      <c r="K607" s="107"/>
      <c r="L607" s="107"/>
      <c r="M607" s="108"/>
      <c r="N607" s="108"/>
      <c r="O607" s="107"/>
      <c r="P607" s="108"/>
    </row>
    <row r="608" ht="15.75" customHeight="1">
      <c r="B608" s="107"/>
      <c r="C608" s="107"/>
      <c r="D608" s="108"/>
      <c r="E608" s="108"/>
      <c r="F608" s="73"/>
      <c r="G608" s="108"/>
      <c r="H608" s="73"/>
      <c r="I608" s="73"/>
      <c r="J608" s="109"/>
      <c r="K608" s="107"/>
      <c r="L608" s="107"/>
      <c r="M608" s="108"/>
      <c r="N608" s="108"/>
      <c r="O608" s="107"/>
      <c r="P608" s="108"/>
    </row>
    <row r="609" ht="15.75" customHeight="1">
      <c r="B609" s="107"/>
      <c r="C609" s="107"/>
      <c r="D609" s="108"/>
      <c r="E609" s="108"/>
      <c r="F609" s="73"/>
      <c r="G609" s="108"/>
      <c r="H609" s="73"/>
      <c r="I609" s="73"/>
      <c r="J609" s="109"/>
      <c r="K609" s="107"/>
      <c r="L609" s="107"/>
      <c r="M609" s="108"/>
      <c r="N609" s="108"/>
      <c r="O609" s="107"/>
      <c r="P609" s="108"/>
    </row>
    <row r="610" ht="15.75" customHeight="1">
      <c r="B610" s="107"/>
      <c r="C610" s="107"/>
      <c r="D610" s="108"/>
      <c r="E610" s="108"/>
      <c r="F610" s="73"/>
      <c r="G610" s="108"/>
      <c r="H610" s="73"/>
      <c r="I610" s="73"/>
      <c r="J610" s="109"/>
      <c r="K610" s="107"/>
      <c r="L610" s="107"/>
      <c r="M610" s="108"/>
      <c r="N610" s="108"/>
      <c r="O610" s="107"/>
      <c r="P610" s="108"/>
    </row>
    <row r="611" ht="15.75" customHeight="1">
      <c r="B611" s="107"/>
      <c r="C611" s="107"/>
      <c r="D611" s="108"/>
      <c r="E611" s="108"/>
      <c r="F611" s="73"/>
      <c r="G611" s="108"/>
      <c r="H611" s="73"/>
      <c r="I611" s="73"/>
      <c r="J611" s="109"/>
      <c r="K611" s="107"/>
      <c r="L611" s="107"/>
      <c r="M611" s="108"/>
      <c r="N611" s="108"/>
      <c r="O611" s="107"/>
      <c r="P611" s="108"/>
    </row>
    <row r="612" ht="15.75" customHeight="1">
      <c r="B612" s="107"/>
      <c r="C612" s="107"/>
      <c r="D612" s="108"/>
      <c r="E612" s="108"/>
      <c r="F612" s="73"/>
      <c r="G612" s="108"/>
      <c r="H612" s="73"/>
      <c r="I612" s="73"/>
      <c r="J612" s="109"/>
      <c r="K612" s="107"/>
      <c r="L612" s="107"/>
      <c r="M612" s="108"/>
      <c r="N612" s="108"/>
      <c r="O612" s="107"/>
      <c r="P612" s="108"/>
    </row>
    <row r="613" ht="15.75" customHeight="1">
      <c r="B613" s="107"/>
      <c r="C613" s="107"/>
      <c r="D613" s="108"/>
      <c r="E613" s="108"/>
      <c r="F613" s="73"/>
      <c r="G613" s="108"/>
      <c r="H613" s="73"/>
      <c r="I613" s="73"/>
      <c r="J613" s="109"/>
      <c r="K613" s="107"/>
      <c r="L613" s="107"/>
      <c r="M613" s="108"/>
      <c r="N613" s="108"/>
      <c r="O613" s="107"/>
      <c r="P613" s="108"/>
    </row>
    <row r="614" ht="15.75" customHeight="1">
      <c r="B614" s="107"/>
      <c r="C614" s="107"/>
      <c r="D614" s="108"/>
      <c r="E614" s="108"/>
      <c r="F614" s="73"/>
      <c r="G614" s="108"/>
      <c r="H614" s="73"/>
      <c r="I614" s="73"/>
      <c r="J614" s="109"/>
      <c r="K614" s="107"/>
      <c r="L614" s="107"/>
      <c r="M614" s="108"/>
      <c r="N614" s="108"/>
      <c r="O614" s="107"/>
      <c r="P614" s="108"/>
    </row>
    <row r="615" ht="15.75" customHeight="1">
      <c r="B615" s="107"/>
      <c r="C615" s="107"/>
      <c r="D615" s="108"/>
      <c r="E615" s="108"/>
      <c r="F615" s="73"/>
      <c r="G615" s="108"/>
      <c r="H615" s="73"/>
      <c r="I615" s="73"/>
      <c r="J615" s="109"/>
      <c r="K615" s="107"/>
      <c r="L615" s="107"/>
      <c r="M615" s="108"/>
      <c r="N615" s="108"/>
      <c r="O615" s="107"/>
      <c r="P615" s="108"/>
    </row>
    <row r="616" ht="15.75" customHeight="1">
      <c r="B616" s="107"/>
      <c r="C616" s="107"/>
      <c r="D616" s="108"/>
      <c r="E616" s="108"/>
      <c r="F616" s="73"/>
      <c r="G616" s="108"/>
      <c r="H616" s="73"/>
      <c r="I616" s="73"/>
      <c r="J616" s="109"/>
      <c r="K616" s="107"/>
      <c r="L616" s="107"/>
      <c r="M616" s="108"/>
      <c r="N616" s="108"/>
      <c r="O616" s="107"/>
      <c r="P616" s="108"/>
    </row>
    <row r="617" ht="15.75" customHeight="1">
      <c r="B617" s="107"/>
      <c r="C617" s="107"/>
      <c r="D617" s="108"/>
      <c r="E617" s="108"/>
      <c r="F617" s="73"/>
      <c r="G617" s="108"/>
      <c r="H617" s="73"/>
      <c r="I617" s="73"/>
      <c r="J617" s="109"/>
      <c r="K617" s="107"/>
      <c r="L617" s="107"/>
      <c r="M617" s="108"/>
      <c r="N617" s="108"/>
      <c r="O617" s="107"/>
      <c r="P617" s="108"/>
    </row>
    <row r="618" ht="15.75" customHeight="1">
      <c r="B618" s="107"/>
      <c r="C618" s="107"/>
      <c r="D618" s="108"/>
      <c r="E618" s="108"/>
      <c r="F618" s="73"/>
      <c r="G618" s="108"/>
      <c r="H618" s="73"/>
      <c r="I618" s="73"/>
      <c r="J618" s="109"/>
      <c r="K618" s="107"/>
      <c r="L618" s="107"/>
      <c r="M618" s="108"/>
      <c r="N618" s="108"/>
      <c r="O618" s="107"/>
      <c r="P618" s="108"/>
    </row>
    <row r="619" ht="15.75" customHeight="1">
      <c r="B619" s="107"/>
      <c r="C619" s="107"/>
      <c r="D619" s="108"/>
      <c r="E619" s="108"/>
      <c r="F619" s="73"/>
      <c r="G619" s="108"/>
      <c r="H619" s="73"/>
      <c r="I619" s="73"/>
      <c r="J619" s="109"/>
      <c r="K619" s="107"/>
      <c r="L619" s="107"/>
      <c r="M619" s="108"/>
      <c r="N619" s="108"/>
      <c r="O619" s="107"/>
      <c r="P619" s="108"/>
    </row>
    <row r="620" ht="15.75" customHeight="1">
      <c r="B620" s="107"/>
      <c r="C620" s="107"/>
      <c r="D620" s="108"/>
      <c r="E620" s="108"/>
      <c r="F620" s="73"/>
      <c r="G620" s="108"/>
      <c r="H620" s="73"/>
      <c r="I620" s="73"/>
      <c r="J620" s="109"/>
      <c r="K620" s="107"/>
      <c r="L620" s="107"/>
      <c r="M620" s="108"/>
      <c r="N620" s="108"/>
      <c r="O620" s="107"/>
      <c r="P620" s="108"/>
    </row>
    <row r="621" ht="15.75" customHeight="1">
      <c r="B621" s="107"/>
      <c r="C621" s="107"/>
      <c r="D621" s="108"/>
      <c r="E621" s="108"/>
      <c r="F621" s="73"/>
      <c r="G621" s="108"/>
      <c r="H621" s="73"/>
      <c r="I621" s="73"/>
      <c r="J621" s="109"/>
      <c r="K621" s="107"/>
      <c r="L621" s="107"/>
      <c r="M621" s="108"/>
      <c r="N621" s="108"/>
      <c r="O621" s="107"/>
      <c r="P621" s="108"/>
    </row>
    <row r="622" ht="15.75" customHeight="1">
      <c r="B622" s="107"/>
      <c r="C622" s="107"/>
      <c r="D622" s="108"/>
      <c r="E622" s="108"/>
      <c r="F622" s="73"/>
      <c r="G622" s="108"/>
      <c r="H622" s="73"/>
      <c r="I622" s="73"/>
      <c r="J622" s="109"/>
      <c r="K622" s="107"/>
      <c r="L622" s="107"/>
      <c r="M622" s="108"/>
      <c r="N622" s="108"/>
      <c r="O622" s="107"/>
      <c r="P622" s="108"/>
    </row>
    <row r="623" ht="15.75" customHeight="1">
      <c r="B623" s="107"/>
      <c r="C623" s="107"/>
      <c r="D623" s="108"/>
      <c r="E623" s="108"/>
      <c r="F623" s="73"/>
      <c r="G623" s="108"/>
      <c r="H623" s="73"/>
      <c r="I623" s="73"/>
      <c r="J623" s="109"/>
      <c r="K623" s="107"/>
      <c r="L623" s="107"/>
      <c r="M623" s="108"/>
      <c r="N623" s="108"/>
      <c r="O623" s="107"/>
      <c r="P623" s="108"/>
    </row>
    <row r="624" ht="15.75" customHeight="1">
      <c r="B624" s="107"/>
      <c r="C624" s="107"/>
      <c r="D624" s="108"/>
      <c r="E624" s="108"/>
      <c r="F624" s="73"/>
      <c r="G624" s="108"/>
      <c r="H624" s="73"/>
      <c r="I624" s="73"/>
      <c r="J624" s="109"/>
      <c r="K624" s="107"/>
      <c r="L624" s="107"/>
      <c r="M624" s="108"/>
      <c r="N624" s="108"/>
      <c r="O624" s="107"/>
      <c r="P624" s="108"/>
    </row>
    <row r="625" ht="15.75" customHeight="1">
      <c r="B625" s="107"/>
      <c r="C625" s="107"/>
      <c r="D625" s="108"/>
      <c r="E625" s="108"/>
      <c r="F625" s="73"/>
      <c r="G625" s="108"/>
      <c r="H625" s="73"/>
      <c r="I625" s="73"/>
      <c r="J625" s="109"/>
      <c r="K625" s="107"/>
      <c r="L625" s="107"/>
      <c r="M625" s="108"/>
      <c r="N625" s="108"/>
      <c r="O625" s="107"/>
      <c r="P625" s="108"/>
    </row>
    <row r="626" ht="15.75" customHeight="1">
      <c r="B626" s="107"/>
      <c r="C626" s="107"/>
      <c r="D626" s="108"/>
      <c r="E626" s="108"/>
      <c r="F626" s="73"/>
      <c r="G626" s="108"/>
      <c r="H626" s="73"/>
      <c r="I626" s="73"/>
      <c r="J626" s="109"/>
      <c r="K626" s="107"/>
      <c r="L626" s="107"/>
      <c r="M626" s="108"/>
      <c r="N626" s="108"/>
      <c r="O626" s="107"/>
      <c r="P626" s="108"/>
    </row>
    <row r="627" ht="15.75" customHeight="1">
      <c r="B627" s="107"/>
      <c r="C627" s="107"/>
      <c r="D627" s="108"/>
      <c r="E627" s="108"/>
      <c r="F627" s="73"/>
      <c r="G627" s="108"/>
      <c r="H627" s="73"/>
      <c r="I627" s="73"/>
      <c r="J627" s="109"/>
      <c r="K627" s="107"/>
      <c r="L627" s="107"/>
      <c r="M627" s="108"/>
      <c r="N627" s="108"/>
      <c r="O627" s="107"/>
      <c r="P627" s="108"/>
    </row>
    <row r="628" ht="15.75" customHeight="1">
      <c r="B628" s="107"/>
      <c r="C628" s="107"/>
      <c r="D628" s="108"/>
      <c r="E628" s="108"/>
      <c r="F628" s="73"/>
      <c r="G628" s="108"/>
      <c r="H628" s="73"/>
      <c r="I628" s="73"/>
      <c r="J628" s="109"/>
      <c r="K628" s="107"/>
      <c r="L628" s="107"/>
      <c r="M628" s="108"/>
      <c r="N628" s="108"/>
      <c r="O628" s="107"/>
      <c r="P628" s="108"/>
    </row>
    <row r="629" ht="15.75" customHeight="1">
      <c r="B629" s="107"/>
      <c r="C629" s="107"/>
      <c r="D629" s="108"/>
      <c r="E629" s="108"/>
      <c r="F629" s="73"/>
      <c r="G629" s="108"/>
      <c r="H629" s="73"/>
      <c r="I629" s="73"/>
      <c r="J629" s="109"/>
      <c r="K629" s="107"/>
      <c r="L629" s="107"/>
      <c r="M629" s="108"/>
      <c r="N629" s="108"/>
      <c r="O629" s="107"/>
      <c r="P629" s="108"/>
    </row>
    <row r="630" ht="15.75" customHeight="1">
      <c r="B630" s="107"/>
      <c r="C630" s="107"/>
      <c r="D630" s="108"/>
      <c r="E630" s="108"/>
      <c r="F630" s="73"/>
      <c r="G630" s="108"/>
      <c r="H630" s="73"/>
      <c r="I630" s="73"/>
      <c r="J630" s="109"/>
      <c r="K630" s="107"/>
      <c r="L630" s="107"/>
      <c r="M630" s="108"/>
      <c r="N630" s="108"/>
      <c r="O630" s="107"/>
      <c r="P630" s="108"/>
    </row>
    <row r="631" ht="15.75" customHeight="1">
      <c r="B631" s="107"/>
      <c r="C631" s="107"/>
      <c r="D631" s="108"/>
      <c r="E631" s="108"/>
      <c r="F631" s="73"/>
      <c r="G631" s="108"/>
      <c r="H631" s="73"/>
      <c r="I631" s="73"/>
      <c r="J631" s="109"/>
      <c r="K631" s="107"/>
      <c r="L631" s="107"/>
      <c r="M631" s="108"/>
      <c r="N631" s="108"/>
      <c r="O631" s="107"/>
      <c r="P631" s="108"/>
    </row>
    <row r="632" ht="15.75" customHeight="1">
      <c r="B632" s="107"/>
      <c r="C632" s="107"/>
      <c r="D632" s="108"/>
      <c r="E632" s="108"/>
      <c r="F632" s="73"/>
      <c r="G632" s="108"/>
      <c r="H632" s="73"/>
      <c r="I632" s="73"/>
      <c r="J632" s="109"/>
      <c r="K632" s="107"/>
      <c r="L632" s="107"/>
      <c r="M632" s="108"/>
      <c r="N632" s="108"/>
      <c r="O632" s="107"/>
      <c r="P632" s="108"/>
    </row>
    <row r="633" ht="15.75" customHeight="1">
      <c r="B633" s="107"/>
      <c r="C633" s="107"/>
      <c r="D633" s="108"/>
      <c r="E633" s="108"/>
      <c r="F633" s="73"/>
      <c r="G633" s="108"/>
      <c r="H633" s="73"/>
      <c r="I633" s="73"/>
      <c r="J633" s="109"/>
      <c r="K633" s="107"/>
      <c r="L633" s="107"/>
      <c r="M633" s="108"/>
      <c r="N633" s="108"/>
      <c r="O633" s="107"/>
      <c r="P633" s="108"/>
    </row>
    <row r="634" ht="15.75" customHeight="1">
      <c r="B634" s="107"/>
      <c r="C634" s="107"/>
      <c r="D634" s="108"/>
      <c r="E634" s="108"/>
      <c r="F634" s="73"/>
      <c r="G634" s="108"/>
      <c r="H634" s="73"/>
      <c r="I634" s="73"/>
      <c r="J634" s="109"/>
      <c r="K634" s="107"/>
      <c r="L634" s="107"/>
      <c r="M634" s="108"/>
      <c r="N634" s="108"/>
      <c r="O634" s="107"/>
      <c r="P634" s="108"/>
    </row>
    <row r="635" ht="15.75" customHeight="1">
      <c r="B635" s="107"/>
      <c r="C635" s="107"/>
      <c r="D635" s="108"/>
      <c r="E635" s="108"/>
      <c r="F635" s="73"/>
      <c r="G635" s="108"/>
      <c r="H635" s="73"/>
      <c r="I635" s="73"/>
      <c r="J635" s="109"/>
      <c r="K635" s="107"/>
      <c r="L635" s="107"/>
      <c r="M635" s="108"/>
      <c r="N635" s="108"/>
      <c r="O635" s="107"/>
      <c r="P635" s="108"/>
    </row>
    <row r="636" ht="15.75" customHeight="1">
      <c r="B636" s="107"/>
      <c r="C636" s="107"/>
      <c r="D636" s="108"/>
      <c r="E636" s="108"/>
      <c r="F636" s="73"/>
      <c r="G636" s="108"/>
      <c r="H636" s="73"/>
      <c r="I636" s="73"/>
      <c r="J636" s="109"/>
      <c r="K636" s="107"/>
      <c r="L636" s="107"/>
      <c r="M636" s="108"/>
      <c r="N636" s="108"/>
      <c r="O636" s="107"/>
      <c r="P636" s="108"/>
    </row>
    <row r="637" ht="15.75" customHeight="1">
      <c r="B637" s="107"/>
      <c r="C637" s="107"/>
      <c r="D637" s="108"/>
      <c r="E637" s="108"/>
      <c r="F637" s="73"/>
      <c r="G637" s="108"/>
      <c r="H637" s="73"/>
      <c r="I637" s="73"/>
      <c r="J637" s="109"/>
      <c r="K637" s="107"/>
      <c r="L637" s="107"/>
      <c r="M637" s="108"/>
      <c r="N637" s="108"/>
      <c r="O637" s="107"/>
      <c r="P637" s="108"/>
    </row>
    <row r="638" ht="15.75" customHeight="1">
      <c r="B638" s="107"/>
      <c r="C638" s="107"/>
      <c r="D638" s="108"/>
      <c r="E638" s="108"/>
      <c r="F638" s="73"/>
      <c r="G638" s="108"/>
      <c r="H638" s="73"/>
      <c r="I638" s="73"/>
      <c r="J638" s="109"/>
      <c r="K638" s="107"/>
      <c r="L638" s="107"/>
      <c r="M638" s="108"/>
      <c r="N638" s="108"/>
      <c r="O638" s="107"/>
      <c r="P638" s="108"/>
    </row>
    <row r="639" ht="15.75" customHeight="1">
      <c r="B639" s="107"/>
      <c r="C639" s="107"/>
      <c r="D639" s="108"/>
      <c r="E639" s="108"/>
      <c r="F639" s="73"/>
      <c r="G639" s="108"/>
      <c r="H639" s="73"/>
      <c r="I639" s="73"/>
      <c r="J639" s="109"/>
      <c r="K639" s="107"/>
      <c r="L639" s="107"/>
      <c r="M639" s="108"/>
      <c r="N639" s="108"/>
      <c r="O639" s="107"/>
      <c r="P639" s="108"/>
    </row>
    <row r="640" ht="15.75" customHeight="1">
      <c r="B640" s="107"/>
      <c r="C640" s="107"/>
      <c r="D640" s="108"/>
      <c r="E640" s="108"/>
      <c r="F640" s="73"/>
      <c r="G640" s="108"/>
      <c r="H640" s="73"/>
      <c r="I640" s="73"/>
      <c r="J640" s="109"/>
      <c r="K640" s="107"/>
      <c r="L640" s="107"/>
      <c r="M640" s="108"/>
      <c r="N640" s="108"/>
      <c r="O640" s="107"/>
      <c r="P640" s="108"/>
    </row>
    <row r="641" ht="15.75" customHeight="1">
      <c r="B641" s="107"/>
      <c r="C641" s="107"/>
      <c r="D641" s="108"/>
      <c r="E641" s="108"/>
      <c r="F641" s="73"/>
      <c r="G641" s="108"/>
      <c r="H641" s="73"/>
      <c r="I641" s="73"/>
      <c r="J641" s="109"/>
      <c r="K641" s="107"/>
      <c r="L641" s="107"/>
      <c r="M641" s="108"/>
      <c r="N641" s="108"/>
      <c r="O641" s="107"/>
      <c r="P641" s="108"/>
    </row>
    <row r="642" ht="15.75" customHeight="1">
      <c r="B642" s="107"/>
      <c r="C642" s="107"/>
      <c r="D642" s="108"/>
      <c r="E642" s="108"/>
      <c r="F642" s="73"/>
      <c r="G642" s="108"/>
      <c r="H642" s="73"/>
      <c r="I642" s="73"/>
      <c r="J642" s="109"/>
      <c r="K642" s="107"/>
      <c r="L642" s="107"/>
      <c r="M642" s="108"/>
      <c r="N642" s="108"/>
      <c r="O642" s="107"/>
      <c r="P642" s="108"/>
    </row>
    <row r="643" ht="15.75" customHeight="1">
      <c r="B643" s="107"/>
      <c r="C643" s="107"/>
      <c r="D643" s="108"/>
      <c r="E643" s="108"/>
      <c r="F643" s="73"/>
      <c r="G643" s="108"/>
      <c r="H643" s="73"/>
      <c r="I643" s="73"/>
      <c r="J643" s="109"/>
      <c r="K643" s="107"/>
      <c r="L643" s="107"/>
      <c r="M643" s="108"/>
      <c r="N643" s="108"/>
      <c r="O643" s="107"/>
      <c r="P643" s="108"/>
    </row>
    <row r="644" ht="15.75" customHeight="1">
      <c r="B644" s="107"/>
      <c r="C644" s="107"/>
      <c r="D644" s="108"/>
      <c r="E644" s="108"/>
      <c r="F644" s="73"/>
      <c r="G644" s="108"/>
      <c r="H644" s="73"/>
      <c r="I644" s="73"/>
      <c r="J644" s="109"/>
      <c r="K644" s="107"/>
      <c r="L644" s="107"/>
      <c r="M644" s="108"/>
      <c r="N644" s="108"/>
      <c r="O644" s="107"/>
      <c r="P644" s="108"/>
    </row>
    <row r="645" ht="15.75" customHeight="1">
      <c r="B645" s="107"/>
      <c r="C645" s="107"/>
      <c r="D645" s="108"/>
      <c r="E645" s="108"/>
      <c r="F645" s="73"/>
      <c r="G645" s="108"/>
      <c r="H645" s="73"/>
      <c r="I645" s="73"/>
      <c r="J645" s="109"/>
      <c r="K645" s="107"/>
      <c r="L645" s="107"/>
      <c r="M645" s="108"/>
      <c r="N645" s="108"/>
      <c r="O645" s="107"/>
      <c r="P645" s="108"/>
    </row>
    <row r="646" ht="15.75" customHeight="1">
      <c r="B646" s="107"/>
      <c r="C646" s="107"/>
      <c r="D646" s="108"/>
      <c r="E646" s="108"/>
      <c r="F646" s="73"/>
      <c r="G646" s="108"/>
      <c r="H646" s="73"/>
      <c r="I646" s="73"/>
      <c r="J646" s="109"/>
      <c r="K646" s="107"/>
      <c r="L646" s="107"/>
      <c r="M646" s="108"/>
      <c r="N646" s="108"/>
      <c r="O646" s="107"/>
      <c r="P646" s="108"/>
    </row>
    <row r="647" ht="15.75" customHeight="1">
      <c r="B647" s="107"/>
      <c r="C647" s="107"/>
      <c r="D647" s="108"/>
      <c r="E647" s="108"/>
      <c r="F647" s="73"/>
      <c r="G647" s="108"/>
      <c r="H647" s="73"/>
      <c r="I647" s="73"/>
      <c r="J647" s="109"/>
      <c r="K647" s="107"/>
      <c r="L647" s="107"/>
      <c r="M647" s="108"/>
      <c r="N647" s="108"/>
      <c r="O647" s="107"/>
      <c r="P647" s="108"/>
    </row>
    <row r="648" ht="15.75" customHeight="1">
      <c r="B648" s="107"/>
      <c r="C648" s="107"/>
      <c r="D648" s="108"/>
      <c r="E648" s="108"/>
      <c r="F648" s="73"/>
      <c r="G648" s="108"/>
      <c r="H648" s="73"/>
      <c r="I648" s="73"/>
      <c r="J648" s="109"/>
      <c r="K648" s="107"/>
      <c r="L648" s="107"/>
      <c r="M648" s="108"/>
      <c r="N648" s="108"/>
      <c r="O648" s="107"/>
      <c r="P648" s="108"/>
    </row>
    <row r="649" ht="15.75" customHeight="1">
      <c r="B649" s="107"/>
      <c r="C649" s="107"/>
      <c r="D649" s="108"/>
      <c r="E649" s="108"/>
      <c r="F649" s="73"/>
      <c r="G649" s="108"/>
      <c r="H649" s="73"/>
      <c r="I649" s="73"/>
      <c r="J649" s="109"/>
      <c r="K649" s="107"/>
      <c r="L649" s="107"/>
      <c r="M649" s="108"/>
      <c r="N649" s="108"/>
      <c r="O649" s="107"/>
      <c r="P649" s="108"/>
    </row>
    <row r="650" ht="15.75" customHeight="1">
      <c r="B650" s="107"/>
      <c r="C650" s="107"/>
      <c r="D650" s="108"/>
      <c r="E650" s="108"/>
      <c r="F650" s="73"/>
      <c r="G650" s="108"/>
      <c r="H650" s="73"/>
      <c r="I650" s="73"/>
      <c r="J650" s="109"/>
      <c r="K650" s="107"/>
      <c r="L650" s="107"/>
      <c r="M650" s="108"/>
      <c r="N650" s="108"/>
      <c r="O650" s="107"/>
      <c r="P650" s="108"/>
    </row>
    <row r="651" ht="15.75" customHeight="1">
      <c r="B651" s="107"/>
      <c r="C651" s="107"/>
      <c r="D651" s="108"/>
      <c r="E651" s="108"/>
      <c r="F651" s="73"/>
      <c r="G651" s="108"/>
      <c r="H651" s="73"/>
      <c r="I651" s="73"/>
      <c r="J651" s="109"/>
      <c r="K651" s="107"/>
      <c r="L651" s="107"/>
      <c r="M651" s="108"/>
      <c r="N651" s="108"/>
      <c r="O651" s="107"/>
      <c r="P651" s="108"/>
    </row>
    <row r="652" ht="15.75" customHeight="1">
      <c r="B652" s="107"/>
      <c r="C652" s="107"/>
      <c r="D652" s="108"/>
      <c r="E652" s="108"/>
      <c r="F652" s="73"/>
      <c r="G652" s="108"/>
      <c r="H652" s="73"/>
      <c r="I652" s="73"/>
      <c r="J652" s="109"/>
      <c r="K652" s="107"/>
      <c r="L652" s="107"/>
      <c r="M652" s="108"/>
      <c r="N652" s="108"/>
      <c r="O652" s="107"/>
      <c r="P652" s="108"/>
    </row>
    <row r="653" ht="15.75" customHeight="1">
      <c r="B653" s="107"/>
      <c r="C653" s="107"/>
      <c r="D653" s="108"/>
      <c r="E653" s="108"/>
      <c r="F653" s="73"/>
      <c r="G653" s="108"/>
      <c r="H653" s="73"/>
      <c r="I653" s="73"/>
      <c r="J653" s="109"/>
      <c r="K653" s="107"/>
      <c r="L653" s="107"/>
      <c r="M653" s="108"/>
      <c r="N653" s="108"/>
      <c r="O653" s="107"/>
      <c r="P653" s="108"/>
    </row>
    <row r="654" ht="15.75" customHeight="1">
      <c r="B654" s="107"/>
      <c r="C654" s="107"/>
      <c r="D654" s="108"/>
      <c r="E654" s="108"/>
      <c r="F654" s="73"/>
      <c r="G654" s="108"/>
      <c r="H654" s="73"/>
      <c r="I654" s="73"/>
      <c r="J654" s="109"/>
      <c r="K654" s="107"/>
      <c r="L654" s="107"/>
      <c r="M654" s="108"/>
      <c r="N654" s="108"/>
      <c r="O654" s="107"/>
      <c r="P654" s="108"/>
    </row>
    <row r="655" ht="15.75" customHeight="1">
      <c r="B655" s="107"/>
      <c r="C655" s="107"/>
      <c r="D655" s="108"/>
      <c r="E655" s="108"/>
      <c r="F655" s="73"/>
      <c r="G655" s="108"/>
      <c r="H655" s="73"/>
      <c r="I655" s="73"/>
      <c r="J655" s="109"/>
      <c r="K655" s="107"/>
      <c r="L655" s="107"/>
      <c r="M655" s="108"/>
      <c r="N655" s="108"/>
      <c r="O655" s="107"/>
      <c r="P655" s="108"/>
    </row>
    <row r="656" ht="15.75" customHeight="1">
      <c r="B656" s="107"/>
      <c r="C656" s="107"/>
      <c r="D656" s="108"/>
      <c r="E656" s="108"/>
      <c r="F656" s="73"/>
      <c r="G656" s="108"/>
      <c r="H656" s="73"/>
      <c r="I656" s="73"/>
      <c r="J656" s="109"/>
      <c r="K656" s="107"/>
      <c r="L656" s="107"/>
      <c r="M656" s="108"/>
      <c r="N656" s="108"/>
      <c r="O656" s="107"/>
      <c r="P656" s="108"/>
    </row>
    <row r="657" ht="15.75" customHeight="1">
      <c r="B657" s="107"/>
      <c r="C657" s="107"/>
      <c r="D657" s="108"/>
      <c r="E657" s="108"/>
      <c r="F657" s="73"/>
      <c r="G657" s="108"/>
      <c r="H657" s="73"/>
      <c r="I657" s="73"/>
      <c r="J657" s="109"/>
      <c r="K657" s="107"/>
      <c r="L657" s="107"/>
      <c r="M657" s="108"/>
      <c r="N657" s="108"/>
      <c r="O657" s="107"/>
      <c r="P657" s="108"/>
    </row>
    <row r="658" ht="15.75" customHeight="1">
      <c r="B658" s="107"/>
      <c r="C658" s="107"/>
      <c r="D658" s="108"/>
      <c r="E658" s="108"/>
      <c r="F658" s="73"/>
      <c r="G658" s="108"/>
      <c r="H658" s="73"/>
      <c r="I658" s="73"/>
      <c r="J658" s="109"/>
      <c r="K658" s="107"/>
      <c r="L658" s="107"/>
      <c r="M658" s="108"/>
      <c r="N658" s="108"/>
      <c r="O658" s="107"/>
      <c r="P658" s="108"/>
    </row>
    <row r="659" ht="15.75" customHeight="1">
      <c r="B659" s="107"/>
      <c r="C659" s="107"/>
      <c r="D659" s="108"/>
      <c r="E659" s="108"/>
      <c r="F659" s="73"/>
      <c r="G659" s="108"/>
      <c r="H659" s="73"/>
      <c r="I659" s="73"/>
      <c r="J659" s="109"/>
      <c r="K659" s="107"/>
      <c r="L659" s="107"/>
      <c r="M659" s="108"/>
      <c r="N659" s="108"/>
      <c r="O659" s="107"/>
      <c r="P659" s="108"/>
    </row>
    <row r="660" ht="15.75" customHeight="1">
      <c r="B660" s="107"/>
      <c r="C660" s="107"/>
      <c r="D660" s="108"/>
      <c r="E660" s="108"/>
      <c r="F660" s="73"/>
      <c r="G660" s="108"/>
      <c r="H660" s="73"/>
      <c r="I660" s="73"/>
      <c r="J660" s="109"/>
      <c r="K660" s="107"/>
      <c r="L660" s="107"/>
      <c r="M660" s="108"/>
      <c r="N660" s="108"/>
      <c r="O660" s="107"/>
      <c r="P660" s="108"/>
    </row>
    <row r="661" ht="15.75" customHeight="1">
      <c r="B661" s="107"/>
      <c r="C661" s="107"/>
      <c r="D661" s="108"/>
      <c r="E661" s="108"/>
      <c r="F661" s="73"/>
      <c r="G661" s="108"/>
      <c r="H661" s="73"/>
      <c r="I661" s="73"/>
      <c r="J661" s="109"/>
      <c r="K661" s="107"/>
      <c r="L661" s="107"/>
      <c r="M661" s="108"/>
      <c r="N661" s="108"/>
      <c r="O661" s="107"/>
      <c r="P661" s="108"/>
    </row>
    <row r="662" ht="15.75" customHeight="1">
      <c r="B662" s="107"/>
      <c r="C662" s="107"/>
      <c r="D662" s="108"/>
      <c r="E662" s="108"/>
      <c r="F662" s="73"/>
      <c r="G662" s="108"/>
      <c r="H662" s="73"/>
      <c r="I662" s="73"/>
      <c r="J662" s="109"/>
      <c r="K662" s="107"/>
      <c r="L662" s="107"/>
      <c r="M662" s="108"/>
      <c r="N662" s="108"/>
      <c r="O662" s="107"/>
      <c r="P662" s="108"/>
    </row>
    <row r="663" ht="15.75" customHeight="1">
      <c r="B663" s="107"/>
      <c r="C663" s="107"/>
      <c r="D663" s="108"/>
      <c r="E663" s="108"/>
      <c r="F663" s="73"/>
      <c r="G663" s="108"/>
      <c r="H663" s="73"/>
      <c r="I663" s="73"/>
      <c r="J663" s="109"/>
      <c r="K663" s="107"/>
      <c r="L663" s="107"/>
      <c r="M663" s="108"/>
      <c r="N663" s="108"/>
      <c r="O663" s="107"/>
      <c r="P663" s="108"/>
    </row>
    <row r="664" ht="15.75" customHeight="1">
      <c r="B664" s="107"/>
      <c r="C664" s="107"/>
      <c r="D664" s="108"/>
      <c r="E664" s="108"/>
      <c r="F664" s="73"/>
      <c r="G664" s="108"/>
      <c r="H664" s="73"/>
      <c r="I664" s="73"/>
      <c r="J664" s="109"/>
      <c r="K664" s="107"/>
      <c r="L664" s="107"/>
      <c r="M664" s="108"/>
      <c r="N664" s="108"/>
      <c r="O664" s="107"/>
      <c r="P664" s="108"/>
    </row>
    <row r="665" ht="15.75" customHeight="1">
      <c r="B665" s="107"/>
      <c r="C665" s="107"/>
      <c r="D665" s="108"/>
      <c r="E665" s="108"/>
      <c r="F665" s="73"/>
      <c r="G665" s="108"/>
      <c r="H665" s="73"/>
      <c r="I665" s="73"/>
      <c r="J665" s="109"/>
      <c r="K665" s="107"/>
      <c r="L665" s="107"/>
      <c r="M665" s="108"/>
      <c r="N665" s="108"/>
      <c r="O665" s="107"/>
      <c r="P665" s="108"/>
    </row>
    <row r="666" ht="15.75" customHeight="1">
      <c r="B666" s="107"/>
      <c r="C666" s="107"/>
      <c r="D666" s="108"/>
      <c r="E666" s="108"/>
      <c r="F666" s="73"/>
      <c r="G666" s="108"/>
      <c r="H666" s="73"/>
      <c r="I666" s="73"/>
      <c r="J666" s="109"/>
      <c r="K666" s="107"/>
      <c r="L666" s="107"/>
      <c r="M666" s="108"/>
      <c r="N666" s="108"/>
      <c r="O666" s="107"/>
      <c r="P666" s="108"/>
    </row>
    <row r="667" ht="15.75" customHeight="1">
      <c r="B667" s="107"/>
      <c r="C667" s="107"/>
      <c r="D667" s="108"/>
      <c r="E667" s="108"/>
      <c r="F667" s="73"/>
      <c r="G667" s="108"/>
      <c r="H667" s="73"/>
      <c r="I667" s="73"/>
      <c r="J667" s="109"/>
      <c r="K667" s="107"/>
      <c r="L667" s="107"/>
      <c r="M667" s="108"/>
      <c r="N667" s="108"/>
      <c r="O667" s="107"/>
      <c r="P667" s="108"/>
    </row>
    <row r="668" ht="15.75" customHeight="1">
      <c r="B668" s="107"/>
      <c r="C668" s="107"/>
      <c r="D668" s="108"/>
      <c r="E668" s="108"/>
      <c r="F668" s="73"/>
      <c r="G668" s="108"/>
      <c r="H668" s="73"/>
      <c r="I668" s="73"/>
      <c r="J668" s="109"/>
      <c r="K668" s="107"/>
      <c r="L668" s="107"/>
      <c r="M668" s="108"/>
      <c r="N668" s="108"/>
      <c r="O668" s="107"/>
      <c r="P668" s="108"/>
    </row>
    <row r="669" ht="15.75" customHeight="1">
      <c r="B669" s="107"/>
      <c r="C669" s="107"/>
      <c r="D669" s="108"/>
      <c r="E669" s="108"/>
      <c r="F669" s="73"/>
      <c r="G669" s="108"/>
      <c r="H669" s="73"/>
      <c r="I669" s="73"/>
      <c r="J669" s="109"/>
      <c r="K669" s="107"/>
      <c r="L669" s="107"/>
      <c r="M669" s="108"/>
      <c r="N669" s="108"/>
      <c r="O669" s="107"/>
      <c r="P669" s="108"/>
    </row>
    <row r="670" ht="15.75" customHeight="1">
      <c r="B670" s="107"/>
      <c r="C670" s="107"/>
      <c r="D670" s="108"/>
      <c r="E670" s="108"/>
      <c r="F670" s="73"/>
      <c r="G670" s="108"/>
      <c r="H670" s="73"/>
      <c r="I670" s="73"/>
      <c r="J670" s="109"/>
      <c r="K670" s="107"/>
      <c r="L670" s="107"/>
      <c r="M670" s="108"/>
      <c r="N670" s="108"/>
      <c r="O670" s="107"/>
      <c r="P670" s="108"/>
    </row>
    <row r="671" ht="15.75" customHeight="1">
      <c r="B671" s="107"/>
      <c r="C671" s="107"/>
      <c r="D671" s="108"/>
      <c r="E671" s="108"/>
      <c r="F671" s="73"/>
      <c r="G671" s="108"/>
      <c r="H671" s="73"/>
      <c r="I671" s="73"/>
      <c r="J671" s="109"/>
      <c r="K671" s="107"/>
      <c r="L671" s="107"/>
      <c r="M671" s="108"/>
      <c r="N671" s="108"/>
      <c r="O671" s="107"/>
      <c r="P671" s="108"/>
    </row>
    <row r="672" ht="15.75" customHeight="1">
      <c r="B672" s="107"/>
      <c r="C672" s="107"/>
      <c r="D672" s="108"/>
      <c r="E672" s="108"/>
      <c r="F672" s="73"/>
      <c r="G672" s="108"/>
      <c r="H672" s="73"/>
      <c r="I672" s="73"/>
      <c r="J672" s="109"/>
      <c r="K672" s="107"/>
      <c r="L672" s="107"/>
      <c r="M672" s="108"/>
      <c r="N672" s="108"/>
      <c r="O672" s="107"/>
      <c r="P672" s="108"/>
    </row>
    <row r="673" ht="15.75" customHeight="1">
      <c r="B673" s="107"/>
      <c r="C673" s="107"/>
      <c r="D673" s="108"/>
      <c r="E673" s="108"/>
      <c r="F673" s="73"/>
      <c r="G673" s="108"/>
      <c r="H673" s="73"/>
      <c r="I673" s="73"/>
      <c r="J673" s="109"/>
      <c r="K673" s="107"/>
      <c r="L673" s="107"/>
      <c r="M673" s="108"/>
      <c r="N673" s="108"/>
      <c r="O673" s="107"/>
      <c r="P673" s="108"/>
    </row>
    <row r="674" ht="15.75" customHeight="1">
      <c r="B674" s="107"/>
      <c r="C674" s="107"/>
      <c r="D674" s="108"/>
      <c r="E674" s="108"/>
      <c r="F674" s="73"/>
      <c r="G674" s="108"/>
      <c r="H674" s="73"/>
      <c r="I674" s="73"/>
      <c r="J674" s="109"/>
      <c r="K674" s="107"/>
      <c r="L674" s="107"/>
      <c r="M674" s="108"/>
      <c r="N674" s="108"/>
      <c r="O674" s="107"/>
      <c r="P674" s="108"/>
    </row>
    <row r="675" ht="15.75" customHeight="1">
      <c r="B675" s="107"/>
      <c r="C675" s="107"/>
      <c r="D675" s="108"/>
      <c r="E675" s="108"/>
      <c r="F675" s="73"/>
      <c r="G675" s="108"/>
      <c r="H675" s="73"/>
      <c r="I675" s="73"/>
      <c r="J675" s="109"/>
      <c r="K675" s="107"/>
      <c r="L675" s="107"/>
      <c r="M675" s="108"/>
      <c r="N675" s="108"/>
      <c r="O675" s="107"/>
      <c r="P675" s="108"/>
    </row>
    <row r="676" ht="15.75" customHeight="1">
      <c r="B676" s="107"/>
      <c r="C676" s="107"/>
      <c r="D676" s="108"/>
      <c r="E676" s="108"/>
      <c r="F676" s="73"/>
      <c r="G676" s="108"/>
      <c r="H676" s="73"/>
      <c r="I676" s="73"/>
      <c r="J676" s="109"/>
      <c r="K676" s="107"/>
      <c r="L676" s="107"/>
      <c r="M676" s="108"/>
      <c r="N676" s="108"/>
      <c r="O676" s="107"/>
      <c r="P676" s="108"/>
    </row>
    <row r="677" ht="15.75" customHeight="1">
      <c r="B677" s="107"/>
      <c r="C677" s="107"/>
      <c r="D677" s="108"/>
      <c r="E677" s="108"/>
      <c r="F677" s="73"/>
      <c r="G677" s="108"/>
      <c r="H677" s="73"/>
      <c r="I677" s="73"/>
      <c r="J677" s="109"/>
      <c r="K677" s="107"/>
      <c r="L677" s="107"/>
      <c r="M677" s="108"/>
      <c r="N677" s="108"/>
      <c r="O677" s="107"/>
      <c r="P677" s="108"/>
    </row>
    <row r="678" ht="15.75" customHeight="1">
      <c r="B678" s="107"/>
      <c r="C678" s="107"/>
      <c r="D678" s="108"/>
      <c r="E678" s="108"/>
      <c r="F678" s="73"/>
      <c r="G678" s="108"/>
      <c r="H678" s="73"/>
      <c r="I678" s="73"/>
      <c r="J678" s="109"/>
      <c r="K678" s="107"/>
      <c r="L678" s="107"/>
      <c r="M678" s="108"/>
      <c r="N678" s="108"/>
      <c r="O678" s="107"/>
      <c r="P678" s="108"/>
    </row>
    <row r="679" ht="15.75" customHeight="1">
      <c r="B679" s="107"/>
      <c r="C679" s="107"/>
      <c r="D679" s="108"/>
      <c r="E679" s="108"/>
      <c r="F679" s="73"/>
      <c r="G679" s="108"/>
      <c r="H679" s="73"/>
      <c r="I679" s="73"/>
      <c r="J679" s="109"/>
      <c r="K679" s="107"/>
      <c r="L679" s="107"/>
      <c r="M679" s="108"/>
      <c r="N679" s="108"/>
      <c r="O679" s="107"/>
      <c r="P679" s="108"/>
    </row>
    <row r="680" ht="15.75" customHeight="1">
      <c r="B680" s="107"/>
      <c r="C680" s="107"/>
      <c r="D680" s="108"/>
      <c r="E680" s="108"/>
      <c r="F680" s="73"/>
      <c r="G680" s="108"/>
      <c r="H680" s="73"/>
      <c r="I680" s="73"/>
      <c r="J680" s="109"/>
      <c r="K680" s="107"/>
      <c r="L680" s="107"/>
      <c r="M680" s="108"/>
      <c r="N680" s="108"/>
      <c r="O680" s="107"/>
      <c r="P680" s="108"/>
    </row>
    <row r="681" ht="15.75" customHeight="1">
      <c r="B681" s="107"/>
      <c r="C681" s="107"/>
      <c r="D681" s="108"/>
      <c r="E681" s="108"/>
      <c r="F681" s="73"/>
      <c r="G681" s="108"/>
      <c r="H681" s="73"/>
      <c r="I681" s="73"/>
      <c r="J681" s="109"/>
      <c r="K681" s="107"/>
      <c r="L681" s="107"/>
      <c r="M681" s="108"/>
      <c r="N681" s="108"/>
      <c r="O681" s="107"/>
      <c r="P681" s="108"/>
    </row>
    <row r="682" ht="15.75" customHeight="1">
      <c r="B682" s="107"/>
      <c r="C682" s="107"/>
      <c r="D682" s="108"/>
      <c r="E682" s="108"/>
      <c r="F682" s="73"/>
      <c r="G682" s="108"/>
      <c r="H682" s="73"/>
      <c r="I682" s="73"/>
      <c r="J682" s="109"/>
      <c r="K682" s="107"/>
      <c r="L682" s="107"/>
      <c r="M682" s="108"/>
      <c r="N682" s="108"/>
      <c r="O682" s="107"/>
      <c r="P682" s="108"/>
    </row>
    <row r="683" ht="15.75" customHeight="1">
      <c r="B683" s="107"/>
      <c r="C683" s="107"/>
      <c r="D683" s="108"/>
      <c r="E683" s="108"/>
      <c r="F683" s="73"/>
      <c r="G683" s="108"/>
      <c r="H683" s="73"/>
      <c r="I683" s="73"/>
      <c r="J683" s="109"/>
      <c r="K683" s="107"/>
      <c r="L683" s="107"/>
      <c r="M683" s="108"/>
      <c r="N683" s="108"/>
      <c r="O683" s="107"/>
      <c r="P683" s="108"/>
    </row>
    <row r="684" ht="15.75" customHeight="1">
      <c r="B684" s="107"/>
      <c r="C684" s="107"/>
      <c r="D684" s="108"/>
      <c r="E684" s="108"/>
      <c r="F684" s="73"/>
      <c r="G684" s="108"/>
      <c r="H684" s="73"/>
      <c r="I684" s="73"/>
      <c r="J684" s="109"/>
      <c r="K684" s="107"/>
      <c r="L684" s="107"/>
      <c r="M684" s="108"/>
      <c r="N684" s="108"/>
      <c r="O684" s="107"/>
      <c r="P684" s="108"/>
    </row>
    <row r="685" ht="15.75" customHeight="1">
      <c r="B685" s="107"/>
      <c r="C685" s="107"/>
      <c r="D685" s="108"/>
      <c r="E685" s="108"/>
      <c r="F685" s="73"/>
      <c r="G685" s="108"/>
      <c r="H685" s="73"/>
      <c r="I685" s="73"/>
      <c r="J685" s="109"/>
      <c r="K685" s="107"/>
      <c r="L685" s="107"/>
      <c r="M685" s="108"/>
      <c r="N685" s="108"/>
      <c r="O685" s="107"/>
      <c r="P685" s="108"/>
    </row>
    <row r="686" ht="15.75" customHeight="1">
      <c r="B686" s="107"/>
      <c r="C686" s="107"/>
      <c r="D686" s="108"/>
      <c r="E686" s="108"/>
      <c r="F686" s="73"/>
      <c r="G686" s="108"/>
      <c r="H686" s="73"/>
      <c r="I686" s="73"/>
      <c r="J686" s="109"/>
      <c r="K686" s="107"/>
      <c r="L686" s="107"/>
      <c r="M686" s="108"/>
      <c r="N686" s="108"/>
      <c r="O686" s="107"/>
      <c r="P686" s="108"/>
    </row>
    <row r="687" ht="15.75" customHeight="1">
      <c r="B687" s="107"/>
      <c r="C687" s="107"/>
      <c r="D687" s="108"/>
      <c r="E687" s="108"/>
      <c r="F687" s="73"/>
      <c r="G687" s="108"/>
      <c r="H687" s="73"/>
      <c r="I687" s="73"/>
      <c r="J687" s="109"/>
      <c r="K687" s="107"/>
      <c r="L687" s="107"/>
      <c r="M687" s="108"/>
      <c r="N687" s="108"/>
      <c r="O687" s="107"/>
      <c r="P687" s="108"/>
    </row>
    <row r="688" ht="15.75" customHeight="1">
      <c r="B688" s="107"/>
      <c r="C688" s="107"/>
      <c r="D688" s="108"/>
      <c r="E688" s="108"/>
      <c r="F688" s="73"/>
      <c r="G688" s="108"/>
      <c r="H688" s="73"/>
      <c r="I688" s="73"/>
      <c r="J688" s="109"/>
      <c r="K688" s="107"/>
      <c r="L688" s="107"/>
      <c r="M688" s="108"/>
      <c r="N688" s="108"/>
      <c r="O688" s="107"/>
      <c r="P688" s="108"/>
    </row>
    <row r="689" ht="15.75" customHeight="1">
      <c r="B689" s="107"/>
      <c r="C689" s="107"/>
      <c r="D689" s="108"/>
      <c r="E689" s="108"/>
      <c r="F689" s="73"/>
      <c r="G689" s="108"/>
      <c r="H689" s="73"/>
      <c r="I689" s="73"/>
      <c r="J689" s="109"/>
      <c r="K689" s="107"/>
      <c r="L689" s="107"/>
      <c r="M689" s="108"/>
      <c r="N689" s="108"/>
      <c r="O689" s="107"/>
      <c r="P689" s="108"/>
    </row>
    <row r="690" ht="15.75" customHeight="1">
      <c r="B690" s="107"/>
      <c r="C690" s="107"/>
      <c r="D690" s="108"/>
      <c r="E690" s="108"/>
      <c r="F690" s="73"/>
      <c r="G690" s="108"/>
      <c r="H690" s="73"/>
      <c r="I690" s="73"/>
      <c r="J690" s="109"/>
      <c r="K690" s="107"/>
      <c r="L690" s="107"/>
      <c r="M690" s="108"/>
      <c r="N690" s="108"/>
      <c r="O690" s="107"/>
      <c r="P690" s="108"/>
    </row>
    <row r="691" ht="15.75" customHeight="1">
      <c r="B691" s="107"/>
      <c r="C691" s="107"/>
      <c r="D691" s="108"/>
      <c r="E691" s="108"/>
      <c r="F691" s="73"/>
      <c r="G691" s="108"/>
      <c r="H691" s="73"/>
      <c r="I691" s="73"/>
      <c r="J691" s="109"/>
      <c r="K691" s="107"/>
      <c r="L691" s="107"/>
      <c r="M691" s="108"/>
      <c r="N691" s="108"/>
      <c r="O691" s="107"/>
      <c r="P691" s="108"/>
    </row>
    <row r="692" ht="15.75" customHeight="1">
      <c r="B692" s="107"/>
      <c r="C692" s="107"/>
      <c r="D692" s="108"/>
      <c r="E692" s="108"/>
      <c r="F692" s="73"/>
      <c r="G692" s="108"/>
      <c r="H692" s="73"/>
      <c r="I692" s="73"/>
      <c r="J692" s="109"/>
      <c r="K692" s="107"/>
      <c r="L692" s="107"/>
      <c r="M692" s="108"/>
      <c r="N692" s="108"/>
      <c r="O692" s="107"/>
      <c r="P692" s="108"/>
    </row>
    <row r="693" ht="15.75" customHeight="1">
      <c r="B693" s="107"/>
      <c r="C693" s="107"/>
      <c r="D693" s="108"/>
      <c r="E693" s="108"/>
      <c r="F693" s="73"/>
      <c r="G693" s="108"/>
      <c r="H693" s="73"/>
      <c r="I693" s="73"/>
      <c r="J693" s="109"/>
      <c r="K693" s="107"/>
      <c r="L693" s="107"/>
      <c r="M693" s="108"/>
      <c r="N693" s="108"/>
      <c r="O693" s="107"/>
      <c r="P693" s="108"/>
    </row>
    <row r="694" ht="15.75" customHeight="1">
      <c r="B694" s="107"/>
      <c r="C694" s="107"/>
      <c r="D694" s="108"/>
      <c r="E694" s="108"/>
      <c r="F694" s="73"/>
      <c r="G694" s="108"/>
      <c r="H694" s="73"/>
      <c r="I694" s="73"/>
      <c r="J694" s="109"/>
      <c r="K694" s="107"/>
      <c r="L694" s="107"/>
      <c r="M694" s="108"/>
      <c r="N694" s="108"/>
      <c r="O694" s="107"/>
      <c r="P694" s="108"/>
    </row>
    <row r="695" ht="15.75" customHeight="1">
      <c r="B695" s="107"/>
      <c r="C695" s="107"/>
      <c r="D695" s="108"/>
      <c r="E695" s="108"/>
      <c r="F695" s="73"/>
      <c r="G695" s="108"/>
      <c r="H695" s="73"/>
      <c r="I695" s="73"/>
      <c r="J695" s="109"/>
      <c r="K695" s="107"/>
      <c r="L695" s="107"/>
      <c r="M695" s="108"/>
      <c r="N695" s="108"/>
      <c r="O695" s="107"/>
      <c r="P695" s="108"/>
    </row>
    <row r="696" ht="15.75" customHeight="1">
      <c r="B696" s="107"/>
      <c r="C696" s="107"/>
      <c r="D696" s="108"/>
      <c r="E696" s="108"/>
      <c r="F696" s="73"/>
      <c r="G696" s="108"/>
      <c r="H696" s="73"/>
      <c r="I696" s="73"/>
      <c r="J696" s="109"/>
      <c r="K696" s="107"/>
      <c r="L696" s="107"/>
      <c r="M696" s="108"/>
      <c r="N696" s="108"/>
      <c r="O696" s="107"/>
      <c r="P696" s="108"/>
    </row>
    <row r="697" ht="15.75" customHeight="1">
      <c r="B697" s="107"/>
      <c r="C697" s="107"/>
      <c r="D697" s="108"/>
      <c r="E697" s="108"/>
      <c r="F697" s="73"/>
      <c r="G697" s="108"/>
      <c r="H697" s="73"/>
      <c r="I697" s="73"/>
      <c r="J697" s="109"/>
      <c r="K697" s="107"/>
      <c r="L697" s="107"/>
      <c r="M697" s="108"/>
      <c r="N697" s="108"/>
      <c r="O697" s="107"/>
      <c r="P697" s="108"/>
    </row>
    <row r="698" ht="15.75" customHeight="1">
      <c r="B698" s="107"/>
      <c r="C698" s="107"/>
      <c r="D698" s="108"/>
      <c r="E698" s="108"/>
      <c r="F698" s="73"/>
      <c r="G698" s="108"/>
      <c r="H698" s="73"/>
      <c r="I698" s="73"/>
      <c r="J698" s="109"/>
      <c r="K698" s="107"/>
      <c r="L698" s="107"/>
      <c r="M698" s="108"/>
      <c r="N698" s="108"/>
      <c r="O698" s="107"/>
      <c r="P698" s="108"/>
    </row>
    <row r="699" ht="15.75" customHeight="1">
      <c r="B699" s="107"/>
      <c r="C699" s="107"/>
      <c r="D699" s="108"/>
      <c r="E699" s="108"/>
      <c r="F699" s="73"/>
      <c r="G699" s="108"/>
      <c r="H699" s="73"/>
      <c r="I699" s="73"/>
      <c r="J699" s="109"/>
      <c r="K699" s="107"/>
      <c r="L699" s="107"/>
      <c r="M699" s="108"/>
      <c r="N699" s="108"/>
      <c r="O699" s="107"/>
      <c r="P699" s="108"/>
    </row>
    <row r="700" ht="15.75" customHeight="1">
      <c r="B700" s="107"/>
      <c r="C700" s="107"/>
      <c r="D700" s="108"/>
      <c r="E700" s="108"/>
      <c r="F700" s="73"/>
      <c r="G700" s="108"/>
      <c r="H700" s="73"/>
      <c r="I700" s="73"/>
      <c r="J700" s="109"/>
      <c r="K700" s="107"/>
      <c r="L700" s="107"/>
      <c r="M700" s="108"/>
      <c r="N700" s="108"/>
      <c r="O700" s="107"/>
      <c r="P700" s="108"/>
    </row>
    <row r="701" ht="15.75" customHeight="1">
      <c r="B701" s="107"/>
      <c r="C701" s="107"/>
      <c r="D701" s="108"/>
      <c r="E701" s="108"/>
      <c r="F701" s="73"/>
      <c r="G701" s="108"/>
      <c r="H701" s="73"/>
      <c r="I701" s="73"/>
      <c r="J701" s="109"/>
      <c r="K701" s="107"/>
      <c r="L701" s="107"/>
      <c r="M701" s="108"/>
      <c r="N701" s="108"/>
      <c r="O701" s="107"/>
      <c r="P701" s="108"/>
    </row>
    <row r="702" ht="15.75" customHeight="1">
      <c r="B702" s="107"/>
      <c r="C702" s="107"/>
      <c r="D702" s="108"/>
      <c r="E702" s="108"/>
      <c r="F702" s="73"/>
      <c r="G702" s="108"/>
      <c r="H702" s="73"/>
      <c r="I702" s="73"/>
      <c r="J702" s="109"/>
      <c r="K702" s="107"/>
      <c r="L702" s="107"/>
      <c r="M702" s="108"/>
      <c r="N702" s="108"/>
      <c r="O702" s="107"/>
      <c r="P702" s="108"/>
    </row>
    <row r="703" ht="15.75" customHeight="1">
      <c r="B703" s="107"/>
      <c r="C703" s="107"/>
      <c r="D703" s="108"/>
      <c r="E703" s="108"/>
      <c r="F703" s="73"/>
      <c r="G703" s="108"/>
      <c r="H703" s="73"/>
      <c r="I703" s="73"/>
      <c r="J703" s="109"/>
      <c r="K703" s="107"/>
      <c r="L703" s="107"/>
      <c r="M703" s="108"/>
      <c r="N703" s="108"/>
      <c r="O703" s="107"/>
      <c r="P703" s="108"/>
    </row>
    <row r="704" ht="15.75" customHeight="1">
      <c r="B704" s="107"/>
      <c r="C704" s="107"/>
      <c r="D704" s="108"/>
      <c r="E704" s="108"/>
      <c r="F704" s="73"/>
      <c r="G704" s="108"/>
      <c r="H704" s="73"/>
      <c r="I704" s="73"/>
      <c r="J704" s="109"/>
      <c r="K704" s="107"/>
      <c r="L704" s="107"/>
      <c r="M704" s="108"/>
      <c r="N704" s="108"/>
      <c r="O704" s="107"/>
      <c r="P704" s="108"/>
    </row>
    <row r="705" ht="15.75" customHeight="1">
      <c r="B705" s="107"/>
      <c r="C705" s="107"/>
      <c r="D705" s="108"/>
      <c r="E705" s="108"/>
      <c r="F705" s="73"/>
      <c r="G705" s="108"/>
      <c r="H705" s="73"/>
      <c r="I705" s="73"/>
      <c r="J705" s="109"/>
      <c r="K705" s="107"/>
      <c r="L705" s="107"/>
      <c r="M705" s="108"/>
      <c r="N705" s="108"/>
      <c r="O705" s="107"/>
      <c r="P705" s="108"/>
    </row>
    <row r="706" ht="15.75" customHeight="1">
      <c r="B706" s="107"/>
      <c r="C706" s="107"/>
      <c r="D706" s="108"/>
      <c r="E706" s="108"/>
      <c r="F706" s="73"/>
      <c r="G706" s="108"/>
      <c r="H706" s="73"/>
      <c r="I706" s="73"/>
      <c r="J706" s="109"/>
      <c r="K706" s="107"/>
      <c r="L706" s="107"/>
      <c r="M706" s="108"/>
      <c r="N706" s="108"/>
      <c r="O706" s="107"/>
      <c r="P706" s="108"/>
    </row>
    <row r="707" ht="15.75" customHeight="1">
      <c r="B707" s="107"/>
      <c r="C707" s="107"/>
      <c r="D707" s="108"/>
      <c r="E707" s="108"/>
      <c r="F707" s="73"/>
      <c r="G707" s="108"/>
      <c r="H707" s="73"/>
      <c r="I707" s="73"/>
      <c r="J707" s="109"/>
      <c r="K707" s="107"/>
      <c r="L707" s="107"/>
      <c r="M707" s="108"/>
      <c r="N707" s="108"/>
      <c r="O707" s="107"/>
      <c r="P707" s="108"/>
    </row>
    <row r="708" ht="15.75" customHeight="1">
      <c r="B708" s="107"/>
      <c r="C708" s="107"/>
      <c r="D708" s="108"/>
      <c r="E708" s="108"/>
      <c r="F708" s="73"/>
      <c r="G708" s="108"/>
      <c r="H708" s="73"/>
      <c r="I708" s="73"/>
      <c r="J708" s="109"/>
      <c r="K708" s="107"/>
      <c r="L708" s="107"/>
      <c r="M708" s="108"/>
      <c r="N708" s="108"/>
      <c r="O708" s="107"/>
      <c r="P708" s="108"/>
    </row>
    <row r="709" ht="15.75" customHeight="1">
      <c r="B709" s="107"/>
      <c r="C709" s="107"/>
      <c r="D709" s="108"/>
      <c r="E709" s="108"/>
      <c r="F709" s="73"/>
      <c r="G709" s="108"/>
      <c r="H709" s="73"/>
      <c r="I709" s="73"/>
      <c r="J709" s="109"/>
      <c r="K709" s="107"/>
      <c r="L709" s="107"/>
      <c r="M709" s="108"/>
      <c r="N709" s="108"/>
      <c r="O709" s="107"/>
      <c r="P709" s="108"/>
    </row>
    <row r="710" ht="15.75" customHeight="1">
      <c r="B710" s="107"/>
      <c r="C710" s="107"/>
      <c r="D710" s="108"/>
      <c r="E710" s="108"/>
      <c r="F710" s="73"/>
      <c r="G710" s="108"/>
      <c r="H710" s="73"/>
      <c r="I710" s="73"/>
      <c r="J710" s="109"/>
      <c r="K710" s="107"/>
      <c r="L710" s="107"/>
      <c r="M710" s="108"/>
      <c r="N710" s="108"/>
      <c r="O710" s="107"/>
      <c r="P710" s="108"/>
    </row>
    <row r="711" ht="15.75" customHeight="1">
      <c r="B711" s="107"/>
      <c r="C711" s="107"/>
      <c r="D711" s="108"/>
      <c r="E711" s="108"/>
      <c r="F711" s="73"/>
      <c r="G711" s="108"/>
      <c r="H711" s="73"/>
      <c r="I711" s="73"/>
      <c r="J711" s="109"/>
      <c r="K711" s="107"/>
      <c r="L711" s="107"/>
      <c r="M711" s="108"/>
      <c r="N711" s="108"/>
      <c r="O711" s="107"/>
      <c r="P711" s="108"/>
    </row>
    <row r="712" ht="15.75" customHeight="1">
      <c r="B712" s="107"/>
      <c r="C712" s="107"/>
      <c r="D712" s="108"/>
      <c r="E712" s="108"/>
      <c r="F712" s="73"/>
      <c r="G712" s="108"/>
      <c r="H712" s="73"/>
      <c r="I712" s="73"/>
      <c r="J712" s="109"/>
      <c r="K712" s="107"/>
      <c r="L712" s="107"/>
      <c r="M712" s="108"/>
      <c r="N712" s="108"/>
      <c r="O712" s="107"/>
      <c r="P712" s="108"/>
    </row>
    <row r="713" ht="15.75" customHeight="1">
      <c r="B713" s="107"/>
      <c r="C713" s="107"/>
      <c r="D713" s="108"/>
      <c r="E713" s="108"/>
      <c r="F713" s="73"/>
      <c r="G713" s="108"/>
      <c r="H713" s="73"/>
      <c r="I713" s="73"/>
      <c r="J713" s="109"/>
      <c r="K713" s="107"/>
      <c r="L713" s="107"/>
      <c r="M713" s="108"/>
      <c r="N713" s="108"/>
      <c r="O713" s="107"/>
      <c r="P713" s="108"/>
    </row>
    <row r="714" ht="15.75" customHeight="1">
      <c r="B714" s="107"/>
      <c r="C714" s="107"/>
      <c r="D714" s="108"/>
      <c r="E714" s="108"/>
      <c r="F714" s="73"/>
      <c r="G714" s="108"/>
      <c r="H714" s="73"/>
      <c r="I714" s="73"/>
      <c r="J714" s="109"/>
      <c r="K714" s="107"/>
      <c r="L714" s="107"/>
      <c r="M714" s="108"/>
      <c r="N714" s="108"/>
      <c r="O714" s="107"/>
      <c r="P714" s="108"/>
    </row>
    <row r="715" ht="15.75" customHeight="1">
      <c r="B715" s="107"/>
      <c r="C715" s="107"/>
      <c r="D715" s="108"/>
      <c r="E715" s="108"/>
      <c r="F715" s="73"/>
      <c r="G715" s="108"/>
      <c r="H715" s="73"/>
      <c r="I715" s="73"/>
      <c r="J715" s="109"/>
      <c r="K715" s="107"/>
      <c r="L715" s="107"/>
      <c r="M715" s="108"/>
      <c r="N715" s="108"/>
      <c r="O715" s="107"/>
      <c r="P715" s="108"/>
    </row>
    <row r="716" ht="15.75" customHeight="1">
      <c r="B716" s="107"/>
      <c r="C716" s="107"/>
      <c r="D716" s="108"/>
      <c r="E716" s="108"/>
      <c r="F716" s="73"/>
      <c r="G716" s="108"/>
      <c r="H716" s="73"/>
      <c r="I716" s="73"/>
      <c r="J716" s="109"/>
      <c r="K716" s="107"/>
      <c r="L716" s="107"/>
      <c r="M716" s="108"/>
      <c r="N716" s="108"/>
      <c r="O716" s="107"/>
      <c r="P716" s="108"/>
    </row>
    <row r="717" ht="15.75" customHeight="1">
      <c r="B717" s="107"/>
      <c r="C717" s="107"/>
      <c r="D717" s="108"/>
      <c r="E717" s="108"/>
      <c r="F717" s="73"/>
      <c r="G717" s="108"/>
      <c r="H717" s="73"/>
      <c r="I717" s="73"/>
      <c r="J717" s="109"/>
      <c r="K717" s="107"/>
      <c r="L717" s="107"/>
      <c r="M717" s="108"/>
      <c r="N717" s="108"/>
      <c r="O717" s="107"/>
      <c r="P717" s="108"/>
    </row>
    <row r="718" ht="15.75" customHeight="1">
      <c r="B718" s="107"/>
      <c r="C718" s="107"/>
      <c r="D718" s="108"/>
      <c r="E718" s="108"/>
      <c r="F718" s="73"/>
      <c r="G718" s="108"/>
      <c r="H718" s="73"/>
      <c r="I718" s="73"/>
      <c r="J718" s="109"/>
      <c r="K718" s="107"/>
      <c r="L718" s="107"/>
      <c r="M718" s="108"/>
      <c r="N718" s="108"/>
      <c r="O718" s="107"/>
      <c r="P718" s="108"/>
    </row>
    <row r="719" ht="15.75" customHeight="1">
      <c r="B719" s="107"/>
      <c r="C719" s="107"/>
      <c r="D719" s="108"/>
      <c r="E719" s="108"/>
      <c r="F719" s="73"/>
      <c r="G719" s="108"/>
      <c r="H719" s="73"/>
      <c r="I719" s="73"/>
      <c r="J719" s="109"/>
      <c r="K719" s="107"/>
      <c r="L719" s="107"/>
      <c r="M719" s="108"/>
      <c r="N719" s="108"/>
      <c r="O719" s="107"/>
      <c r="P719" s="108"/>
    </row>
    <row r="720" ht="15.75" customHeight="1">
      <c r="B720" s="107"/>
      <c r="C720" s="107"/>
      <c r="D720" s="108"/>
      <c r="E720" s="108"/>
      <c r="F720" s="73"/>
      <c r="G720" s="108"/>
      <c r="H720" s="73"/>
      <c r="I720" s="73"/>
      <c r="J720" s="109"/>
      <c r="K720" s="107"/>
      <c r="L720" s="107"/>
      <c r="M720" s="108"/>
      <c r="N720" s="108"/>
      <c r="O720" s="107"/>
      <c r="P720" s="108"/>
    </row>
    <row r="721" ht="15.75" customHeight="1">
      <c r="B721" s="107"/>
      <c r="C721" s="107"/>
      <c r="D721" s="108"/>
      <c r="E721" s="108"/>
      <c r="F721" s="73"/>
      <c r="G721" s="108"/>
      <c r="H721" s="73"/>
      <c r="I721" s="73"/>
      <c r="J721" s="109"/>
      <c r="K721" s="107"/>
      <c r="L721" s="107"/>
      <c r="M721" s="108"/>
      <c r="N721" s="108"/>
      <c r="O721" s="107"/>
      <c r="P721" s="108"/>
    </row>
    <row r="722" ht="15.75" customHeight="1">
      <c r="B722" s="107"/>
      <c r="C722" s="107"/>
      <c r="D722" s="108"/>
      <c r="E722" s="108"/>
      <c r="F722" s="73"/>
      <c r="G722" s="108"/>
      <c r="H722" s="73"/>
      <c r="I722" s="73"/>
      <c r="J722" s="109"/>
      <c r="K722" s="107"/>
      <c r="L722" s="107"/>
      <c r="M722" s="108"/>
      <c r="N722" s="108"/>
      <c r="O722" s="107"/>
      <c r="P722" s="108"/>
    </row>
    <row r="723" ht="15.75" customHeight="1">
      <c r="B723" s="107"/>
      <c r="C723" s="107"/>
      <c r="D723" s="108"/>
      <c r="E723" s="108"/>
      <c r="F723" s="73"/>
      <c r="G723" s="108"/>
      <c r="H723" s="73"/>
      <c r="I723" s="73"/>
      <c r="J723" s="109"/>
      <c r="K723" s="107"/>
      <c r="L723" s="107"/>
      <c r="M723" s="108"/>
      <c r="N723" s="108"/>
      <c r="O723" s="107"/>
      <c r="P723" s="108"/>
    </row>
    <row r="724" ht="15.75" customHeight="1">
      <c r="B724" s="107"/>
      <c r="C724" s="107"/>
      <c r="D724" s="108"/>
      <c r="E724" s="108"/>
      <c r="F724" s="73"/>
      <c r="G724" s="108"/>
      <c r="H724" s="73"/>
      <c r="I724" s="73"/>
      <c r="J724" s="109"/>
      <c r="K724" s="107"/>
      <c r="L724" s="107"/>
      <c r="M724" s="108"/>
      <c r="N724" s="108"/>
      <c r="O724" s="107"/>
      <c r="P724" s="108"/>
    </row>
    <row r="725" ht="15.75" customHeight="1">
      <c r="B725" s="107"/>
      <c r="C725" s="107"/>
      <c r="D725" s="108"/>
      <c r="E725" s="108"/>
      <c r="F725" s="73"/>
      <c r="G725" s="108"/>
      <c r="H725" s="73"/>
      <c r="I725" s="73"/>
      <c r="J725" s="109"/>
      <c r="K725" s="107"/>
      <c r="L725" s="107"/>
      <c r="M725" s="108"/>
      <c r="N725" s="108"/>
      <c r="O725" s="107"/>
      <c r="P725" s="108"/>
    </row>
    <row r="726" ht="15.75" customHeight="1">
      <c r="B726" s="107"/>
      <c r="C726" s="107"/>
      <c r="D726" s="108"/>
      <c r="E726" s="108"/>
      <c r="F726" s="73"/>
      <c r="G726" s="108"/>
      <c r="H726" s="73"/>
      <c r="I726" s="73"/>
      <c r="J726" s="109"/>
      <c r="K726" s="107"/>
      <c r="L726" s="107"/>
      <c r="M726" s="108"/>
      <c r="N726" s="108"/>
      <c r="O726" s="107"/>
      <c r="P726" s="108"/>
    </row>
    <row r="727" ht="15.75" customHeight="1">
      <c r="B727" s="107"/>
      <c r="C727" s="107"/>
      <c r="D727" s="108"/>
      <c r="E727" s="108"/>
      <c r="F727" s="73"/>
      <c r="G727" s="108"/>
      <c r="H727" s="73"/>
      <c r="I727" s="73"/>
      <c r="J727" s="109"/>
      <c r="K727" s="107"/>
      <c r="L727" s="107"/>
      <c r="M727" s="108"/>
      <c r="N727" s="108"/>
      <c r="O727" s="107"/>
      <c r="P727" s="108"/>
    </row>
    <row r="728" ht="15.75" customHeight="1">
      <c r="B728" s="107"/>
      <c r="C728" s="107"/>
      <c r="D728" s="108"/>
      <c r="E728" s="108"/>
      <c r="F728" s="73"/>
      <c r="G728" s="108"/>
      <c r="H728" s="73"/>
      <c r="I728" s="73"/>
      <c r="J728" s="109"/>
      <c r="K728" s="107"/>
      <c r="L728" s="107"/>
      <c r="M728" s="108"/>
      <c r="N728" s="108"/>
      <c r="O728" s="107"/>
      <c r="P728" s="108"/>
    </row>
    <row r="729" ht="15.75" customHeight="1">
      <c r="B729" s="107"/>
      <c r="C729" s="107"/>
      <c r="D729" s="108"/>
      <c r="E729" s="108"/>
      <c r="F729" s="73"/>
      <c r="G729" s="108"/>
      <c r="H729" s="73"/>
      <c r="I729" s="73"/>
      <c r="J729" s="109"/>
      <c r="K729" s="107"/>
      <c r="L729" s="107"/>
      <c r="M729" s="108"/>
      <c r="N729" s="108"/>
      <c r="O729" s="107"/>
      <c r="P729" s="108"/>
    </row>
    <row r="730" ht="15.75" customHeight="1">
      <c r="B730" s="107"/>
      <c r="C730" s="107"/>
      <c r="D730" s="108"/>
      <c r="E730" s="108"/>
      <c r="F730" s="73"/>
      <c r="G730" s="108"/>
      <c r="H730" s="73"/>
      <c r="I730" s="73"/>
      <c r="J730" s="109"/>
      <c r="K730" s="107"/>
      <c r="L730" s="107"/>
      <c r="M730" s="108"/>
      <c r="N730" s="108"/>
      <c r="O730" s="107"/>
      <c r="P730" s="108"/>
    </row>
    <row r="731" ht="15.75" customHeight="1">
      <c r="B731" s="107"/>
      <c r="C731" s="107"/>
      <c r="D731" s="108"/>
      <c r="E731" s="108"/>
      <c r="F731" s="73"/>
      <c r="G731" s="108"/>
      <c r="H731" s="73"/>
      <c r="I731" s="73"/>
      <c r="J731" s="109"/>
      <c r="K731" s="107"/>
      <c r="L731" s="107"/>
      <c r="M731" s="108"/>
      <c r="N731" s="108"/>
      <c r="O731" s="107"/>
      <c r="P731" s="108"/>
    </row>
    <row r="732" ht="15.75" customHeight="1">
      <c r="B732" s="107"/>
      <c r="C732" s="107"/>
      <c r="D732" s="108"/>
      <c r="E732" s="108"/>
      <c r="F732" s="73"/>
      <c r="G732" s="108"/>
      <c r="H732" s="73"/>
      <c r="I732" s="73"/>
      <c r="J732" s="109"/>
      <c r="K732" s="107"/>
      <c r="L732" s="107"/>
      <c r="M732" s="108"/>
      <c r="N732" s="108"/>
      <c r="O732" s="107"/>
      <c r="P732" s="108"/>
    </row>
    <row r="733" ht="15.75" customHeight="1">
      <c r="B733" s="107"/>
      <c r="C733" s="107"/>
      <c r="D733" s="108"/>
      <c r="E733" s="108"/>
      <c r="F733" s="73"/>
      <c r="G733" s="108"/>
      <c r="H733" s="73"/>
      <c r="I733" s="73"/>
      <c r="J733" s="109"/>
      <c r="K733" s="107"/>
      <c r="L733" s="107"/>
      <c r="M733" s="108"/>
      <c r="N733" s="108"/>
      <c r="O733" s="107"/>
      <c r="P733" s="108"/>
    </row>
    <row r="734" ht="15.75" customHeight="1">
      <c r="B734" s="107"/>
      <c r="C734" s="107"/>
      <c r="D734" s="108"/>
      <c r="E734" s="108"/>
      <c r="F734" s="73"/>
      <c r="G734" s="108"/>
      <c r="H734" s="73"/>
      <c r="I734" s="73"/>
      <c r="J734" s="109"/>
      <c r="K734" s="107"/>
      <c r="L734" s="107"/>
      <c r="M734" s="108"/>
      <c r="N734" s="108"/>
      <c r="O734" s="107"/>
      <c r="P734" s="108"/>
    </row>
    <row r="735" ht="15.75" customHeight="1">
      <c r="B735" s="107"/>
      <c r="C735" s="107"/>
      <c r="D735" s="108"/>
      <c r="E735" s="108"/>
      <c r="F735" s="73"/>
      <c r="G735" s="108"/>
      <c r="H735" s="73"/>
      <c r="I735" s="73"/>
      <c r="J735" s="109"/>
      <c r="K735" s="107"/>
      <c r="L735" s="107"/>
      <c r="M735" s="108"/>
      <c r="N735" s="108"/>
      <c r="O735" s="107"/>
      <c r="P735" s="108"/>
    </row>
    <row r="736" ht="15.75" customHeight="1">
      <c r="B736" s="107"/>
      <c r="C736" s="107"/>
      <c r="D736" s="108"/>
      <c r="E736" s="108"/>
      <c r="F736" s="73"/>
      <c r="G736" s="108"/>
      <c r="H736" s="73"/>
      <c r="I736" s="73"/>
      <c r="J736" s="109"/>
      <c r="K736" s="107"/>
      <c r="L736" s="107"/>
      <c r="M736" s="108"/>
      <c r="N736" s="108"/>
      <c r="O736" s="107"/>
      <c r="P736" s="108"/>
    </row>
    <row r="737" ht="15.75" customHeight="1">
      <c r="B737" s="107"/>
      <c r="C737" s="107"/>
      <c r="D737" s="108"/>
      <c r="E737" s="108"/>
      <c r="F737" s="73"/>
      <c r="G737" s="108"/>
      <c r="H737" s="73"/>
      <c r="I737" s="73"/>
      <c r="J737" s="109"/>
      <c r="K737" s="107"/>
      <c r="L737" s="107"/>
      <c r="M737" s="108"/>
      <c r="N737" s="108"/>
      <c r="O737" s="107"/>
      <c r="P737" s="108"/>
    </row>
    <row r="738" ht="15.75" customHeight="1">
      <c r="B738" s="107"/>
      <c r="C738" s="107"/>
      <c r="D738" s="108"/>
      <c r="E738" s="108"/>
      <c r="F738" s="73"/>
      <c r="G738" s="108"/>
      <c r="H738" s="73"/>
      <c r="I738" s="73"/>
      <c r="J738" s="109"/>
      <c r="K738" s="107"/>
      <c r="L738" s="107"/>
      <c r="M738" s="108"/>
      <c r="N738" s="108"/>
      <c r="O738" s="107"/>
      <c r="P738" s="108"/>
    </row>
    <row r="739" ht="15.75" customHeight="1">
      <c r="B739" s="107"/>
      <c r="C739" s="107"/>
      <c r="D739" s="108"/>
      <c r="E739" s="108"/>
      <c r="F739" s="73"/>
      <c r="G739" s="108"/>
      <c r="H739" s="73"/>
      <c r="I739" s="73"/>
      <c r="J739" s="109"/>
      <c r="K739" s="107"/>
      <c r="L739" s="107"/>
      <c r="M739" s="108"/>
      <c r="N739" s="108"/>
      <c r="O739" s="107"/>
      <c r="P739" s="108"/>
    </row>
    <row r="740" ht="15.75" customHeight="1">
      <c r="B740" s="107"/>
      <c r="C740" s="107"/>
      <c r="D740" s="108"/>
      <c r="E740" s="108"/>
      <c r="F740" s="73"/>
      <c r="G740" s="108"/>
      <c r="H740" s="73"/>
      <c r="I740" s="73"/>
      <c r="J740" s="109"/>
      <c r="K740" s="107"/>
      <c r="L740" s="107"/>
      <c r="M740" s="108"/>
      <c r="N740" s="108"/>
      <c r="O740" s="107"/>
      <c r="P740" s="108"/>
    </row>
    <row r="741" ht="15.75" customHeight="1">
      <c r="B741" s="107"/>
      <c r="C741" s="107"/>
      <c r="D741" s="108"/>
      <c r="E741" s="108"/>
      <c r="F741" s="73"/>
      <c r="G741" s="108"/>
      <c r="H741" s="73"/>
      <c r="I741" s="73"/>
      <c r="J741" s="109"/>
      <c r="K741" s="107"/>
      <c r="L741" s="107"/>
      <c r="M741" s="108"/>
      <c r="N741" s="108"/>
      <c r="O741" s="107"/>
      <c r="P741" s="108"/>
    </row>
    <row r="742" ht="15.75" customHeight="1">
      <c r="B742" s="107"/>
      <c r="C742" s="107"/>
      <c r="D742" s="108"/>
      <c r="E742" s="108"/>
      <c r="F742" s="73"/>
      <c r="G742" s="108"/>
      <c r="H742" s="73"/>
      <c r="I742" s="73"/>
      <c r="J742" s="109"/>
      <c r="K742" s="107"/>
      <c r="L742" s="107"/>
      <c r="M742" s="108"/>
      <c r="N742" s="108"/>
      <c r="O742" s="107"/>
      <c r="P742" s="108"/>
    </row>
    <row r="743" ht="15.75" customHeight="1">
      <c r="B743" s="107"/>
      <c r="C743" s="107"/>
      <c r="D743" s="108"/>
      <c r="E743" s="108"/>
      <c r="F743" s="73"/>
      <c r="G743" s="108"/>
      <c r="H743" s="73"/>
      <c r="I743" s="73"/>
      <c r="J743" s="109"/>
      <c r="K743" s="107"/>
      <c r="L743" s="107"/>
      <c r="M743" s="108"/>
      <c r="N743" s="108"/>
      <c r="O743" s="107"/>
      <c r="P743" s="108"/>
    </row>
    <row r="744" ht="15.75" customHeight="1">
      <c r="B744" s="107"/>
      <c r="C744" s="107"/>
      <c r="D744" s="108"/>
      <c r="E744" s="108"/>
      <c r="F744" s="73"/>
      <c r="G744" s="108"/>
      <c r="H744" s="73"/>
      <c r="I744" s="73"/>
      <c r="J744" s="109"/>
      <c r="K744" s="107"/>
      <c r="L744" s="107"/>
      <c r="M744" s="108"/>
      <c r="N744" s="108"/>
      <c r="O744" s="107"/>
      <c r="P744" s="108"/>
    </row>
    <row r="745" ht="15.75" customHeight="1">
      <c r="B745" s="107"/>
      <c r="C745" s="107"/>
      <c r="D745" s="108"/>
      <c r="E745" s="108"/>
      <c r="F745" s="73"/>
      <c r="G745" s="108"/>
      <c r="H745" s="73"/>
      <c r="I745" s="73"/>
      <c r="J745" s="109"/>
      <c r="K745" s="107"/>
      <c r="L745" s="107"/>
      <c r="M745" s="108"/>
      <c r="N745" s="108"/>
      <c r="O745" s="107"/>
      <c r="P745" s="108"/>
    </row>
    <row r="746" ht="15.75" customHeight="1">
      <c r="B746" s="107"/>
      <c r="C746" s="107"/>
      <c r="D746" s="108"/>
      <c r="E746" s="108"/>
      <c r="F746" s="73"/>
      <c r="G746" s="108"/>
      <c r="H746" s="73"/>
      <c r="I746" s="73"/>
      <c r="J746" s="109"/>
      <c r="K746" s="107"/>
      <c r="L746" s="107"/>
      <c r="M746" s="108"/>
      <c r="N746" s="108"/>
      <c r="O746" s="107"/>
      <c r="P746" s="108"/>
    </row>
    <row r="747" ht="15.75" customHeight="1">
      <c r="B747" s="107"/>
      <c r="C747" s="107"/>
      <c r="D747" s="108"/>
      <c r="E747" s="108"/>
      <c r="F747" s="73"/>
      <c r="G747" s="108"/>
      <c r="H747" s="73"/>
      <c r="I747" s="73"/>
      <c r="J747" s="109"/>
      <c r="K747" s="107"/>
      <c r="L747" s="107"/>
      <c r="M747" s="108"/>
      <c r="N747" s="108"/>
      <c r="O747" s="107"/>
      <c r="P747" s="108"/>
    </row>
    <row r="748" ht="15.75" customHeight="1">
      <c r="B748" s="107"/>
      <c r="C748" s="107"/>
      <c r="D748" s="108"/>
      <c r="E748" s="108"/>
      <c r="F748" s="73"/>
      <c r="G748" s="108"/>
      <c r="H748" s="73"/>
      <c r="I748" s="73"/>
      <c r="J748" s="109"/>
      <c r="K748" s="107"/>
      <c r="L748" s="107"/>
      <c r="M748" s="108"/>
      <c r="N748" s="108"/>
      <c r="O748" s="107"/>
      <c r="P748" s="108"/>
    </row>
    <row r="749" ht="15.75" customHeight="1">
      <c r="B749" s="107"/>
      <c r="C749" s="107"/>
      <c r="D749" s="108"/>
      <c r="E749" s="108"/>
      <c r="F749" s="73"/>
      <c r="G749" s="108"/>
      <c r="H749" s="73"/>
      <c r="I749" s="73"/>
      <c r="J749" s="109"/>
      <c r="K749" s="107"/>
      <c r="L749" s="107"/>
      <c r="M749" s="108"/>
      <c r="N749" s="108"/>
      <c r="O749" s="107"/>
      <c r="P749" s="108"/>
    </row>
    <row r="750" ht="15.75" customHeight="1">
      <c r="B750" s="107"/>
      <c r="C750" s="107"/>
      <c r="D750" s="108"/>
      <c r="E750" s="108"/>
      <c r="F750" s="73"/>
      <c r="G750" s="108"/>
      <c r="H750" s="73"/>
      <c r="I750" s="73"/>
      <c r="J750" s="109"/>
      <c r="K750" s="107"/>
      <c r="L750" s="107"/>
      <c r="M750" s="108"/>
      <c r="N750" s="108"/>
      <c r="O750" s="107"/>
      <c r="P750" s="108"/>
    </row>
    <row r="751" ht="15.75" customHeight="1">
      <c r="B751" s="107"/>
      <c r="C751" s="107"/>
      <c r="D751" s="108"/>
      <c r="E751" s="108"/>
      <c r="F751" s="73"/>
      <c r="G751" s="108"/>
      <c r="H751" s="73"/>
      <c r="I751" s="73"/>
      <c r="J751" s="109"/>
      <c r="K751" s="107"/>
      <c r="L751" s="107"/>
      <c r="M751" s="108"/>
      <c r="N751" s="108"/>
      <c r="O751" s="107"/>
      <c r="P751" s="108"/>
    </row>
    <row r="752" ht="15.75" customHeight="1">
      <c r="B752" s="107"/>
      <c r="C752" s="107"/>
      <c r="D752" s="108"/>
      <c r="E752" s="108"/>
      <c r="F752" s="73"/>
      <c r="G752" s="108"/>
      <c r="H752" s="73"/>
      <c r="I752" s="73"/>
      <c r="J752" s="109"/>
      <c r="K752" s="107"/>
      <c r="L752" s="107"/>
      <c r="M752" s="108"/>
      <c r="N752" s="108"/>
      <c r="O752" s="107"/>
      <c r="P752" s="108"/>
    </row>
    <row r="753" ht="15.75" customHeight="1">
      <c r="B753" s="107"/>
      <c r="C753" s="107"/>
      <c r="D753" s="108"/>
      <c r="E753" s="108"/>
      <c r="F753" s="73"/>
      <c r="G753" s="108"/>
      <c r="H753" s="73"/>
      <c r="I753" s="73"/>
      <c r="J753" s="109"/>
      <c r="K753" s="107"/>
      <c r="L753" s="107"/>
      <c r="M753" s="108"/>
      <c r="N753" s="108"/>
      <c r="O753" s="107"/>
      <c r="P753" s="108"/>
    </row>
    <row r="754" ht="15.75" customHeight="1">
      <c r="B754" s="107"/>
      <c r="C754" s="107"/>
      <c r="D754" s="108"/>
      <c r="E754" s="108"/>
      <c r="F754" s="73"/>
      <c r="G754" s="108"/>
      <c r="H754" s="73"/>
      <c r="I754" s="73"/>
      <c r="J754" s="109"/>
      <c r="K754" s="107"/>
      <c r="L754" s="107"/>
      <c r="M754" s="108"/>
      <c r="N754" s="108"/>
      <c r="O754" s="107"/>
      <c r="P754" s="108"/>
    </row>
    <row r="755" ht="15.75" customHeight="1">
      <c r="B755" s="107"/>
      <c r="C755" s="107"/>
      <c r="D755" s="108"/>
      <c r="E755" s="108"/>
      <c r="F755" s="73"/>
      <c r="G755" s="108"/>
      <c r="H755" s="73"/>
      <c r="I755" s="73"/>
      <c r="J755" s="109"/>
      <c r="K755" s="107"/>
      <c r="L755" s="107"/>
      <c r="M755" s="108"/>
      <c r="N755" s="108"/>
      <c r="O755" s="107"/>
      <c r="P755" s="108"/>
    </row>
    <row r="756" ht="15.75" customHeight="1">
      <c r="B756" s="107"/>
      <c r="C756" s="107"/>
      <c r="D756" s="108"/>
      <c r="E756" s="108"/>
      <c r="F756" s="73"/>
      <c r="G756" s="108"/>
      <c r="H756" s="73"/>
      <c r="I756" s="73"/>
      <c r="J756" s="109"/>
      <c r="K756" s="107"/>
      <c r="L756" s="107"/>
      <c r="M756" s="108"/>
      <c r="N756" s="108"/>
      <c r="O756" s="107"/>
      <c r="P756" s="108"/>
    </row>
    <row r="757" ht="15.75" customHeight="1">
      <c r="B757" s="107"/>
      <c r="C757" s="107"/>
      <c r="D757" s="108"/>
      <c r="E757" s="108"/>
      <c r="F757" s="73"/>
      <c r="G757" s="108"/>
      <c r="H757" s="73"/>
      <c r="I757" s="73"/>
      <c r="J757" s="109"/>
      <c r="K757" s="107"/>
      <c r="L757" s="107"/>
      <c r="M757" s="108"/>
      <c r="N757" s="108"/>
      <c r="O757" s="107"/>
      <c r="P757" s="108"/>
    </row>
    <row r="758" ht="15.75" customHeight="1">
      <c r="B758" s="107"/>
      <c r="C758" s="107"/>
      <c r="D758" s="108"/>
      <c r="E758" s="108"/>
      <c r="F758" s="73"/>
      <c r="G758" s="108"/>
      <c r="H758" s="73"/>
      <c r="I758" s="73"/>
      <c r="J758" s="109"/>
      <c r="K758" s="107"/>
      <c r="L758" s="107"/>
      <c r="M758" s="108"/>
      <c r="N758" s="108"/>
      <c r="O758" s="107"/>
      <c r="P758" s="108"/>
    </row>
    <row r="759" ht="15.75" customHeight="1">
      <c r="B759" s="107"/>
      <c r="C759" s="107"/>
      <c r="D759" s="108"/>
      <c r="E759" s="108"/>
      <c r="F759" s="73"/>
      <c r="G759" s="108"/>
      <c r="H759" s="73"/>
      <c r="I759" s="73"/>
      <c r="J759" s="109"/>
      <c r="K759" s="107"/>
      <c r="L759" s="107"/>
      <c r="M759" s="108"/>
      <c r="N759" s="108"/>
      <c r="O759" s="107"/>
      <c r="P759" s="108"/>
    </row>
    <row r="760" ht="15.75" customHeight="1">
      <c r="B760" s="107"/>
      <c r="C760" s="107"/>
      <c r="D760" s="108"/>
      <c r="E760" s="108"/>
      <c r="F760" s="73"/>
      <c r="G760" s="108"/>
      <c r="H760" s="73"/>
      <c r="I760" s="73"/>
      <c r="J760" s="109"/>
      <c r="K760" s="107"/>
      <c r="L760" s="107"/>
      <c r="M760" s="108"/>
      <c r="N760" s="108"/>
      <c r="O760" s="107"/>
      <c r="P760" s="108"/>
    </row>
    <row r="761" ht="15.75" customHeight="1">
      <c r="B761" s="107"/>
      <c r="C761" s="107"/>
      <c r="D761" s="108"/>
      <c r="E761" s="108"/>
      <c r="F761" s="73"/>
      <c r="G761" s="108"/>
      <c r="H761" s="73"/>
      <c r="I761" s="73"/>
      <c r="J761" s="109"/>
      <c r="K761" s="107"/>
      <c r="L761" s="107"/>
      <c r="M761" s="108"/>
      <c r="N761" s="108"/>
      <c r="O761" s="107"/>
      <c r="P761" s="108"/>
    </row>
    <row r="762" ht="15.75" customHeight="1">
      <c r="B762" s="107"/>
      <c r="C762" s="107"/>
      <c r="D762" s="108"/>
      <c r="E762" s="108"/>
      <c r="F762" s="73"/>
      <c r="G762" s="108"/>
      <c r="H762" s="73"/>
      <c r="I762" s="73"/>
      <c r="J762" s="109"/>
      <c r="K762" s="107"/>
      <c r="L762" s="107"/>
      <c r="M762" s="108"/>
      <c r="N762" s="108"/>
      <c r="O762" s="107"/>
      <c r="P762" s="108"/>
    </row>
    <row r="763" ht="15.75" customHeight="1">
      <c r="B763" s="107"/>
      <c r="C763" s="107"/>
      <c r="D763" s="108"/>
      <c r="E763" s="108"/>
      <c r="F763" s="73"/>
      <c r="G763" s="108"/>
      <c r="H763" s="73"/>
      <c r="I763" s="73"/>
      <c r="J763" s="109"/>
      <c r="K763" s="107"/>
      <c r="L763" s="107"/>
      <c r="M763" s="108"/>
      <c r="N763" s="108"/>
      <c r="O763" s="107"/>
      <c r="P763" s="108"/>
    </row>
    <row r="764" ht="15.75" customHeight="1">
      <c r="B764" s="107"/>
      <c r="C764" s="107"/>
      <c r="D764" s="108"/>
      <c r="E764" s="108"/>
      <c r="F764" s="73"/>
      <c r="G764" s="108"/>
      <c r="H764" s="73"/>
      <c r="I764" s="73"/>
      <c r="J764" s="109"/>
      <c r="K764" s="107"/>
      <c r="L764" s="107"/>
      <c r="M764" s="108"/>
      <c r="N764" s="108"/>
      <c r="O764" s="107"/>
      <c r="P764" s="108"/>
    </row>
    <row r="765" ht="15.75" customHeight="1">
      <c r="B765" s="107"/>
      <c r="C765" s="107"/>
      <c r="D765" s="108"/>
      <c r="E765" s="108"/>
      <c r="F765" s="73"/>
      <c r="G765" s="108"/>
      <c r="H765" s="73"/>
      <c r="I765" s="73"/>
      <c r="J765" s="109"/>
      <c r="K765" s="107"/>
      <c r="L765" s="107"/>
      <c r="M765" s="108"/>
      <c r="N765" s="108"/>
      <c r="O765" s="107"/>
      <c r="P765" s="108"/>
    </row>
    <row r="766" ht="15.75" customHeight="1">
      <c r="B766" s="107"/>
      <c r="C766" s="107"/>
      <c r="D766" s="108"/>
      <c r="E766" s="108"/>
      <c r="F766" s="73"/>
      <c r="G766" s="108"/>
      <c r="H766" s="73"/>
      <c r="I766" s="73"/>
      <c r="J766" s="109"/>
      <c r="K766" s="107"/>
      <c r="L766" s="107"/>
      <c r="M766" s="108"/>
      <c r="N766" s="108"/>
      <c r="O766" s="107"/>
      <c r="P766" s="108"/>
    </row>
    <row r="767" ht="15.75" customHeight="1">
      <c r="B767" s="107"/>
      <c r="C767" s="107"/>
      <c r="D767" s="108"/>
      <c r="E767" s="108"/>
      <c r="F767" s="73"/>
      <c r="G767" s="108"/>
      <c r="H767" s="73"/>
      <c r="I767" s="73"/>
      <c r="J767" s="109"/>
      <c r="K767" s="107"/>
      <c r="L767" s="107"/>
      <c r="M767" s="108"/>
      <c r="N767" s="108"/>
      <c r="O767" s="107"/>
      <c r="P767" s="108"/>
    </row>
    <row r="768" ht="15.75" customHeight="1">
      <c r="B768" s="107"/>
      <c r="C768" s="107"/>
      <c r="D768" s="108"/>
      <c r="E768" s="108"/>
      <c r="F768" s="73"/>
      <c r="G768" s="108"/>
      <c r="H768" s="73"/>
      <c r="I768" s="73"/>
      <c r="J768" s="109"/>
      <c r="K768" s="107"/>
      <c r="L768" s="107"/>
      <c r="M768" s="108"/>
      <c r="N768" s="108"/>
      <c r="O768" s="107"/>
      <c r="P768" s="108"/>
    </row>
    <row r="769" ht="15.75" customHeight="1">
      <c r="B769" s="107"/>
      <c r="C769" s="107"/>
      <c r="D769" s="108"/>
      <c r="E769" s="108"/>
      <c r="F769" s="73"/>
      <c r="G769" s="108"/>
      <c r="H769" s="73"/>
      <c r="I769" s="73"/>
      <c r="J769" s="109"/>
      <c r="K769" s="107"/>
      <c r="L769" s="107"/>
      <c r="M769" s="108"/>
      <c r="N769" s="108"/>
      <c r="O769" s="107"/>
      <c r="P769" s="108"/>
    </row>
    <row r="770" ht="15.75" customHeight="1">
      <c r="B770" s="107"/>
      <c r="C770" s="107"/>
      <c r="D770" s="108"/>
      <c r="E770" s="108"/>
      <c r="F770" s="73"/>
      <c r="G770" s="108"/>
      <c r="H770" s="73"/>
      <c r="I770" s="73"/>
      <c r="J770" s="109"/>
      <c r="K770" s="107"/>
      <c r="L770" s="107"/>
      <c r="M770" s="108"/>
      <c r="N770" s="108"/>
      <c r="O770" s="107"/>
      <c r="P770" s="108"/>
    </row>
    <row r="771" ht="15.75" customHeight="1">
      <c r="B771" s="107"/>
      <c r="C771" s="107"/>
      <c r="D771" s="108"/>
      <c r="E771" s="108"/>
      <c r="F771" s="73"/>
      <c r="G771" s="108"/>
      <c r="H771" s="73"/>
      <c r="I771" s="73"/>
      <c r="J771" s="109"/>
      <c r="K771" s="107"/>
      <c r="L771" s="107"/>
      <c r="M771" s="108"/>
      <c r="N771" s="108"/>
      <c r="O771" s="107"/>
      <c r="P771" s="108"/>
    </row>
    <row r="772" ht="15.75" customHeight="1">
      <c r="B772" s="107"/>
      <c r="C772" s="107"/>
      <c r="D772" s="108"/>
      <c r="E772" s="108"/>
      <c r="F772" s="73"/>
      <c r="G772" s="108"/>
      <c r="H772" s="73"/>
      <c r="I772" s="73"/>
      <c r="J772" s="109"/>
      <c r="K772" s="107"/>
      <c r="L772" s="107"/>
      <c r="M772" s="108"/>
      <c r="N772" s="108"/>
      <c r="O772" s="107"/>
      <c r="P772" s="108"/>
    </row>
    <row r="773" ht="15.75" customHeight="1">
      <c r="B773" s="107"/>
      <c r="C773" s="107"/>
      <c r="D773" s="108"/>
      <c r="E773" s="108"/>
      <c r="F773" s="73"/>
      <c r="G773" s="108"/>
      <c r="H773" s="73"/>
      <c r="I773" s="73"/>
      <c r="J773" s="109"/>
      <c r="K773" s="107"/>
      <c r="L773" s="107"/>
      <c r="M773" s="108"/>
      <c r="N773" s="108"/>
      <c r="O773" s="107"/>
      <c r="P773" s="108"/>
    </row>
    <row r="774" ht="15.75" customHeight="1">
      <c r="B774" s="107"/>
      <c r="C774" s="107"/>
      <c r="D774" s="108"/>
      <c r="E774" s="108"/>
      <c r="F774" s="73"/>
      <c r="G774" s="108"/>
      <c r="H774" s="73"/>
      <c r="I774" s="73"/>
      <c r="J774" s="109"/>
      <c r="K774" s="107"/>
      <c r="L774" s="107"/>
      <c r="M774" s="108"/>
      <c r="N774" s="108"/>
      <c r="O774" s="107"/>
      <c r="P774" s="108"/>
    </row>
    <row r="775" ht="15.75" customHeight="1">
      <c r="B775" s="107"/>
      <c r="C775" s="107"/>
      <c r="D775" s="108"/>
      <c r="E775" s="108"/>
      <c r="F775" s="73"/>
      <c r="G775" s="108"/>
      <c r="H775" s="73"/>
      <c r="I775" s="73"/>
      <c r="J775" s="109"/>
      <c r="K775" s="107"/>
      <c r="L775" s="107"/>
      <c r="M775" s="108"/>
      <c r="N775" s="108"/>
      <c r="O775" s="107"/>
      <c r="P775" s="108"/>
    </row>
    <row r="776" ht="15.75" customHeight="1">
      <c r="B776" s="107"/>
      <c r="C776" s="107"/>
      <c r="D776" s="108"/>
      <c r="E776" s="108"/>
      <c r="F776" s="73"/>
      <c r="G776" s="108"/>
      <c r="H776" s="73"/>
      <c r="I776" s="73"/>
      <c r="J776" s="109"/>
      <c r="K776" s="107"/>
      <c r="L776" s="107"/>
      <c r="M776" s="108"/>
      <c r="N776" s="108"/>
      <c r="O776" s="107"/>
      <c r="P776" s="108"/>
    </row>
    <row r="777" ht="15.75" customHeight="1">
      <c r="B777" s="107"/>
      <c r="C777" s="107"/>
      <c r="D777" s="108"/>
      <c r="E777" s="108"/>
      <c r="F777" s="73"/>
      <c r="G777" s="108"/>
      <c r="H777" s="73"/>
      <c r="I777" s="73"/>
      <c r="J777" s="109"/>
      <c r="K777" s="107"/>
      <c r="L777" s="107"/>
      <c r="M777" s="108"/>
      <c r="N777" s="108"/>
      <c r="O777" s="107"/>
      <c r="P777" s="108"/>
    </row>
    <row r="778" ht="15.75" customHeight="1">
      <c r="B778" s="107"/>
      <c r="C778" s="107"/>
      <c r="D778" s="108"/>
      <c r="E778" s="108"/>
      <c r="F778" s="73"/>
      <c r="G778" s="108"/>
      <c r="H778" s="73"/>
      <c r="I778" s="73"/>
      <c r="J778" s="109"/>
      <c r="K778" s="107"/>
      <c r="L778" s="107"/>
      <c r="M778" s="108"/>
      <c r="N778" s="108"/>
      <c r="O778" s="107"/>
      <c r="P778" s="108"/>
    </row>
    <row r="779" ht="15.75" customHeight="1">
      <c r="B779" s="107"/>
      <c r="C779" s="107"/>
      <c r="D779" s="108"/>
      <c r="E779" s="108"/>
      <c r="F779" s="73"/>
      <c r="G779" s="108"/>
      <c r="H779" s="73"/>
      <c r="I779" s="73"/>
      <c r="J779" s="109"/>
      <c r="K779" s="107"/>
      <c r="L779" s="107"/>
      <c r="M779" s="108"/>
      <c r="N779" s="108"/>
      <c r="O779" s="107"/>
      <c r="P779" s="108"/>
    </row>
    <row r="780" ht="15.75" customHeight="1">
      <c r="B780" s="107"/>
      <c r="C780" s="107"/>
      <c r="D780" s="108"/>
      <c r="E780" s="108"/>
      <c r="F780" s="73"/>
      <c r="G780" s="108"/>
      <c r="H780" s="73"/>
      <c r="I780" s="73"/>
      <c r="J780" s="109"/>
      <c r="K780" s="107"/>
      <c r="L780" s="107"/>
      <c r="M780" s="108"/>
      <c r="N780" s="108"/>
      <c r="O780" s="107"/>
      <c r="P780" s="108"/>
    </row>
    <row r="781" ht="15.75" customHeight="1">
      <c r="B781" s="107"/>
      <c r="C781" s="107"/>
      <c r="D781" s="108"/>
      <c r="E781" s="108"/>
      <c r="F781" s="73"/>
      <c r="G781" s="108"/>
      <c r="H781" s="73"/>
      <c r="I781" s="73"/>
      <c r="J781" s="109"/>
      <c r="K781" s="107"/>
      <c r="L781" s="107"/>
      <c r="M781" s="108"/>
      <c r="N781" s="108"/>
      <c r="O781" s="107"/>
      <c r="P781" s="108"/>
    </row>
    <row r="782" ht="15.75" customHeight="1">
      <c r="B782" s="107"/>
      <c r="C782" s="107"/>
      <c r="D782" s="108"/>
      <c r="E782" s="108"/>
      <c r="F782" s="73"/>
      <c r="G782" s="108"/>
      <c r="H782" s="73"/>
      <c r="I782" s="73"/>
      <c r="J782" s="109"/>
      <c r="K782" s="107"/>
      <c r="L782" s="107"/>
      <c r="M782" s="108"/>
      <c r="N782" s="108"/>
      <c r="O782" s="107"/>
      <c r="P782" s="108"/>
    </row>
    <row r="783" ht="15.75" customHeight="1">
      <c r="B783" s="107"/>
      <c r="C783" s="107"/>
      <c r="D783" s="108"/>
      <c r="E783" s="108"/>
      <c r="F783" s="73"/>
      <c r="G783" s="108"/>
      <c r="H783" s="73"/>
      <c r="I783" s="73"/>
      <c r="J783" s="109"/>
      <c r="K783" s="107"/>
      <c r="L783" s="107"/>
      <c r="M783" s="108"/>
      <c r="N783" s="108"/>
      <c r="O783" s="107"/>
      <c r="P783" s="108"/>
    </row>
    <row r="784" ht="15.75" customHeight="1">
      <c r="B784" s="107"/>
      <c r="C784" s="107"/>
      <c r="D784" s="108"/>
      <c r="E784" s="108"/>
      <c r="F784" s="73"/>
      <c r="G784" s="108"/>
      <c r="H784" s="73"/>
      <c r="I784" s="73"/>
      <c r="J784" s="109"/>
      <c r="K784" s="107"/>
      <c r="L784" s="107"/>
      <c r="M784" s="108"/>
      <c r="N784" s="108"/>
      <c r="O784" s="107"/>
      <c r="P784" s="108"/>
    </row>
    <row r="785" ht="15.75" customHeight="1">
      <c r="B785" s="107"/>
      <c r="C785" s="107"/>
      <c r="D785" s="108"/>
      <c r="E785" s="108"/>
      <c r="F785" s="73"/>
      <c r="G785" s="108"/>
      <c r="H785" s="73"/>
      <c r="I785" s="73"/>
      <c r="J785" s="109"/>
      <c r="K785" s="107"/>
      <c r="L785" s="107"/>
      <c r="M785" s="108"/>
      <c r="N785" s="108"/>
      <c r="O785" s="107"/>
      <c r="P785" s="108"/>
    </row>
    <row r="786" ht="15.75" customHeight="1">
      <c r="B786" s="107"/>
      <c r="C786" s="107"/>
      <c r="D786" s="108"/>
      <c r="E786" s="108"/>
      <c r="F786" s="73"/>
      <c r="G786" s="108"/>
      <c r="H786" s="73"/>
      <c r="I786" s="73"/>
      <c r="J786" s="109"/>
      <c r="K786" s="107"/>
      <c r="L786" s="107"/>
      <c r="M786" s="108"/>
      <c r="N786" s="108"/>
      <c r="O786" s="107"/>
      <c r="P786" s="108"/>
    </row>
    <row r="787" ht="15.75" customHeight="1">
      <c r="B787" s="107"/>
      <c r="C787" s="107"/>
      <c r="D787" s="108"/>
      <c r="E787" s="108"/>
      <c r="F787" s="73"/>
      <c r="G787" s="108"/>
      <c r="H787" s="73"/>
      <c r="I787" s="73"/>
      <c r="J787" s="109"/>
      <c r="K787" s="107"/>
      <c r="L787" s="107"/>
      <c r="M787" s="108"/>
      <c r="N787" s="108"/>
      <c r="O787" s="107"/>
      <c r="P787" s="108"/>
    </row>
    <row r="788" ht="15.75" customHeight="1">
      <c r="B788" s="107"/>
      <c r="C788" s="107"/>
      <c r="D788" s="108"/>
      <c r="E788" s="108"/>
      <c r="F788" s="73"/>
      <c r="G788" s="108"/>
      <c r="H788" s="73"/>
      <c r="I788" s="73"/>
      <c r="J788" s="109"/>
      <c r="K788" s="107"/>
      <c r="L788" s="107"/>
      <c r="M788" s="108"/>
      <c r="N788" s="108"/>
      <c r="O788" s="107"/>
      <c r="P788" s="108"/>
    </row>
    <row r="789" ht="15.75" customHeight="1">
      <c r="B789" s="107"/>
      <c r="C789" s="107"/>
      <c r="D789" s="108"/>
      <c r="E789" s="108"/>
      <c r="F789" s="73"/>
      <c r="G789" s="108"/>
      <c r="H789" s="73"/>
      <c r="I789" s="73"/>
      <c r="J789" s="109"/>
      <c r="K789" s="107"/>
      <c r="L789" s="107"/>
      <c r="M789" s="108"/>
      <c r="N789" s="108"/>
      <c r="O789" s="107"/>
      <c r="P789" s="108"/>
    </row>
    <row r="790" ht="15.75" customHeight="1">
      <c r="B790" s="107"/>
      <c r="C790" s="107"/>
      <c r="D790" s="108"/>
      <c r="E790" s="108"/>
      <c r="F790" s="73"/>
      <c r="G790" s="108"/>
      <c r="H790" s="73"/>
      <c r="I790" s="73"/>
      <c r="J790" s="109"/>
      <c r="K790" s="107"/>
      <c r="L790" s="107"/>
      <c r="M790" s="108"/>
      <c r="N790" s="108"/>
      <c r="O790" s="107"/>
      <c r="P790" s="108"/>
    </row>
    <row r="791" ht="15.75" customHeight="1">
      <c r="B791" s="107"/>
      <c r="C791" s="107"/>
      <c r="D791" s="108"/>
      <c r="E791" s="108"/>
      <c r="F791" s="73"/>
      <c r="G791" s="108"/>
      <c r="H791" s="73"/>
      <c r="I791" s="73"/>
      <c r="J791" s="109"/>
      <c r="K791" s="107"/>
      <c r="L791" s="107"/>
      <c r="M791" s="108"/>
      <c r="N791" s="108"/>
      <c r="O791" s="107"/>
      <c r="P791" s="108"/>
    </row>
    <row r="792" ht="15.75" customHeight="1">
      <c r="B792" s="107"/>
      <c r="C792" s="107"/>
      <c r="D792" s="108"/>
      <c r="E792" s="108"/>
      <c r="F792" s="73"/>
      <c r="G792" s="108"/>
      <c r="H792" s="73"/>
      <c r="I792" s="73"/>
      <c r="J792" s="109"/>
      <c r="K792" s="107"/>
      <c r="L792" s="107"/>
      <c r="M792" s="108"/>
      <c r="N792" s="108"/>
      <c r="O792" s="107"/>
      <c r="P792" s="108"/>
    </row>
    <row r="793" ht="15.75" customHeight="1">
      <c r="B793" s="107"/>
      <c r="C793" s="107"/>
      <c r="D793" s="108"/>
      <c r="E793" s="108"/>
      <c r="F793" s="73"/>
      <c r="G793" s="108"/>
      <c r="H793" s="73"/>
      <c r="I793" s="73"/>
      <c r="J793" s="109"/>
      <c r="K793" s="107"/>
      <c r="L793" s="107"/>
      <c r="M793" s="108"/>
      <c r="N793" s="108"/>
      <c r="O793" s="107"/>
      <c r="P793" s="108"/>
    </row>
    <row r="794" ht="15.75" customHeight="1">
      <c r="B794" s="107"/>
      <c r="C794" s="107"/>
      <c r="D794" s="108"/>
      <c r="E794" s="108"/>
      <c r="F794" s="73"/>
      <c r="G794" s="108"/>
      <c r="H794" s="73"/>
      <c r="I794" s="73"/>
      <c r="J794" s="109"/>
      <c r="K794" s="107"/>
      <c r="L794" s="107"/>
      <c r="M794" s="108"/>
      <c r="N794" s="108"/>
      <c r="O794" s="107"/>
      <c r="P794" s="108"/>
    </row>
    <row r="795" ht="15.75" customHeight="1">
      <c r="B795" s="107"/>
      <c r="C795" s="107"/>
      <c r="D795" s="108"/>
      <c r="E795" s="108"/>
      <c r="F795" s="73"/>
      <c r="G795" s="108"/>
      <c r="H795" s="73"/>
      <c r="I795" s="73"/>
      <c r="J795" s="109"/>
      <c r="K795" s="107"/>
      <c r="L795" s="107"/>
      <c r="M795" s="108"/>
      <c r="N795" s="108"/>
      <c r="O795" s="107"/>
      <c r="P795" s="108"/>
    </row>
    <row r="796" ht="15.75" customHeight="1">
      <c r="B796" s="107"/>
      <c r="C796" s="107"/>
      <c r="D796" s="108"/>
      <c r="E796" s="108"/>
      <c r="F796" s="73"/>
      <c r="G796" s="108"/>
      <c r="H796" s="73"/>
      <c r="I796" s="73"/>
      <c r="J796" s="109"/>
      <c r="K796" s="107"/>
      <c r="L796" s="107"/>
      <c r="M796" s="108"/>
      <c r="N796" s="108"/>
      <c r="O796" s="107"/>
      <c r="P796" s="108"/>
    </row>
    <row r="797" ht="15.75" customHeight="1">
      <c r="B797" s="107"/>
      <c r="C797" s="107"/>
      <c r="D797" s="108"/>
      <c r="E797" s="108"/>
      <c r="F797" s="73"/>
      <c r="G797" s="108"/>
      <c r="H797" s="73"/>
      <c r="I797" s="73"/>
      <c r="J797" s="109"/>
      <c r="K797" s="107"/>
      <c r="L797" s="107"/>
      <c r="M797" s="108"/>
      <c r="N797" s="108"/>
      <c r="O797" s="107"/>
      <c r="P797" s="108"/>
    </row>
    <row r="798" ht="15.75" customHeight="1">
      <c r="B798" s="107"/>
      <c r="C798" s="107"/>
      <c r="D798" s="108"/>
      <c r="E798" s="108"/>
      <c r="F798" s="73"/>
      <c r="G798" s="108"/>
      <c r="H798" s="73"/>
      <c r="I798" s="73"/>
      <c r="J798" s="109"/>
      <c r="K798" s="107"/>
      <c r="L798" s="107"/>
      <c r="M798" s="108"/>
      <c r="N798" s="108"/>
      <c r="O798" s="107"/>
      <c r="P798" s="108"/>
    </row>
    <row r="799" ht="15.75" customHeight="1">
      <c r="B799" s="107"/>
      <c r="C799" s="107"/>
      <c r="D799" s="108"/>
      <c r="E799" s="108"/>
      <c r="F799" s="73"/>
      <c r="G799" s="108"/>
      <c r="H799" s="73"/>
      <c r="I799" s="73"/>
      <c r="J799" s="109"/>
      <c r="K799" s="107"/>
      <c r="L799" s="107"/>
      <c r="M799" s="108"/>
      <c r="N799" s="108"/>
      <c r="O799" s="107"/>
      <c r="P799" s="108"/>
    </row>
    <row r="800" ht="15.75" customHeight="1">
      <c r="B800" s="107"/>
      <c r="C800" s="107"/>
      <c r="D800" s="108"/>
      <c r="E800" s="108"/>
      <c r="F800" s="73"/>
      <c r="G800" s="108"/>
      <c r="H800" s="73"/>
      <c r="I800" s="73"/>
      <c r="J800" s="109"/>
      <c r="K800" s="107"/>
      <c r="L800" s="107"/>
      <c r="M800" s="108"/>
      <c r="N800" s="108"/>
      <c r="O800" s="107"/>
      <c r="P800" s="108"/>
    </row>
    <row r="801" ht="15.75" customHeight="1">
      <c r="B801" s="107"/>
      <c r="C801" s="107"/>
      <c r="D801" s="108"/>
      <c r="E801" s="108"/>
      <c r="F801" s="73"/>
      <c r="G801" s="108"/>
      <c r="H801" s="73"/>
      <c r="I801" s="73"/>
      <c r="J801" s="109"/>
      <c r="K801" s="107"/>
      <c r="L801" s="107"/>
      <c r="M801" s="108"/>
      <c r="N801" s="108"/>
      <c r="O801" s="107"/>
      <c r="P801" s="108"/>
    </row>
    <row r="802" ht="15.75" customHeight="1">
      <c r="B802" s="107"/>
      <c r="C802" s="107"/>
      <c r="D802" s="108"/>
      <c r="E802" s="108"/>
      <c r="F802" s="73"/>
      <c r="G802" s="108"/>
      <c r="H802" s="73"/>
      <c r="I802" s="73"/>
      <c r="J802" s="109"/>
      <c r="K802" s="107"/>
      <c r="L802" s="107"/>
      <c r="M802" s="108"/>
      <c r="N802" s="108"/>
      <c r="O802" s="107"/>
      <c r="P802" s="108"/>
    </row>
    <row r="803" ht="15.75" customHeight="1">
      <c r="B803" s="107"/>
      <c r="C803" s="107"/>
      <c r="D803" s="108"/>
      <c r="E803" s="108"/>
      <c r="F803" s="73"/>
      <c r="G803" s="108"/>
      <c r="H803" s="73"/>
      <c r="I803" s="73"/>
      <c r="J803" s="109"/>
      <c r="K803" s="107"/>
      <c r="L803" s="107"/>
      <c r="M803" s="108"/>
      <c r="N803" s="108"/>
      <c r="O803" s="107"/>
      <c r="P803" s="108"/>
    </row>
    <row r="804" ht="15.75" customHeight="1">
      <c r="B804" s="107"/>
      <c r="C804" s="107"/>
      <c r="D804" s="108"/>
      <c r="E804" s="108"/>
      <c r="F804" s="73"/>
      <c r="G804" s="108"/>
      <c r="H804" s="73"/>
      <c r="I804" s="73"/>
      <c r="J804" s="109"/>
      <c r="K804" s="107"/>
      <c r="L804" s="107"/>
      <c r="M804" s="108"/>
      <c r="N804" s="108"/>
      <c r="O804" s="107"/>
      <c r="P804" s="108"/>
    </row>
    <row r="805" ht="15.75" customHeight="1">
      <c r="B805" s="107"/>
      <c r="C805" s="107"/>
      <c r="D805" s="108"/>
      <c r="E805" s="108"/>
      <c r="F805" s="73"/>
      <c r="G805" s="108"/>
      <c r="H805" s="73"/>
      <c r="I805" s="73"/>
      <c r="J805" s="109"/>
      <c r="K805" s="107"/>
      <c r="L805" s="107"/>
      <c r="M805" s="108"/>
      <c r="N805" s="108"/>
      <c r="O805" s="107"/>
      <c r="P805" s="108"/>
    </row>
    <row r="806" ht="15.75" customHeight="1">
      <c r="B806" s="107"/>
      <c r="C806" s="107"/>
      <c r="D806" s="108"/>
      <c r="E806" s="108"/>
      <c r="F806" s="73"/>
      <c r="G806" s="108"/>
      <c r="H806" s="73"/>
      <c r="I806" s="73"/>
      <c r="J806" s="109"/>
      <c r="K806" s="107"/>
      <c r="L806" s="107"/>
      <c r="M806" s="108"/>
      <c r="N806" s="108"/>
      <c r="O806" s="107"/>
      <c r="P806" s="108"/>
    </row>
    <row r="807" ht="15.75" customHeight="1">
      <c r="B807" s="107"/>
      <c r="C807" s="107"/>
      <c r="D807" s="108"/>
      <c r="E807" s="108"/>
      <c r="F807" s="73"/>
      <c r="G807" s="108"/>
      <c r="H807" s="73"/>
      <c r="I807" s="73"/>
      <c r="J807" s="109"/>
      <c r="K807" s="107"/>
      <c r="L807" s="107"/>
      <c r="M807" s="108"/>
      <c r="N807" s="108"/>
      <c r="O807" s="107"/>
      <c r="P807" s="108"/>
    </row>
    <row r="808" ht="15.75" customHeight="1">
      <c r="B808" s="107"/>
      <c r="C808" s="107"/>
      <c r="D808" s="108"/>
      <c r="E808" s="108"/>
      <c r="F808" s="73"/>
      <c r="G808" s="108"/>
      <c r="H808" s="73"/>
      <c r="I808" s="73"/>
      <c r="J808" s="109"/>
      <c r="K808" s="107"/>
      <c r="L808" s="107"/>
      <c r="M808" s="108"/>
      <c r="N808" s="108"/>
      <c r="O808" s="107"/>
      <c r="P808" s="108"/>
    </row>
    <row r="809" ht="15.75" customHeight="1">
      <c r="B809" s="107"/>
      <c r="C809" s="107"/>
      <c r="D809" s="108"/>
      <c r="E809" s="108"/>
      <c r="F809" s="73"/>
      <c r="G809" s="108"/>
      <c r="H809" s="73"/>
      <c r="I809" s="73"/>
      <c r="J809" s="109"/>
      <c r="K809" s="107"/>
      <c r="L809" s="107"/>
      <c r="M809" s="108"/>
      <c r="N809" s="108"/>
      <c r="O809" s="107"/>
      <c r="P809" s="108"/>
    </row>
    <row r="810" ht="15.75" customHeight="1">
      <c r="B810" s="107"/>
      <c r="C810" s="107"/>
      <c r="D810" s="108"/>
      <c r="E810" s="108"/>
      <c r="F810" s="73"/>
      <c r="G810" s="108"/>
      <c r="H810" s="73"/>
      <c r="I810" s="73"/>
      <c r="J810" s="109"/>
      <c r="K810" s="107"/>
      <c r="L810" s="107"/>
      <c r="M810" s="108"/>
      <c r="N810" s="108"/>
      <c r="O810" s="107"/>
      <c r="P810" s="108"/>
    </row>
    <row r="811" ht="15.75" customHeight="1">
      <c r="B811" s="107"/>
      <c r="C811" s="107"/>
      <c r="D811" s="108"/>
      <c r="E811" s="108"/>
      <c r="F811" s="73"/>
      <c r="G811" s="108"/>
      <c r="H811" s="73"/>
      <c r="I811" s="73"/>
      <c r="J811" s="109"/>
      <c r="K811" s="107"/>
      <c r="L811" s="107"/>
      <c r="M811" s="108"/>
      <c r="N811" s="108"/>
      <c r="O811" s="107"/>
      <c r="P811" s="108"/>
    </row>
    <row r="812" ht="15.75" customHeight="1">
      <c r="B812" s="107"/>
      <c r="C812" s="107"/>
      <c r="D812" s="108"/>
      <c r="E812" s="108"/>
      <c r="F812" s="73"/>
      <c r="G812" s="108"/>
      <c r="H812" s="73"/>
      <c r="I812" s="73"/>
      <c r="J812" s="109"/>
      <c r="K812" s="107"/>
      <c r="L812" s="107"/>
      <c r="M812" s="108"/>
      <c r="N812" s="108"/>
      <c r="O812" s="107"/>
      <c r="P812" s="108"/>
    </row>
    <row r="813" ht="15.75" customHeight="1">
      <c r="B813" s="107"/>
      <c r="C813" s="107"/>
      <c r="D813" s="108"/>
      <c r="E813" s="108"/>
      <c r="F813" s="73"/>
      <c r="G813" s="108"/>
      <c r="H813" s="73"/>
      <c r="I813" s="73"/>
      <c r="J813" s="109"/>
      <c r="K813" s="107"/>
      <c r="L813" s="107"/>
      <c r="M813" s="108"/>
      <c r="N813" s="108"/>
      <c r="O813" s="107"/>
      <c r="P813" s="108"/>
    </row>
    <row r="814" ht="15.75" customHeight="1">
      <c r="B814" s="107"/>
      <c r="C814" s="107"/>
      <c r="D814" s="108"/>
      <c r="E814" s="108"/>
      <c r="F814" s="73"/>
      <c r="G814" s="108"/>
      <c r="H814" s="73"/>
      <c r="I814" s="73"/>
      <c r="J814" s="109"/>
      <c r="K814" s="107"/>
      <c r="L814" s="107"/>
      <c r="M814" s="108"/>
      <c r="N814" s="108"/>
      <c r="O814" s="107"/>
      <c r="P814" s="108"/>
    </row>
    <row r="815" ht="15.75" customHeight="1">
      <c r="B815" s="107"/>
      <c r="C815" s="107"/>
      <c r="D815" s="108"/>
      <c r="E815" s="108"/>
      <c r="F815" s="73"/>
      <c r="G815" s="108"/>
      <c r="H815" s="73"/>
      <c r="I815" s="73"/>
      <c r="J815" s="109"/>
      <c r="K815" s="107"/>
      <c r="L815" s="107"/>
      <c r="M815" s="108"/>
      <c r="N815" s="108"/>
      <c r="O815" s="107"/>
      <c r="P815" s="108"/>
    </row>
    <row r="816" ht="15.75" customHeight="1">
      <c r="B816" s="107"/>
      <c r="C816" s="107"/>
      <c r="D816" s="108"/>
      <c r="E816" s="108"/>
      <c r="F816" s="73"/>
      <c r="G816" s="108"/>
      <c r="H816" s="73"/>
      <c r="I816" s="73"/>
      <c r="J816" s="109"/>
      <c r="K816" s="107"/>
      <c r="L816" s="107"/>
      <c r="M816" s="108"/>
      <c r="N816" s="108"/>
      <c r="O816" s="107"/>
      <c r="P816" s="108"/>
    </row>
    <row r="817" ht="15.75" customHeight="1">
      <c r="B817" s="107"/>
      <c r="C817" s="107"/>
      <c r="D817" s="108"/>
      <c r="E817" s="108"/>
      <c r="F817" s="73"/>
      <c r="G817" s="108"/>
      <c r="H817" s="73"/>
      <c r="I817" s="73"/>
      <c r="J817" s="109"/>
      <c r="K817" s="107"/>
      <c r="L817" s="107"/>
      <c r="M817" s="108"/>
      <c r="N817" s="108"/>
      <c r="O817" s="107"/>
      <c r="P817" s="108"/>
    </row>
    <row r="818" ht="15.75" customHeight="1">
      <c r="B818" s="107"/>
      <c r="C818" s="107"/>
      <c r="D818" s="108"/>
      <c r="E818" s="108"/>
      <c r="F818" s="73"/>
      <c r="G818" s="108"/>
      <c r="H818" s="73"/>
      <c r="I818" s="73"/>
      <c r="J818" s="109"/>
      <c r="K818" s="107"/>
      <c r="L818" s="107"/>
      <c r="M818" s="108"/>
      <c r="N818" s="108"/>
      <c r="O818" s="107"/>
      <c r="P818" s="108"/>
    </row>
    <row r="819" ht="15.75" customHeight="1">
      <c r="B819" s="107"/>
      <c r="C819" s="107"/>
      <c r="D819" s="108"/>
      <c r="E819" s="108"/>
      <c r="F819" s="73"/>
      <c r="G819" s="108"/>
      <c r="H819" s="73"/>
      <c r="I819" s="73"/>
      <c r="J819" s="109"/>
      <c r="K819" s="107"/>
      <c r="L819" s="107"/>
      <c r="M819" s="108"/>
      <c r="N819" s="108"/>
      <c r="O819" s="107"/>
      <c r="P819" s="108"/>
    </row>
    <row r="820" ht="15.75" customHeight="1">
      <c r="B820" s="107"/>
      <c r="C820" s="107"/>
      <c r="D820" s="108"/>
      <c r="E820" s="108"/>
      <c r="F820" s="73"/>
      <c r="G820" s="108"/>
      <c r="H820" s="73"/>
      <c r="I820" s="73"/>
      <c r="J820" s="109"/>
      <c r="K820" s="107"/>
      <c r="L820" s="107"/>
      <c r="M820" s="108"/>
      <c r="N820" s="108"/>
      <c r="O820" s="107"/>
      <c r="P820" s="108"/>
    </row>
    <row r="821" ht="15.75" customHeight="1">
      <c r="B821" s="107"/>
      <c r="C821" s="107"/>
      <c r="D821" s="108"/>
      <c r="E821" s="108"/>
      <c r="F821" s="73"/>
      <c r="G821" s="108"/>
      <c r="H821" s="73"/>
      <c r="I821" s="73"/>
      <c r="J821" s="109"/>
      <c r="K821" s="107"/>
      <c r="L821" s="107"/>
      <c r="M821" s="108"/>
      <c r="N821" s="108"/>
      <c r="O821" s="107"/>
      <c r="P821" s="108"/>
    </row>
    <row r="822" ht="15.75" customHeight="1">
      <c r="B822" s="107"/>
      <c r="C822" s="107"/>
      <c r="D822" s="108"/>
      <c r="E822" s="108"/>
      <c r="F822" s="73"/>
      <c r="G822" s="108"/>
      <c r="H822" s="73"/>
      <c r="I822" s="73"/>
      <c r="J822" s="109"/>
      <c r="K822" s="107"/>
      <c r="L822" s="107"/>
      <c r="M822" s="108"/>
      <c r="N822" s="108"/>
      <c r="O822" s="107"/>
      <c r="P822" s="108"/>
    </row>
    <row r="823" ht="15.75" customHeight="1">
      <c r="B823" s="107"/>
      <c r="C823" s="107"/>
      <c r="D823" s="108"/>
      <c r="E823" s="108"/>
      <c r="F823" s="73"/>
      <c r="G823" s="108"/>
      <c r="H823" s="73"/>
      <c r="I823" s="73"/>
      <c r="J823" s="109"/>
      <c r="K823" s="107"/>
      <c r="L823" s="107"/>
      <c r="M823" s="108"/>
      <c r="N823" s="108"/>
      <c r="O823" s="107"/>
      <c r="P823" s="108"/>
    </row>
    <row r="824" ht="15.75" customHeight="1">
      <c r="B824" s="107"/>
      <c r="C824" s="107"/>
      <c r="D824" s="108"/>
      <c r="E824" s="108"/>
      <c r="F824" s="73"/>
      <c r="G824" s="108"/>
      <c r="H824" s="73"/>
      <c r="I824" s="73"/>
      <c r="J824" s="109"/>
      <c r="K824" s="107"/>
      <c r="L824" s="107"/>
      <c r="M824" s="108"/>
      <c r="N824" s="108"/>
      <c r="O824" s="107"/>
      <c r="P824" s="108"/>
    </row>
    <row r="825" ht="15.75" customHeight="1">
      <c r="B825" s="107"/>
      <c r="C825" s="107"/>
      <c r="D825" s="108"/>
      <c r="E825" s="108"/>
      <c r="F825" s="73"/>
      <c r="G825" s="108"/>
      <c r="H825" s="73"/>
      <c r="I825" s="73"/>
      <c r="J825" s="109"/>
      <c r="K825" s="107"/>
      <c r="L825" s="107"/>
      <c r="M825" s="108"/>
      <c r="N825" s="108"/>
      <c r="O825" s="107"/>
      <c r="P825" s="108"/>
    </row>
    <row r="826" ht="15.75" customHeight="1">
      <c r="B826" s="107"/>
      <c r="C826" s="107"/>
      <c r="D826" s="108"/>
      <c r="E826" s="108"/>
      <c r="F826" s="73"/>
      <c r="G826" s="108"/>
      <c r="H826" s="73"/>
      <c r="I826" s="73"/>
      <c r="J826" s="109"/>
      <c r="K826" s="107"/>
      <c r="L826" s="107"/>
      <c r="M826" s="108"/>
      <c r="N826" s="108"/>
      <c r="O826" s="107"/>
      <c r="P826" s="108"/>
    </row>
    <row r="827" ht="15.75" customHeight="1">
      <c r="B827" s="107"/>
      <c r="C827" s="107"/>
      <c r="D827" s="108"/>
      <c r="E827" s="108"/>
      <c r="F827" s="73"/>
      <c r="G827" s="108"/>
      <c r="H827" s="73"/>
      <c r="I827" s="73"/>
      <c r="J827" s="109"/>
      <c r="K827" s="107"/>
      <c r="L827" s="107"/>
      <c r="M827" s="108"/>
      <c r="N827" s="108"/>
      <c r="O827" s="107"/>
      <c r="P827" s="108"/>
    </row>
    <row r="828" ht="15.75" customHeight="1">
      <c r="B828" s="107"/>
      <c r="C828" s="107"/>
      <c r="D828" s="108"/>
      <c r="E828" s="108"/>
      <c r="F828" s="73"/>
      <c r="G828" s="108"/>
      <c r="H828" s="73"/>
      <c r="I828" s="73"/>
      <c r="J828" s="109"/>
      <c r="K828" s="107"/>
      <c r="L828" s="107"/>
      <c r="M828" s="108"/>
      <c r="N828" s="108"/>
      <c r="O828" s="107"/>
      <c r="P828" s="108"/>
    </row>
    <row r="829" ht="15.75" customHeight="1">
      <c r="B829" s="107"/>
      <c r="C829" s="107"/>
      <c r="D829" s="108"/>
      <c r="E829" s="108"/>
      <c r="F829" s="73"/>
      <c r="G829" s="108"/>
      <c r="H829" s="73"/>
      <c r="I829" s="73"/>
      <c r="J829" s="109"/>
      <c r="K829" s="107"/>
      <c r="L829" s="107"/>
      <c r="M829" s="108"/>
      <c r="N829" s="108"/>
      <c r="O829" s="107"/>
      <c r="P829" s="108"/>
    </row>
    <row r="830" ht="15.75" customHeight="1">
      <c r="B830" s="107"/>
      <c r="C830" s="107"/>
      <c r="D830" s="108"/>
      <c r="E830" s="108"/>
      <c r="F830" s="73"/>
      <c r="G830" s="108"/>
      <c r="H830" s="73"/>
      <c r="I830" s="73"/>
      <c r="J830" s="109"/>
      <c r="K830" s="107"/>
      <c r="L830" s="107"/>
      <c r="M830" s="108"/>
      <c r="N830" s="108"/>
      <c r="O830" s="107"/>
      <c r="P830" s="108"/>
    </row>
    <row r="831" ht="15.75" customHeight="1">
      <c r="B831" s="107"/>
      <c r="C831" s="107"/>
      <c r="D831" s="108"/>
      <c r="E831" s="108"/>
      <c r="F831" s="73"/>
      <c r="G831" s="108"/>
      <c r="H831" s="73"/>
      <c r="I831" s="73"/>
      <c r="J831" s="109"/>
      <c r="K831" s="107"/>
      <c r="L831" s="107"/>
      <c r="M831" s="108"/>
      <c r="N831" s="108"/>
      <c r="O831" s="107"/>
      <c r="P831" s="108"/>
    </row>
    <row r="832" ht="15.75" customHeight="1">
      <c r="B832" s="107"/>
      <c r="C832" s="107"/>
      <c r="D832" s="108"/>
      <c r="E832" s="108"/>
      <c r="F832" s="73"/>
      <c r="G832" s="108"/>
      <c r="H832" s="73"/>
      <c r="I832" s="73"/>
      <c r="J832" s="109"/>
      <c r="K832" s="107"/>
      <c r="L832" s="107"/>
      <c r="M832" s="108"/>
      <c r="N832" s="108"/>
      <c r="O832" s="107"/>
      <c r="P832" s="108"/>
    </row>
    <row r="833" ht="15.75" customHeight="1">
      <c r="B833" s="107"/>
      <c r="C833" s="107"/>
      <c r="D833" s="108"/>
      <c r="E833" s="108"/>
      <c r="F833" s="73"/>
      <c r="G833" s="108"/>
      <c r="H833" s="73"/>
      <c r="I833" s="73"/>
      <c r="J833" s="109"/>
      <c r="K833" s="107"/>
      <c r="L833" s="107"/>
      <c r="M833" s="108"/>
      <c r="N833" s="108"/>
      <c r="O833" s="107"/>
      <c r="P833" s="108"/>
    </row>
    <row r="834" ht="15.75" customHeight="1">
      <c r="B834" s="107"/>
      <c r="C834" s="107"/>
      <c r="D834" s="108"/>
      <c r="E834" s="108"/>
      <c r="F834" s="73"/>
      <c r="G834" s="108"/>
      <c r="H834" s="73"/>
      <c r="I834" s="73"/>
      <c r="J834" s="109"/>
      <c r="K834" s="107"/>
      <c r="L834" s="107"/>
      <c r="M834" s="108"/>
      <c r="N834" s="108"/>
      <c r="O834" s="107"/>
      <c r="P834" s="108"/>
    </row>
    <row r="835" ht="15.75" customHeight="1">
      <c r="B835" s="107"/>
      <c r="C835" s="107"/>
      <c r="D835" s="108"/>
      <c r="E835" s="108"/>
      <c r="F835" s="73"/>
      <c r="G835" s="108"/>
      <c r="H835" s="73"/>
      <c r="I835" s="73"/>
      <c r="J835" s="109"/>
      <c r="K835" s="107"/>
      <c r="L835" s="107"/>
      <c r="M835" s="108"/>
      <c r="N835" s="108"/>
      <c r="O835" s="107"/>
      <c r="P835" s="108"/>
    </row>
    <row r="836" ht="15.75" customHeight="1">
      <c r="B836" s="107"/>
      <c r="C836" s="107"/>
      <c r="D836" s="108"/>
      <c r="E836" s="108"/>
      <c r="F836" s="73"/>
      <c r="G836" s="108"/>
      <c r="H836" s="73"/>
      <c r="I836" s="73"/>
      <c r="J836" s="109"/>
      <c r="K836" s="107"/>
      <c r="L836" s="107"/>
      <c r="M836" s="108"/>
      <c r="N836" s="108"/>
      <c r="O836" s="107"/>
      <c r="P836" s="108"/>
    </row>
    <row r="837" ht="15.75" customHeight="1">
      <c r="B837" s="107"/>
      <c r="C837" s="107"/>
      <c r="D837" s="108"/>
      <c r="E837" s="108"/>
      <c r="F837" s="73"/>
      <c r="G837" s="108"/>
      <c r="H837" s="73"/>
      <c r="I837" s="73"/>
      <c r="J837" s="109"/>
      <c r="K837" s="107"/>
      <c r="L837" s="107"/>
      <c r="M837" s="108"/>
      <c r="N837" s="108"/>
      <c r="O837" s="107"/>
      <c r="P837" s="108"/>
    </row>
    <row r="838" ht="15.75" customHeight="1">
      <c r="B838" s="107"/>
      <c r="C838" s="107"/>
      <c r="D838" s="108"/>
      <c r="E838" s="108"/>
      <c r="F838" s="73"/>
      <c r="G838" s="108"/>
      <c r="H838" s="73"/>
      <c r="I838" s="73"/>
      <c r="J838" s="109"/>
      <c r="K838" s="107"/>
      <c r="L838" s="107"/>
      <c r="M838" s="108"/>
      <c r="N838" s="108"/>
      <c r="O838" s="107"/>
      <c r="P838" s="108"/>
    </row>
    <row r="839" ht="15.75" customHeight="1">
      <c r="B839" s="107"/>
      <c r="C839" s="107"/>
      <c r="D839" s="108"/>
      <c r="E839" s="108"/>
      <c r="F839" s="73"/>
      <c r="G839" s="108"/>
      <c r="H839" s="73"/>
      <c r="I839" s="73"/>
      <c r="J839" s="109"/>
      <c r="K839" s="107"/>
      <c r="L839" s="107"/>
      <c r="M839" s="108"/>
      <c r="N839" s="108"/>
      <c r="O839" s="107"/>
      <c r="P839" s="108"/>
    </row>
    <row r="840" ht="15.75" customHeight="1">
      <c r="B840" s="107"/>
      <c r="C840" s="107"/>
      <c r="D840" s="108"/>
      <c r="E840" s="108"/>
      <c r="F840" s="73"/>
      <c r="G840" s="108"/>
      <c r="H840" s="73"/>
      <c r="I840" s="73"/>
      <c r="J840" s="109"/>
      <c r="K840" s="107"/>
      <c r="L840" s="107"/>
      <c r="M840" s="108"/>
      <c r="N840" s="108"/>
      <c r="O840" s="107"/>
      <c r="P840" s="108"/>
    </row>
    <row r="841" ht="15.75" customHeight="1">
      <c r="B841" s="107"/>
      <c r="C841" s="107"/>
      <c r="D841" s="108"/>
      <c r="E841" s="108"/>
      <c r="F841" s="73"/>
      <c r="G841" s="108"/>
      <c r="H841" s="73"/>
      <c r="I841" s="73"/>
      <c r="J841" s="109"/>
      <c r="K841" s="107"/>
      <c r="L841" s="107"/>
      <c r="M841" s="108"/>
      <c r="N841" s="108"/>
      <c r="O841" s="107"/>
      <c r="P841" s="108"/>
    </row>
    <row r="842" ht="15.75" customHeight="1">
      <c r="B842" s="107"/>
      <c r="C842" s="107"/>
      <c r="D842" s="108"/>
      <c r="E842" s="108"/>
      <c r="F842" s="73"/>
      <c r="G842" s="108"/>
      <c r="H842" s="73"/>
      <c r="I842" s="73"/>
      <c r="J842" s="109"/>
      <c r="K842" s="107"/>
      <c r="L842" s="107"/>
      <c r="M842" s="108"/>
      <c r="N842" s="108"/>
      <c r="O842" s="107"/>
      <c r="P842" s="108"/>
    </row>
    <row r="843" ht="15.75" customHeight="1">
      <c r="B843" s="107"/>
      <c r="C843" s="107"/>
      <c r="D843" s="108"/>
      <c r="E843" s="108"/>
      <c r="F843" s="73"/>
      <c r="G843" s="108"/>
      <c r="H843" s="73"/>
      <c r="I843" s="73"/>
      <c r="J843" s="109"/>
      <c r="K843" s="107"/>
      <c r="L843" s="107"/>
      <c r="M843" s="108"/>
      <c r="N843" s="108"/>
      <c r="O843" s="107"/>
      <c r="P843" s="108"/>
    </row>
    <row r="844" ht="15.75" customHeight="1">
      <c r="B844" s="107"/>
      <c r="C844" s="107"/>
      <c r="D844" s="108"/>
      <c r="E844" s="108"/>
      <c r="F844" s="73"/>
      <c r="G844" s="108"/>
      <c r="H844" s="73"/>
      <c r="I844" s="73"/>
      <c r="J844" s="109"/>
      <c r="K844" s="107"/>
      <c r="L844" s="107"/>
      <c r="M844" s="108"/>
      <c r="N844" s="108"/>
      <c r="O844" s="107"/>
      <c r="P844" s="108"/>
    </row>
    <row r="845" ht="15.75" customHeight="1">
      <c r="B845" s="107"/>
      <c r="C845" s="107"/>
      <c r="D845" s="108"/>
      <c r="E845" s="108"/>
      <c r="F845" s="73"/>
      <c r="G845" s="108"/>
      <c r="H845" s="73"/>
      <c r="I845" s="73"/>
      <c r="J845" s="109"/>
      <c r="K845" s="107"/>
      <c r="L845" s="107"/>
      <c r="M845" s="108"/>
      <c r="N845" s="108"/>
      <c r="O845" s="107"/>
      <c r="P845" s="108"/>
    </row>
    <row r="846" ht="15.75" customHeight="1">
      <c r="B846" s="107"/>
      <c r="C846" s="107"/>
      <c r="D846" s="108"/>
      <c r="E846" s="108"/>
      <c r="F846" s="73"/>
      <c r="G846" s="108"/>
      <c r="H846" s="73"/>
      <c r="I846" s="73"/>
      <c r="J846" s="109"/>
      <c r="K846" s="107"/>
      <c r="L846" s="107"/>
      <c r="M846" s="108"/>
      <c r="N846" s="108"/>
      <c r="O846" s="107"/>
      <c r="P846" s="108"/>
    </row>
    <row r="847" ht="15.75" customHeight="1">
      <c r="B847" s="107"/>
      <c r="C847" s="107"/>
      <c r="D847" s="108"/>
      <c r="E847" s="108"/>
      <c r="F847" s="73"/>
      <c r="G847" s="108"/>
      <c r="H847" s="73"/>
      <c r="I847" s="73"/>
      <c r="J847" s="109"/>
      <c r="K847" s="107"/>
      <c r="L847" s="107"/>
      <c r="M847" s="108"/>
      <c r="N847" s="108"/>
      <c r="O847" s="107"/>
      <c r="P847" s="108"/>
    </row>
    <row r="848" ht="15.75" customHeight="1">
      <c r="B848" s="107"/>
      <c r="C848" s="107"/>
      <c r="D848" s="108"/>
      <c r="E848" s="108"/>
      <c r="F848" s="73"/>
      <c r="G848" s="108"/>
      <c r="H848" s="73"/>
      <c r="I848" s="73"/>
      <c r="J848" s="109"/>
      <c r="K848" s="107"/>
      <c r="L848" s="107"/>
      <c r="M848" s="108"/>
      <c r="N848" s="108"/>
      <c r="O848" s="107"/>
      <c r="P848" s="108"/>
    </row>
    <row r="849" ht="15.75" customHeight="1">
      <c r="B849" s="107"/>
      <c r="C849" s="107"/>
      <c r="D849" s="108"/>
      <c r="E849" s="108"/>
      <c r="F849" s="73"/>
      <c r="G849" s="108"/>
      <c r="H849" s="73"/>
      <c r="I849" s="73"/>
      <c r="J849" s="109"/>
      <c r="K849" s="107"/>
      <c r="L849" s="107"/>
      <c r="M849" s="108"/>
      <c r="N849" s="108"/>
      <c r="O849" s="107"/>
      <c r="P849" s="108"/>
    </row>
    <row r="850" ht="15.75" customHeight="1">
      <c r="B850" s="107"/>
      <c r="C850" s="107"/>
      <c r="D850" s="108"/>
      <c r="E850" s="108"/>
      <c r="F850" s="73"/>
      <c r="G850" s="108"/>
      <c r="H850" s="73"/>
      <c r="I850" s="73"/>
      <c r="J850" s="109"/>
      <c r="K850" s="107"/>
      <c r="L850" s="107"/>
      <c r="M850" s="108"/>
      <c r="N850" s="108"/>
      <c r="O850" s="107"/>
      <c r="P850" s="108"/>
    </row>
    <row r="851" ht="15.75" customHeight="1">
      <c r="B851" s="107"/>
      <c r="C851" s="107"/>
      <c r="D851" s="108"/>
      <c r="E851" s="108"/>
      <c r="F851" s="73"/>
      <c r="G851" s="108"/>
      <c r="H851" s="73"/>
      <c r="I851" s="73"/>
      <c r="J851" s="109"/>
      <c r="K851" s="107"/>
      <c r="L851" s="107"/>
      <c r="M851" s="108"/>
      <c r="N851" s="108"/>
      <c r="O851" s="107"/>
      <c r="P851" s="108"/>
    </row>
    <row r="852" ht="15.75" customHeight="1">
      <c r="B852" s="107"/>
      <c r="C852" s="107"/>
      <c r="D852" s="108"/>
      <c r="E852" s="108"/>
      <c r="F852" s="73"/>
      <c r="G852" s="108"/>
      <c r="H852" s="73"/>
      <c r="I852" s="73"/>
      <c r="J852" s="109"/>
      <c r="K852" s="107"/>
      <c r="L852" s="107"/>
      <c r="M852" s="108"/>
      <c r="N852" s="108"/>
      <c r="O852" s="107"/>
      <c r="P852" s="108"/>
    </row>
    <row r="853" ht="15.75" customHeight="1">
      <c r="B853" s="107"/>
      <c r="C853" s="107"/>
      <c r="D853" s="108"/>
      <c r="E853" s="108"/>
      <c r="F853" s="73"/>
      <c r="G853" s="108"/>
      <c r="H853" s="73"/>
      <c r="I853" s="73"/>
      <c r="J853" s="109"/>
      <c r="K853" s="107"/>
      <c r="L853" s="107"/>
      <c r="M853" s="108"/>
      <c r="N853" s="108"/>
      <c r="O853" s="107"/>
      <c r="P853" s="108"/>
    </row>
    <row r="854" ht="15.75" customHeight="1">
      <c r="B854" s="107"/>
      <c r="C854" s="107"/>
      <c r="D854" s="108"/>
      <c r="E854" s="108"/>
      <c r="F854" s="73"/>
      <c r="G854" s="108"/>
      <c r="H854" s="73"/>
      <c r="I854" s="73"/>
      <c r="J854" s="109"/>
      <c r="K854" s="107"/>
      <c r="L854" s="107"/>
      <c r="M854" s="108"/>
      <c r="N854" s="108"/>
      <c r="O854" s="107"/>
      <c r="P854" s="108"/>
    </row>
    <row r="855" ht="15.75" customHeight="1">
      <c r="B855" s="107"/>
      <c r="C855" s="107"/>
      <c r="D855" s="108"/>
      <c r="E855" s="108"/>
      <c r="F855" s="73"/>
      <c r="G855" s="108"/>
      <c r="H855" s="73"/>
      <c r="I855" s="73"/>
      <c r="J855" s="109"/>
      <c r="K855" s="107"/>
      <c r="L855" s="107"/>
      <c r="M855" s="108"/>
      <c r="N855" s="108"/>
      <c r="O855" s="107"/>
      <c r="P855" s="108"/>
    </row>
    <row r="856" ht="15.75" customHeight="1">
      <c r="B856" s="107"/>
      <c r="C856" s="107"/>
      <c r="D856" s="108"/>
      <c r="E856" s="108"/>
      <c r="F856" s="73"/>
      <c r="G856" s="108"/>
      <c r="H856" s="73"/>
      <c r="I856" s="73"/>
      <c r="J856" s="109"/>
      <c r="K856" s="107"/>
      <c r="L856" s="107"/>
      <c r="M856" s="108"/>
      <c r="N856" s="108"/>
      <c r="O856" s="107"/>
      <c r="P856" s="108"/>
    </row>
    <row r="857" ht="15.75" customHeight="1">
      <c r="B857" s="107"/>
      <c r="C857" s="107"/>
      <c r="D857" s="108"/>
      <c r="E857" s="108"/>
      <c r="F857" s="73"/>
      <c r="G857" s="108"/>
      <c r="H857" s="73"/>
      <c r="I857" s="73"/>
      <c r="J857" s="109"/>
      <c r="K857" s="107"/>
      <c r="L857" s="107"/>
      <c r="M857" s="108"/>
      <c r="N857" s="108"/>
      <c r="O857" s="107"/>
      <c r="P857" s="108"/>
    </row>
    <row r="858" ht="15.75" customHeight="1">
      <c r="B858" s="107"/>
      <c r="C858" s="107"/>
      <c r="D858" s="108"/>
      <c r="E858" s="108"/>
      <c r="F858" s="73"/>
      <c r="G858" s="108"/>
      <c r="H858" s="73"/>
      <c r="I858" s="73"/>
      <c r="J858" s="109"/>
      <c r="K858" s="107"/>
      <c r="L858" s="107"/>
      <c r="M858" s="108"/>
      <c r="N858" s="108"/>
      <c r="O858" s="107"/>
      <c r="P858" s="108"/>
    </row>
    <row r="859" ht="15.75" customHeight="1">
      <c r="B859" s="107"/>
      <c r="C859" s="107"/>
      <c r="D859" s="108"/>
      <c r="E859" s="108"/>
      <c r="F859" s="73"/>
      <c r="G859" s="108"/>
      <c r="H859" s="73"/>
      <c r="I859" s="73"/>
      <c r="J859" s="109"/>
      <c r="K859" s="107"/>
      <c r="L859" s="107"/>
      <c r="M859" s="108"/>
      <c r="N859" s="108"/>
      <c r="O859" s="107"/>
      <c r="P859" s="108"/>
    </row>
    <row r="860" ht="15.75" customHeight="1">
      <c r="B860" s="107"/>
      <c r="C860" s="107"/>
      <c r="D860" s="108"/>
      <c r="E860" s="108"/>
      <c r="F860" s="73"/>
      <c r="G860" s="108"/>
      <c r="H860" s="73"/>
      <c r="I860" s="73"/>
      <c r="J860" s="109"/>
      <c r="K860" s="107"/>
      <c r="L860" s="107"/>
      <c r="M860" s="108"/>
      <c r="N860" s="108"/>
      <c r="O860" s="107"/>
      <c r="P860" s="108"/>
    </row>
    <row r="861" ht="15.75" customHeight="1">
      <c r="B861" s="107"/>
      <c r="C861" s="107"/>
      <c r="D861" s="108"/>
      <c r="E861" s="108"/>
      <c r="F861" s="73"/>
      <c r="G861" s="108"/>
      <c r="H861" s="73"/>
      <c r="I861" s="73"/>
      <c r="J861" s="109"/>
      <c r="K861" s="107"/>
      <c r="L861" s="107"/>
      <c r="M861" s="108"/>
      <c r="N861" s="108"/>
      <c r="O861" s="107"/>
      <c r="P861" s="108"/>
    </row>
    <row r="862" ht="15.75" customHeight="1">
      <c r="B862" s="107"/>
      <c r="C862" s="107"/>
      <c r="D862" s="108"/>
      <c r="E862" s="108"/>
      <c r="F862" s="73"/>
      <c r="G862" s="108"/>
      <c r="H862" s="73"/>
      <c r="I862" s="73"/>
      <c r="J862" s="109"/>
      <c r="K862" s="107"/>
      <c r="L862" s="107"/>
      <c r="M862" s="108"/>
      <c r="N862" s="108"/>
      <c r="O862" s="107"/>
      <c r="P862" s="108"/>
    </row>
    <row r="863" ht="15.75" customHeight="1">
      <c r="B863" s="107"/>
      <c r="C863" s="107"/>
      <c r="D863" s="108"/>
      <c r="E863" s="108"/>
      <c r="F863" s="73"/>
      <c r="G863" s="108"/>
      <c r="H863" s="73"/>
      <c r="I863" s="73"/>
      <c r="J863" s="109"/>
      <c r="K863" s="107"/>
      <c r="L863" s="107"/>
      <c r="M863" s="108"/>
      <c r="N863" s="108"/>
      <c r="O863" s="107"/>
      <c r="P863" s="108"/>
    </row>
    <row r="864" ht="15.75" customHeight="1">
      <c r="B864" s="107"/>
      <c r="C864" s="107"/>
      <c r="D864" s="108"/>
      <c r="E864" s="108"/>
      <c r="F864" s="73"/>
      <c r="G864" s="108"/>
      <c r="H864" s="73"/>
      <c r="I864" s="73"/>
      <c r="J864" s="109"/>
      <c r="K864" s="107"/>
      <c r="L864" s="107"/>
      <c r="M864" s="108"/>
      <c r="N864" s="108"/>
      <c r="O864" s="107"/>
      <c r="P864" s="108"/>
    </row>
    <row r="865" ht="15.75" customHeight="1">
      <c r="B865" s="107"/>
      <c r="C865" s="107"/>
      <c r="D865" s="108"/>
      <c r="E865" s="108"/>
      <c r="F865" s="73"/>
      <c r="G865" s="108"/>
      <c r="H865" s="73"/>
      <c r="I865" s="73"/>
      <c r="J865" s="109"/>
      <c r="K865" s="107"/>
      <c r="L865" s="107"/>
      <c r="M865" s="108"/>
      <c r="N865" s="108"/>
      <c r="O865" s="107"/>
      <c r="P865" s="108"/>
    </row>
    <row r="866" ht="15.75" customHeight="1">
      <c r="B866" s="107"/>
      <c r="C866" s="107"/>
      <c r="D866" s="108"/>
      <c r="E866" s="108"/>
      <c r="F866" s="73"/>
      <c r="G866" s="108"/>
      <c r="H866" s="73"/>
      <c r="I866" s="73"/>
      <c r="J866" s="109"/>
      <c r="K866" s="107"/>
      <c r="L866" s="107"/>
      <c r="M866" s="108"/>
      <c r="N866" s="108"/>
      <c r="O866" s="107"/>
      <c r="P866" s="108"/>
    </row>
    <row r="867" ht="15.75" customHeight="1">
      <c r="B867" s="107"/>
      <c r="C867" s="107"/>
      <c r="D867" s="108"/>
      <c r="E867" s="108"/>
      <c r="F867" s="73"/>
      <c r="G867" s="108"/>
      <c r="H867" s="73"/>
      <c r="I867" s="73"/>
      <c r="J867" s="109"/>
      <c r="K867" s="107"/>
      <c r="L867" s="107"/>
      <c r="M867" s="108"/>
      <c r="N867" s="108"/>
      <c r="O867" s="107"/>
      <c r="P867" s="108"/>
    </row>
    <row r="868" ht="15.75" customHeight="1">
      <c r="B868" s="107"/>
      <c r="C868" s="107"/>
      <c r="D868" s="108"/>
      <c r="E868" s="108"/>
      <c r="F868" s="73"/>
      <c r="G868" s="108"/>
      <c r="H868" s="73"/>
      <c r="I868" s="73"/>
      <c r="J868" s="109"/>
      <c r="K868" s="107"/>
      <c r="L868" s="107"/>
      <c r="M868" s="108"/>
      <c r="N868" s="108"/>
      <c r="O868" s="107"/>
      <c r="P868" s="108"/>
    </row>
    <row r="869" ht="15.75" customHeight="1">
      <c r="B869" s="107"/>
      <c r="C869" s="107"/>
      <c r="D869" s="108"/>
      <c r="E869" s="108"/>
      <c r="F869" s="73"/>
      <c r="G869" s="108"/>
      <c r="H869" s="73"/>
      <c r="I869" s="73"/>
      <c r="J869" s="109"/>
      <c r="K869" s="107"/>
      <c r="L869" s="107"/>
      <c r="M869" s="108"/>
      <c r="N869" s="108"/>
      <c r="O869" s="107"/>
      <c r="P869" s="108"/>
    </row>
    <row r="870" ht="15.75" customHeight="1">
      <c r="B870" s="107"/>
      <c r="C870" s="107"/>
      <c r="D870" s="108"/>
      <c r="E870" s="108"/>
      <c r="F870" s="73"/>
      <c r="G870" s="108"/>
      <c r="H870" s="73"/>
      <c r="I870" s="73"/>
      <c r="J870" s="109"/>
      <c r="K870" s="107"/>
      <c r="L870" s="107"/>
      <c r="M870" s="108"/>
      <c r="N870" s="108"/>
      <c r="O870" s="107"/>
      <c r="P870" s="108"/>
    </row>
    <row r="871" ht="15.75" customHeight="1">
      <c r="B871" s="107"/>
      <c r="C871" s="107"/>
      <c r="D871" s="108"/>
      <c r="E871" s="108"/>
      <c r="F871" s="73"/>
      <c r="G871" s="108"/>
      <c r="H871" s="73"/>
      <c r="I871" s="73"/>
      <c r="J871" s="109"/>
      <c r="K871" s="107"/>
      <c r="L871" s="107"/>
      <c r="M871" s="108"/>
      <c r="N871" s="108"/>
      <c r="O871" s="107"/>
      <c r="P871" s="108"/>
    </row>
    <row r="872" ht="15.75" customHeight="1">
      <c r="B872" s="107"/>
      <c r="C872" s="107"/>
      <c r="D872" s="108"/>
      <c r="E872" s="108"/>
      <c r="F872" s="73"/>
      <c r="G872" s="108"/>
      <c r="H872" s="73"/>
      <c r="I872" s="73"/>
      <c r="J872" s="109"/>
      <c r="K872" s="107"/>
      <c r="L872" s="107"/>
      <c r="M872" s="108"/>
      <c r="N872" s="108"/>
      <c r="O872" s="107"/>
      <c r="P872" s="108"/>
    </row>
    <row r="873" ht="15.75" customHeight="1">
      <c r="B873" s="107"/>
      <c r="C873" s="107"/>
      <c r="D873" s="108"/>
      <c r="E873" s="108"/>
      <c r="F873" s="73"/>
      <c r="G873" s="108"/>
      <c r="H873" s="73"/>
      <c r="I873" s="73"/>
      <c r="J873" s="109"/>
      <c r="K873" s="107"/>
      <c r="L873" s="107"/>
      <c r="M873" s="108"/>
      <c r="N873" s="108"/>
      <c r="O873" s="107"/>
      <c r="P873" s="108"/>
    </row>
    <row r="874" ht="15.75" customHeight="1">
      <c r="B874" s="107"/>
      <c r="C874" s="107"/>
      <c r="D874" s="108"/>
      <c r="E874" s="108"/>
      <c r="F874" s="73"/>
      <c r="G874" s="108"/>
      <c r="H874" s="73"/>
      <c r="I874" s="73"/>
      <c r="J874" s="109"/>
      <c r="K874" s="107"/>
      <c r="L874" s="107"/>
      <c r="M874" s="108"/>
      <c r="N874" s="108"/>
      <c r="O874" s="107"/>
      <c r="P874" s="108"/>
    </row>
    <row r="875" ht="15.75" customHeight="1">
      <c r="B875" s="107"/>
      <c r="C875" s="107"/>
      <c r="D875" s="108"/>
      <c r="E875" s="108"/>
      <c r="F875" s="73"/>
      <c r="G875" s="108"/>
      <c r="H875" s="73"/>
      <c r="I875" s="73"/>
      <c r="J875" s="109"/>
      <c r="K875" s="107"/>
      <c r="L875" s="107"/>
      <c r="M875" s="108"/>
      <c r="N875" s="108"/>
      <c r="O875" s="107"/>
      <c r="P875" s="108"/>
    </row>
    <row r="876" ht="15.75" customHeight="1">
      <c r="B876" s="107"/>
      <c r="C876" s="107"/>
      <c r="D876" s="108"/>
      <c r="E876" s="108"/>
      <c r="F876" s="73"/>
      <c r="G876" s="108"/>
      <c r="H876" s="73"/>
      <c r="I876" s="73"/>
      <c r="J876" s="109"/>
      <c r="K876" s="107"/>
      <c r="L876" s="107"/>
      <c r="M876" s="108"/>
      <c r="N876" s="108"/>
      <c r="O876" s="107"/>
      <c r="P876" s="108"/>
    </row>
    <row r="877" ht="15.75" customHeight="1">
      <c r="B877" s="107"/>
      <c r="C877" s="107"/>
      <c r="D877" s="108"/>
      <c r="E877" s="108"/>
      <c r="F877" s="73"/>
      <c r="G877" s="108"/>
      <c r="H877" s="73"/>
      <c r="I877" s="73"/>
      <c r="J877" s="109"/>
      <c r="K877" s="107"/>
      <c r="L877" s="107"/>
      <c r="M877" s="108"/>
      <c r="N877" s="108"/>
      <c r="O877" s="107"/>
      <c r="P877" s="108"/>
    </row>
    <row r="878" ht="15.75" customHeight="1">
      <c r="B878" s="107"/>
      <c r="C878" s="107"/>
      <c r="D878" s="108"/>
      <c r="E878" s="108"/>
      <c r="F878" s="73"/>
      <c r="G878" s="108"/>
      <c r="H878" s="73"/>
      <c r="I878" s="73"/>
      <c r="J878" s="109"/>
      <c r="K878" s="107"/>
      <c r="L878" s="107"/>
      <c r="M878" s="108"/>
      <c r="N878" s="108"/>
      <c r="O878" s="107"/>
      <c r="P878" s="108"/>
    </row>
    <row r="879" ht="15.75" customHeight="1">
      <c r="B879" s="107"/>
      <c r="C879" s="107"/>
      <c r="D879" s="108"/>
      <c r="E879" s="108"/>
      <c r="F879" s="73"/>
      <c r="G879" s="108"/>
      <c r="H879" s="73"/>
      <c r="I879" s="73"/>
      <c r="J879" s="109"/>
      <c r="K879" s="107"/>
      <c r="L879" s="107"/>
      <c r="M879" s="108"/>
      <c r="N879" s="108"/>
      <c r="O879" s="107"/>
      <c r="P879" s="108"/>
    </row>
    <row r="880" ht="15.75" customHeight="1">
      <c r="B880" s="107"/>
      <c r="C880" s="107"/>
      <c r="D880" s="108"/>
      <c r="E880" s="108"/>
      <c r="F880" s="73"/>
      <c r="G880" s="108"/>
      <c r="H880" s="73"/>
      <c r="I880" s="73"/>
      <c r="J880" s="109"/>
      <c r="K880" s="107"/>
      <c r="L880" s="107"/>
      <c r="M880" s="108"/>
      <c r="N880" s="108"/>
      <c r="O880" s="107"/>
      <c r="P880" s="108"/>
    </row>
    <row r="881" ht="15.75" customHeight="1">
      <c r="B881" s="107"/>
      <c r="C881" s="107"/>
      <c r="D881" s="108"/>
      <c r="E881" s="108"/>
      <c r="F881" s="73"/>
      <c r="G881" s="108"/>
      <c r="H881" s="73"/>
      <c r="I881" s="73"/>
      <c r="J881" s="109"/>
      <c r="K881" s="107"/>
      <c r="L881" s="107"/>
      <c r="M881" s="108"/>
      <c r="N881" s="108"/>
      <c r="O881" s="107"/>
      <c r="P881" s="108"/>
    </row>
    <row r="882" ht="15.75" customHeight="1">
      <c r="B882" s="107"/>
      <c r="C882" s="107"/>
      <c r="D882" s="108"/>
      <c r="E882" s="108"/>
      <c r="F882" s="73"/>
      <c r="G882" s="108"/>
      <c r="H882" s="73"/>
      <c r="I882" s="73"/>
      <c r="J882" s="109"/>
      <c r="K882" s="107"/>
      <c r="L882" s="107"/>
      <c r="M882" s="108"/>
      <c r="N882" s="108"/>
      <c r="O882" s="107"/>
      <c r="P882" s="108"/>
    </row>
    <row r="883" ht="15.75" customHeight="1">
      <c r="B883" s="107"/>
      <c r="C883" s="107"/>
      <c r="D883" s="108"/>
      <c r="E883" s="108"/>
      <c r="F883" s="73"/>
      <c r="G883" s="108"/>
      <c r="H883" s="73"/>
      <c r="I883" s="73"/>
      <c r="J883" s="109"/>
      <c r="K883" s="107"/>
      <c r="L883" s="107"/>
      <c r="M883" s="108"/>
      <c r="N883" s="108"/>
      <c r="O883" s="107"/>
      <c r="P883" s="108"/>
    </row>
    <row r="884" ht="15.75" customHeight="1">
      <c r="B884" s="107"/>
      <c r="C884" s="107"/>
      <c r="D884" s="108"/>
      <c r="E884" s="108"/>
      <c r="F884" s="73"/>
      <c r="G884" s="108"/>
      <c r="H884" s="73"/>
      <c r="I884" s="73"/>
      <c r="J884" s="109"/>
      <c r="K884" s="107"/>
      <c r="L884" s="107"/>
      <c r="M884" s="108"/>
      <c r="N884" s="108"/>
      <c r="O884" s="107"/>
      <c r="P884" s="108"/>
    </row>
    <row r="885" ht="15.75" customHeight="1">
      <c r="B885" s="107"/>
      <c r="C885" s="107"/>
      <c r="D885" s="108"/>
      <c r="E885" s="108"/>
      <c r="F885" s="73"/>
      <c r="G885" s="108"/>
      <c r="H885" s="73"/>
      <c r="I885" s="73"/>
      <c r="J885" s="109"/>
      <c r="K885" s="107"/>
      <c r="L885" s="107"/>
      <c r="M885" s="108"/>
      <c r="N885" s="108"/>
      <c r="O885" s="107"/>
      <c r="P885" s="108"/>
    </row>
    <row r="886" ht="15.75" customHeight="1">
      <c r="B886" s="107"/>
      <c r="C886" s="107"/>
      <c r="D886" s="108"/>
      <c r="E886" s="108"/>
      <c r="F886" s="73"/>
      <c r="G886" s="108"/>
      <c r="H886" s="73"/>
      <c r="I886" s="73"/>
      <c r="J886" s="109"/>
      <c r="K886" s="107"/>
      <c r="L886" s="107"/>
      <c r="M886" s="108"/>
      <c r="N886" s="108"/>
      <c r="O886" s="107"/>
      <c r="P886" s="108"/>
    </row>
    <row r="887" ht="15.75" customHeight="1">
      <c r="B887" s="107"/>
      <c r="C887" s="107"/>
      <c r="D887" s="108"/>
      <c r="E887" s="108"/>
      <c r="F887" s="73"/>
      <c r="G887" s="108"/>
      <c r="H887" s="73"/>
      <c r="I887" s="73"/>
      <c r="J887" s="109"/>
      <c r="K887" s="107"/>
      <c r="L887" s="107"/>
      <c r="M887" s="108"/>
      <c r="N887" s="108"/>
      <c r="O887" s="107"/>
      <c r="P887" s="108"/>
    </row>
    <row r="888" ht="15.75" customHeight="1">
      <c r="B888" s="107"/>
      <c r="C888" s="107"/>
      <c r="D888" s="108"/>
      <c r="E888" s="108"/>
      <c r="F888" s="73"/>
      <c r="G888" s="108"/>
      <c r="H888" s="73"/>
      <c r="I888" s="73"/>
      <c r="J888" s="109"/>
      <c r="K888" s="107"/>
      <c r="L888" s="107"/>
      <c r="M888" s="108"/>
      <c r="N888" s="108"/>
      <c r="O888" s="107"/>
      <c r="P888" s="108"/>
    </row>
    <row r="889" ht="15.75" customHeight="1">
      <c r="B889" s="107"/>
      <c r="C889" s="107"/>
      <c r="D889" s="108"/>
      <c r="E889" s="108"/>
      <c r="F889" s="73"/>
      <c r="G889" s="108"/>
      <c r="H889" s="73"/>
      <c r="I889" s="73"/>
      <c r="J889" s="109"/>
      <c r="K889" s="107"/>
      <c r="L889" s="107"/>
      <c r="M889" s="108"/>
      <c r="N889" s="108"/>
      <c r="O889" s="107"/>
      <c r="P889" s="108"/>
    </row>
    <row r="890" ht="15.75" customHeight="1">
      <c r="B890" s="107"/>
      <c r="C890" s="107"/>
      <c r="D890" s="108"/>
      <c r="E890" s="108"/>
      <c r="F890" s="73"/>
      <c r="G890" s="108"/>
      <c r="H890" s="73"/>
      <c r="I890" s="73"/>
      <c r="J890" s="109"/>
      <c r="K890" s="107"/>
      <c r="L890" s="107"/>
      <c r="M890" s="108"/>
      <c r="N890" s="108"/>
      <c r="O890" s="107"/>
      <c r="P890" s="108"/>
    </row>
    <row r="891" ht="15.75" customHeight="1">
      <c r="B891" s="107"/>
      <c r="C891" s="107"/>
      <c r="D891" s="108"/>
      <c r="E891" s="108"/>
      <c r="F891" s="73"/>
      <c r="G891" s="108"/>
      <c r="H891" s="73"/>
      <c r="I891" s="73"/>
      <c r="J891" s="109"/>
      <c r="K891" s="107"/>
      <c r="L891" s="107"/>
      <c r="M891" s="108"/>
      <c r="N891" s="108"/>
      <c r="O891" s="107"/>
      <c r="P891" s="108"/>
    </row>
    <row r="892" ht="15.75" customHeight="1">
      <c r="B892" s="107"/>
      <c r="C892" s="107"/>
      <c r="D892" s="108"/>
      <c r="E892" s="108"/>
      <c r="F892" s="73"/>
      <c r="G892" s="108"/>
      <c r="H892" s="73"/>
      <c r="I892" s="73"/>
      <c r="J892" s="109"/>
      <c r="K892" s="107"/>
      <c r="L892" s="107"/>
      <c r="M892" s="108"/>
      <c r="N892" s="108"/>
      <c r="O892" s="107"/>
      <c r="P892" s="108"/>
    </row>
    <row r="893" ht="15.75" customHeight="1">
      <c r="B893" s="107"/>
      <c r="C893" s="107"/>
      <c r="D893" s="108"/>
      <c r="E893" s="108"/>
      <c r="F893" s="73"/>
      <c r="G893" s="108"/>
      <c r="H893" s="73"/>
      <c r="I893" s="73"/>
      <c r="J893" s="109"/>
      <c r="K893" s="107"/>
      <c r="L893" s="107"/>
      <c r="M893" s="108"/>
      <c r="N893" s="108"/>
      <c r="O893" s="107"/>
      <c r="P893" s="108"/>
    </row>
    <row r="894" ht="15.75" customHeight="1">
      <c r="B894" s="107"/>
      <c r="C894" s="107"/>
      <c r="D894" s="108"/>
      <c r="E894" s="108"/>
      <c r="F894" s="73"/>
      <c r="G894" s="108"/>
      <c r="H894" s="73"/>
      <c r="I894" s="73"/>
      <c r="J894" s="109"/>
      <c r="K894" s="107"/>
      <c r="L894" s="107"/>
      <c r="M894" s="108"/>
      <c r="N894" s="108"/>
      <c r="O894" s="107"/>
      <c r="P894" s="108"/>
    </row>
    <row r="895" ht="15.75" customHeight="1">
      <c r="B895" s="107"/>
      <c r="C895" s="107"/>
      <c r="D895" s="108"/>
      <c r="E895" s="108"/>
      <c r="F895" s="73"/>
      <c r="G895" s="108"/>
      <c r="H895" s="73"/>
      <c r="I895" s="73"/>
      <c r="J895" s="109"/>
      <c r="K895" s="107"/>
      <c r="L895" s="107"/>
      <c r="M895" s="108"/>
      <c r="N895" s="108"/>
      <c r="O895" s="107"/>
      <c r="P895" s="108"/>
    </row>
    <row r="896" ht="15.75" customHeight="1">
      <c r="B896" s="107"/>
      <c r="C896" s="107"/>
      <c r="D896" s="108"/>
      <c r="E896" s="108"/>
      <c r="F896" s="73"/>
      <c r="G896" s="108"/>
      <c r="H896" s="73"/>
      <c r="I896" s="73"/>
      <c r="J896" s="109"/>
      <c r="K896" s="107"/>
      <c r="L896" s="107"/>
      <c r="M896" s="108"/>
      <c r="N896" s="108"/>
      <c r="O896" s="107"/>
      <c r="P896" s="108"/>
    </row>
    <row r="897" ht="15.75" customHeight="1">
      <c r="B897" s="107"/>
      <c r="C897" s="107"/>
      <c r="D897" s="108"/>
      <c r="E897" s="108"/>
      <c r="F897" s="73"/>
      <c r="G897" s="108"/>
      <c r="H897" s="73"/>
      <c r="I897" s="73"/>
      <c r="J897" s="109"/>
      <c r="K897" s="107"/>
      <c r="L897" s="107"/>
      <c r="M897" s="108"/>
      <c r="N897" s="108"/>
      <c r="O897" s="107"/>
      <c r="P897" s="108"/>
    </row>
    <row r="898" ht="15.75" customHeight="1">
      <c r="B898" s="107"/>
      <c r="C898" s="107"/>
      <c r="D898" s="108"/>
      <c r="E898" s="108"/>
      <c r="F898" s="73"/>
      <c r="G898" s="108"/>
      <c r="H898" s="73"/>
      <c r="I898" s="73"/>
      <c r="J898" s="109"/>
      <c r="K898" s="107"/>
      <c r="L898" s="107"/>
      <c r="M898" s="108"/>
      <c r="N898" s="108"/>
      <c r="O898" s="107"/>
      <c r="P898" s="108"/>
    </row>
    <row r="899" ht="15.75" customHeight="1">
      <c r="B899" s="107"/>
      <c r="C899" s="107"/>
      <c r="D899" s="108"/>
      <c r="E899" s="108"/>
      <c r="F899" s="73"/>
      <c r="G899" s="108"/>
      <c r="H899" s="73"/>
      <c r="I899" s="73"/>
      <c r="J899" s="109"/>
      <c r="K899" s="107"/>
      <c r="L899" s="107"/>
      <c r="M899" s="108"/>
      <c r="N899" s="108"/>
      <c r="O899" s="107"/>
      <c r="P899" s="108"/>
    </row>
    <row r="900" ht="15.75" customHeight="1">
      <c r="B900" s="107"/>
      <c r="C900" s="107"/>
      <c r="D900" s="108"/>
      <c r="E900" s="108"/>
      <c r="F900" s="73"/>
      <c r="G900" s="108"/>
      <c r="H900" s="73"/>
      <c r="I900" s="73"/>
      <c r="J900" s="109"/>
      <c r="K900" s="107"/>
      <c r="L900" s="107"/>
      <c r="M900" s="108"/>
      <c r="N900" s="108"/>
      <c r="O900" s="107"/>
      <c r="P900" s="108"/>
    </row>
    <row r="901" ht="15.75" customHeight="1">
      <c r="B901" s="107"/>
      <c r="C901" s="107"/>
      <c r="D901" s="108"/>
      <c r="E901" s="108"/>
      <c r="F901" s="73"/>
      <c r="G901" s="108"/>
      <c r="H901" s="73"/>
      <c r="I901" s="73"/>
      <c r="J901" s="109"/>
      <c r="K901" s="107"/>
      <c r="L901" s="107"/>
      <c r="M901" s="108"/>
      <c r="N901" s="108"/>
      <c r="O901" s="107"/>
      <c r="P901" s="108"/>
    </row>
    <row r="902" ht="15.75" customHeight="1">
      <c r="B902" s="107"/>
      <c r="C902" s="107"/>
      <c r="D902" s="108"/>
      <c r="E902" s="108"/>
      <c r="F902" s="73"/>
      <c r="G902" s="108"/>
      <c r="H902" s="73"/>
      <c r="I902" s="73"/>
      <c r="J902" s="109"/>
      <c r="K902" s="107"/>
      <c r="L902" s="107"/>
      <c r="M902" s="108"/>
      <c r="N902" s="108"/>
      <c r="O902" s="107"/>
      <c r="P902" s="108"/>
    </row>
    <row r="903" ht="15.75" customHeight="1">
      <c r="B903" s="107"/>
      <c r="C903" s="107"/>
      <c r="D903" s="108"/>
      <c r="E903" s="108"/>
      <c r="F903" s="73"/>
      <c r="G903" s="108"/>
      <c r="H903" s="73"/>
      <c r="I903" s="73"/>
      <c r="J903" s="109"/>
      <c r="K903" s="107"/>
      <c r="L903" s="107"/>
      <c r="M903" s="108"/>
      <c r="N903" s="108"/>
      <c r="O903" s="107"/>
      <c r="P903" s="108"/>
    </row>
    <row r="904" ht="15.75" customHeight="1">
      <c r="B904" s="107"/>
      <c r="C904" s="107"/>
      <c r="D904" s="108"/>
      <c r="E904" s="108"/>
      <c r="F904" s="73"/>
      <c r="G904" s="108"/>
      <c r="H904" s="73"/>
      <c r="I904" s="73"/>
      <c r="J904" s="109"/>
      <c r="K904" s="107"/>
      <c r="L904" s="107"/>
      <c r="M904" s="108"/>
      <c r="N904" s="108"/>
      <c r="O904" s="107"/>
      <c r="P904" s="108"/>
    </row>
    <row r="905" ht="15.75" customHeight="1">
      <c r="B905" s="107"/>
      <c r="C905" s="107"/>
      <c r="D905" s="108"/>
      <c r="E905" s="108"/>
      <c r="F905" s="73"/>
      <c r="G905" s="108"/>
      <c r="H905" s="73"/>
      <c r="I905" s="73"/>
      <c r="J905" s="109"/>
      <c r="K905" s="107"/>
      <c r="L905" s="107"/>
      <c r="M905" s="108"/>
      <c r="N905" s="108"/>
      <c r="O905" s="107"/>
      <c r="P905" s="108"/>
    </row>
    <row r="906" ht="15.75" customHeight="1">
      <c r="B906" s="107"/>
      <c r="C906" s="107"/>
      <c r="D906" s="108"/>
      <c r="E906" s="108"/>
      <c r="F906" s="73"/>
      <c r="G906" s="108"/>
      <c r="H906" s="73"/>
      <c r="I906" s="73"/>
      <c r="J906" s="109"/>
      <c r="K906" s="107"/>
      <c r="L906" s="107"/>
      <c r="M906" s="108"/>
      <c r="N906" s="108"/>
      <c r="O906" s="107"/>
      <c r="P906" s="108"/>
    </row>
    <row r="907" ht="15.75" customHeight="1">
      <c r="B907" s="107"/>
      <c r="C907" s="107"/>
      <c r="D907" s="108"/>
      <c r="E907" s="108"/>
      <c r="F907" s="73"/>
      <c r="G907" s="108"/>
      <c r="H907" s="73"/>
      <c r="I907" s="73"/>
      <c r="J907" s="109"/>
      <c r="K907" s="107"/>
      <c r="L907" s="107"/>
      <c r="M907" s="108"/>
      <c r="N907" s="108"/>
      <c r="O907" s="107"/>
      <c r="P907" s="108"/>
    </row>
    <row r="908" ht="15.75" customHeight="1">
      <c r="B908" s="107"/>
      <c r="C908" s="107"/>
      <c r="D908" s="108"/>
      <c r="E908" s="108"/>
      <c r="F908" s="73"/>
      <c r="G908" s="108"/>
      <c r="H908" s="73"/>
      <c r="I908" s="73"/>
      <c r="J908" s="109"/>
      <c r="K908" s="107"/>
      <c r="L908" s="107"/>
      <c r="M908" s="108"/>
      <c r="N908" s="108"/>
      <c r="O908" s="107"/>
      <c r="P908" s="108"/>
    </row>
    <row r="909" ht="15.75" customHeight="1">
      <c r="B909" s="107"/>
      <c r="C909" s="107"/>
      <c r="D909" s="108"/>
      <c r="E909" s="108"/>
      <c r="F909" s="73"/>
      <c r="G909" s="108"/>
      <c r="H909" s="73"/>
      <c r="I909" s="73"/>
      <c r="J909" s="109"/>
      <c r="K909" s="107"/>
      <c r="L909" s="107"/>
      <c r="M909" s="108"/>
      <c r="N909" s="108"/>
      <c r="O909" s="107"/>
      <c r="P909" s="108"/>
    </row>
    <row r="910" ht="15.75" customHeight="1">
      <c r="B910" s="107"/>
      <c r="C910" s="107"/>
      <c r="D910" s="108"/>
      <c r="E910" s="108"/>
      <c r="F910" s="73"/>
      <c r="G910" s="108"/>
      <c r="H910" s="73"/>
      <c r="I910" s="73"/>
      <c r="J910" s="109"/>
      <c r="K910" s="107"/>
      <c r="L910" s="107"/>
      <c r="M910" s="108"/>
      <c r="N910" s="108"/>
      <c r="O910" s="107"/>
      <c r="P910" s="108"/>
    </row>
    <row r="911" ht="15.75" customHeight="1">
      <c r="B911" s="107"/>
      <c r="C911" s="107"/>
      <c r="D911" s="108"/>
      <c r="E911" s="108"/>
      <c r="F911" s="73"/>
      <c r="G911" s="108"/>
      <c r="H911" s="73"/>
      <c r="I911" s="73"/>
      <c r="J911" s="109"/>
      <c r="K911" s="107"/>
      <c r="L911" s="107"/>
      <c r="M911" s="108"/>
      <c r="N911" s="108"/>
      <c r="O911" s="107"/>
      <c r="P911" s="108"/>
    </row>
    <row r="912" ht="15.75" customHeight="1">
      <c r="B912" s="107"/>
      <c r="C912" s="107"/>
      <c r="D912" s="108"/>
      <c r="E912" s="108"/>
      <c r="F912" s="73"/>
      <c r="G912" s="108"/>
      <c r="H912" s="73"/>
      <c r="I912" s="73"/>
      <c r="J912" s="109"/>
      <c r="K912" s="107"/>
      <c r="L912" s="107"/>
      <c r="M912" s="108"/>
      <c r="N912" s="108"/>
      <c r="O912" s="107"/>
      <c r="P912" s="108"/>
    </row>
    <row r="913" ht="15.75" customHeight="1">
      <c r="B913" s="107"/>
      <c r="C913" s="107"/>
      <c r="D913" s="108"/>
      <c r="E913" s="108"/>
      <c r="F913" s="73"/>
      <c r="G913" s="108"/>
      <c r="H913" s="73"/>
      <c r="I913" s="73"/>
      <c r="J913" s="109"/>
      <c r="K913" s="107"/>
      <c r="L913" s="107"/>
      <c r="M913" s="108"/>
      <c r="N913" s="108"/>
      <c r="O913" s="107"/>
      <c r="P913" s="108"/>
    </row>
    <row r="914" ht="15.75" customHeight="1">
      <c r="B914" s="107"/>
      <c r="C914" s="107"/>
      <c r="D914" s="108"/>
      <c r="E914" s="108"/>
      <c r="F914" s="73"/>
      <c r="G914" s="108"/>
      <c r="H914" s="73"/>
      <c r="I914" s="73"/>
      <c r="J914" s="109"/>
      <c r="K914" s="107"/>
      <c r="L914" s="107"/>
      <c r="M914" s="108"/>
      <c r="N914" s="108"/>
      <c r="O914" s="107"/>
      <c r="P914" s="108"/>
    </row>
    <row r="915" ht="15.75" customHeight="1">
      <c r="B915" s="107"/>
      <c r="C915" s="107"/>
      <c r="D915" s="108"/>
      <c r="E915" s="108"/>
      <c r="F915" s="73"/>
      <c r="G915" s="108"/>
      <c r="H915" s="73"/>
      <c r="I915" s="73"/>
      <c r="J915" s="109"/>
      <c r="K915" s="107"/>
      <c r="L915" s="107"/>
      <c r="M915" s="108"/>
      <c r="N915" s="108"/>
      <c r="O915" s="107"/>
      <c r="P915" s="108"/>
    </row>
    <row r="916" ht="15.75" customHeight="1">
      <c r="B916" s="107"/>
      <c r="C916" s="107"/>
      <c r="D916" s="108"/>
      <c r="E916" s="108"/>
      <c r="F916" s="73"/>
      <c r="G916" s="108"/>
      <c r="H916" s="73"/>
      <c r="I916" s="73"/>
      <c r="J916" s="109"/>
      <c r="K916" s="107"/>
      <c r="L916" s="107"/>
      <c r="M916" s="108"/>
      <c r="N916" s="108"/>
      <c r="O916" s="107"/>
      <c r="P916" s="108"/>
    </row>
    <row r="917" ht="15.75" customHeight="1">
      <c r="B917" s="107"/>
      <c r="C917" s="107"/>
      <c r="D917" s="108"/>
      <c r="E917" s="108"/>
      <c r="F917" s="73"/>
      <c r="G917" s="108"/>
      <c r="H917" s="73"/>
      <c r="I917" s="73"/>
      <c r="J917" s="109"/>
      <c r="K917" s="107"/>
      <c r="L917" s="107"/>
      <c r="M917" s="108"/>
      <c r="N917" s="108"/>
      <c r="O917" s="107"/>
      <c r="P917" s="108"/>
    </row>
    <row r="918" ht="15.75" customHeight="1">
      <c r="B918" s="107"/>
      <c r="C918" s="107"/>
      <c r="D918" s="108"/>
      <c r="E918" s="108"/>
      <c r="F918" s="73"/>
      <c r="G918" s="108"/>
      <c r="H918" s="73"/>
      <c r="I918" s="73"/>
      <c r="J918" s="109"/>
      <c r="K918" s="107"/>
      <c r="L918" s="107"/>
      <c r="M918" s="108"/>
      <c r="N918" s="108"/>
      <c r="O918" s="107"/>
      <c r="P918" s="108"/>
    </row>
    <row r="919" ht="15.75" customHeight="1">
      <c r="B919" s="107"/>
      <c r="C919" s="107"/>
      <c r="D919" s="108"/>
      <c r="E919" s="108"/>
      <c r="F919" s="73"/>
      <c r="G919" s="108"/>
      <c r="H919" s="73"/>
      <c r="I919" s="73"/>
      <c r="J919" s="109"/>
      <c r="K919" s="107"/>
      <c r="L919" s="107"/>
      <c r="M919" s="108"/>
      <c r="N919" s="108"/>
      <c r="O919" s="107"/>
      <c r="P919" s="108"/>
    </row>
    <row r="920" ht="15.75" customHeight="1">
      <c r="B920" s="107"/>
      <c r="C920" s="107"/>
      <c r="D920" s="108"/>
      <c r="E920" s="108"/>
      <c r="F920" s="73"/>
      <c r="G920" s="108"/>
      <c r="H920" s="73"/>
      <c r="I920" s="73"/>
      <c r="J920" s="109"/>
      <c r="K920" s="107"/>
      <c r="L920" s="107"/>
      <c r="M920" s="108"/>
      <c r="N920" s="108"/>
      <c r="O920" s="107"/>
      <c r="P920" s="108"/>
    </row>
    <row r="921" ht="15.75" customHeight="1">
      <c r="B921" s="107"/>
      <c r="C921" s="107"/>
      <c r="D921" s="108"/>
      <c r="E921" s="108"/>
      <c r="F921" s="73"/>
      <c r="G921" s="108"/>
      <c r="H921" s="73"/>
      <c r="I921" s="73"/>
      <c r="J921" s="109"/>
      <c r="K921" s="107"/>
      <c r="L921" s="107"/>
      <c r="M921" s="108"/>
      <c r="N921" s="108"/>
      <c r="O921" s="107"/>
      <c r="P921" s="108"/>
    </row>
    <row r="922" ht="15.75" customHeight="1">
      <c r="B922" s="107"/>
      <c r="C922" s="107"/>
      <c r="D922" s="108"/>
      <c r="E922" s="108"/>
      <c r="F922" s="73"/>
      <c r="G922" s="108"/>
      <c r="H922" s="73"/>
      <c r="I922" s="73"/>
      <c r="J922" s="109"/>
      <c r="K922" s="107"/>
      <c r="L922" s="107"/>
      <c r="M922" s="108"/>
      <c r="N922" s="108"/>
      <c r="O922" s="107"/>
      <c r="P922" s="108"/>
    </row>
    <row r="923" ht="15.75" customHeight="1">
      <c r="B923" s="107"/>
      <c r="C923" s="107"/>
      <c r="D923" s="108"/>
      <c r="E923" s="108"/>
      <c r="F923" s="73"/>
      <c r="G923" s="108"/>
      <c r="H923" s="73"/>
      <c r="I923" s="73"/>
      <c r="J923" s="109"/>
      <c r="K923" s="107"/>
      <c r="L923" s="107"/>
      <c r="M923" s="108"/>
      <c r="N923" s="108"/>
      <c r="O923" s="107"/>
      <c r="P923" s="108"/>
    </row>
    <row r="924" ht="15.75" customHeight="1">
      <c r="B924" s="107"/>
      <c r="C924" s="107"/>
      <c r="D924" s="108"/>
      <c r="E924" s="108"/>
      <c r="F924" s="73"/>
      <c r="G924" s="108"/>
      <c r="H924" s="73"/>
      <c r="I924" s="73"/>
      <c r="J924" s="109"/>
      <c r="K924" s="107"/>
      <c r="L924" s="107"/>
      <c r="M924" s="108"/>
      <c r="N924" s="108"/>
      <c r="O924" s="107"/>
      <c r="P924" s="108"/>
    </row>
    <row r="925" ht="15.75" customHeight="1">
      <c r="B925" s="107"/>
      <c r="C925" s="107"/>
      <c r="D925" s="108"/>
      <c r="E925" s="108"/>
      <c r="F925" s="73"/>
      <c r="G925" s="108"/>
      <c r="H925" s="73"/>
      <c r="I925" s="73"/>
      <c r="J925" s="109"/>
      <c r="K925" s="107"/>
      <c r="L925" s="107"/>
      <c r="M925" s="108"/>
      <c r="N925" s="108"/>
      <c r="O925" s="107"/>
      <c r="P925" s="108"/>
    </row>
    <row r="926" ht="15.75" customHeight="1">
      <c r="B926" s="107"/>
      <c r="C926" s="107"/>
      <c r="D926" s="108"/>
      <c r="E926" s="108"/>
      <c r="F926" s="73"/>
      <c r="G926" s="108"/>
      <c r="H926" s="73"/>
      <c r="I926" s="73"/>
      <c r="J926" s="109"/>
      <c r="K926" s="107"/>
      <c r="L926" s="107"/>
      <c r="M926" s="108"/>
      <c r="N926" s="108"/>
      <c r="O926" s="107"/>
      <c r="P926" s="108"/>
    </row>
    <row r="927" ht="15.75" customHeight="1">
      <c r="B927" s="107"/>
      <c r="C927" s="107"/>
      <c r="D927" s="108"/>
      <c r="E927" s="108"/>
      <c r="F927" s="73"/>
      <c r="G927" s="108"/>
      <c r="H927" s="73"/>
      <c r="I927" s="73"/>
      <c r="J927" s="109"/>
      <c r="K927" s="107"/>
      <c r="L927" s="107"/>
      <c r="M927" s="108"/>
      <c r="N927" s="108"/>
      <c r="O927" s="107"/>
      <c r="P927" s="108"/>
    </row>
    <row r="928" ht="15.75" customHeight="1">
      <c r="B928" s="107"/>
      <c r="C928" s="107"/>
      <c r="D928" s="108"/>
      <c r="E928" s="108"/>
      <c r="F928" s="73"/>
      <c r="G928" s="108"/>
      <c r="H928" s="73"/>
      <c r="I928" s="73"/>
      <c r="J928" s="109"/>
      <c r="K928" s="107"/>
      <c r="L928" s="107"/>
      <c r="M928" s="108"/>
      <c r="N928" s="108"/>
      <c r="O928" s="107"/>
      <c r="P928" s="108"/>
    </row>
    <row r="929" ht="15.75" customHeight="1">
      <c r="B929" s="107"/>
      <c r="C929" s="107"/>
      <c r="D929" s="108"/>
      <c r="E929" s="108"/>
      <c r="F929" s="73"/>
      <c r="G929" s="108"/>
      <c r="H929" s="73"/>
      <c r="I929" s="73"/>
      <c r="J929" s="109"/>
      <c r="K929" s="107"/>
      <c r="L929" s="107"/>
      <c r="M929" s="108"/>
      <c r="N929" s="108"/>
      <c r="O929" s="107"/>
      <c r="P929" s="108"/>
    </row>
    <row r="930" ht="15.75" customHeight="1">
      <c r="B930" s="107"/>
      <c r="C930" s="107"/>
      <c r="D930" s="108"/>
      <c r="E930" s="108"/>
      <c r="F930" s="73"/>
      <c r="G930" s="108"/>
      <c r="H930" s="73"/>
      <c r="I930" s="73"/>
      <c r="J930" s="109"/>
      <c r="K930" s="107"/>
      <c r="L930" s="107"/>
      <c r="M930" s="108"/>
      <c r="N930" s="108"/>
      <c r="O930" s="107"/>
      <c r="P930" s="108"/>
    </row>
    <row r="931" ht="15.75" customHeight="1">
      <c r="B931" s="107"/>
      <c r="C931" s="107"/>
      <c r="D931" s="108"/>
      <c r="E931" s="108"/>
      <c r="F931" s="73"/>
      <c r="G931" s="108"/>
      <c r="H931" s="73"/>
      <c r="I931" s="73"/>
      <c r="J931" s="109"/>
      <c r="K931" s="107"/>
      <c r="L931" s="107"/>
      <c r="M931" s="108"/>
      <c r="N931" s="108"/>
      <c r="O931" s="107"/>
      <c r="P931" s="108"/>
    </row>
    <row r="932" ht="15.75" customHeight="1">
      <c r="B932" s="107"/>
      <c r="C932" s="107"/>
      <c r="D932" s="108"/>
      <c r="E932" s="108"/>
      <c r="F932" s="73"/>
      <c r="G932" s="108"/>
      <c r="H932" s="73"/>
      <c r="I932" s="73"/>
      <c r="J932" s="109"/>
      <c r="K932" s="107"/>
      <c r="L932" s="107"/>
      <c r="M932" s="108"/>
      <c r="N932" s="108"/>
      <c r="O932" s="107"/>
      <c r="P932" s="108"/>
    </row>
    <row r="933" ht="15.75" customHeight="1">
      <c r="B933" s="107"/>
      <c r="C933" s="107"/>
      <c r="D933" s="108"/>
      <c r="E933" s="108"/>
      <c r="F933" s="73"/>
      <c r="G933" s="108"/>
      <c r="H933" s="73"/>
      <c r="I933" s="73"/>
      <c r="J933" s="109"/>
      <c r="K933" s="107"/>
      <c r="L933" s="107"/>
      <c r="M933" s="108"/>
      <c r="N933" s="108"/>
      <c r="O933" s="107"/>
      <c r="P933" s="108"/>
    </row>
    <row r="934" ht="15.75" customHeight="1">
      <c r="B934" s="107"/>
      <c r="C934" s="107"/>
      <c r="D934" s="108"/>
      <c r="E934" s="108"/>
      <c r="F934" s="73"/>
      <c r="G934" s="108"/>
      <c r="H934" s="73"/>
      <c r="I934" s="73"/>
      <c r="J934" s="109"/>
      <c r="K934" s="107"/>
      <c r="L934" s="107"/>
      <c r="M934" s="108"/>
      <c r="N934" s="108"/>
      <c r="O934" s="107"/>
      <c r="P934" s="108"/>
    </row>
    <row r="935" ht="15.75" customHeight="1">
      <c r="B935" s="107"/>
      <c r="C935" s="107"/>
      <c r="D935" s="108"/>
      <c r="E935" s="108"/>
      <c r="F935" s="73"/>
      <c r="G935" s="108"/>
      <c r="H935" s="73"/>
      <c r="I935" s="73"/>
      <c r="J935" s="109"/>
      <c r="K935" s="107"/>
      <c r="L935" s="107"/>
      <c r="M935" s="108"/>
      <c r="N935" s="108"/>
      <c r="O935" s="107"/>
      <c r="P935" s="108"/>
    </row>
    <row r="936" ht="15.75" customHeight="1">
      <c r="B936" s="107"/>
      <c r="C936" s="107"/>
      <c r="D936" s="108"/>
      <c r="E936" s="108"/>
      <c r="F936" s="73"/>
      <c r="G936" s="108"/>
      <c r="H936" s="73"/>
      <c r="I936" s="73"/>
      <c r="J936" s="109"/>
      <c r="K936" s="107"/>
      <c r="L936" s="107"/>
      <c r="M936" s="108"/>
      <c r="N936" s="108"/>
      <c r="O936" s="107"/>
      <c r="P936" s="108"/>
    </row>
    <row r="937" ht="15.75" customHeight="1">
      <c r="B937" s="107"/>
      <c r="C937" s="107"/>
      <c r="D937" s="108"/>
      <c r="E937" s="108"/>
      <c r="F937" s="73"/>
      <c r="G937" s="108"/>
      <c r="H937" s="73"/>
      <c r="I937" s="73"/>
      <c r="J937" s="109"/>
      <c r="K937" s="107"/>
      <c r="L937" s="107"/>
      <c r="M937" s="108"/>
      <c r="N937" s="108"/>
      <c r="O937" s="107"/>
      <c r="P937" s="108"/>
    </row>
    <row r="938" ht="15.75" customHeight="1">
      <c r="B938" s="107"/>
      <c r="C938" s="107"/>
      <c r="D938" s="108"/>
      <c r="E938" s="108"/>
      <c r="F938" s="73"/>
      <c r="G938" s="108"/>
      <c r="H938" s="73"/>
      <c r="I938" s="73"/>
      <c r="J938" s="109"/>
      <c r="K938" s="107"/>
      <c r="L938" s="107"/>
      <c r="M938" s="108"/>
      <c r="N938" s="108"/>
      <c r="O938" s="107"/>
      <c r="P938" s="108"/>
    </row>
    <row r="939" ht="15.75" customHeight="1">
      <c r="B939" s="107"/>
      <c r="C939" s="107"/>
      <c r="D939" s="108"/>
      <c r="E939" s="108"/>
      <c r="F939" s="73"/>
      <c r="G939" s="108"/>
      <c r="H939" s="73"/>
      <c r="I939" s="73"/>
      <c r="J939" s="109"/>
      <c r="K939" s="107"/>
      <c r="L939" s="107"/>
      <c r="M939" s="108"/>
      <c r="N939" s="108"/>
      <c r="O939" s="107"/>
      <c r="P939" s="108"/>
    </row>
    <row r="940" ht="15.75" customHeight="1">
      <c r="B940" s="107"/>
      <c r="C940" s="107"/>
      <c r="D940" s="108"/>
      <c r="E940" s="108"/>
      <c r="F940" s="73"/>
      <c r="G940" s="108"/>
      <c r="H940" s="73"/>
      <c r="I940" s="73"/>
      <c r="J940" s="109"/>
      <c r="K940" s="107"/>
      <c r="L940" s="107"/>
      <c r="M940" s="108"/>
      <c r="N940" s="108"/>
      <c r="O940" s="107"/>
      <c r="P940" s="108"/>
    </row>
    <row r="941" ht="15.75" customHeight="1">
      <c r="B941" s="107"/>
      <c r="C941" s="107"/>
      <c r="D941" s="108"/>
      <c r="E941" s="108"/>
      <c r="F941" s="73"/>
      <c r="G941" s="108"/>
      <c r="H941" s="73"/>
      <c r="I941" s="73"/>
      <c r="J941" s="109"/>
      <c r="K941" s="107"/>
      <c r="L941" s="107"/>
      <c r="M941" s="108"/>
      <c r="N941" s="108"/>
      <c r="O941" s="107"/>
      <c r="P941" s="108"/>
    </row>
    <row r="942" ht="15.75" customHeight="1">
      <c r="B942" s="107"/>
      <c r="C942" s="107"/>
      <c r="D942" s="108"/>
      <c r="E942" s="108"/>
      <c r="F942" s="73"/>
      <c r="G942" s="108"/>
      <c r="H942" s="73"/>
      <c r="I942" s="73"/>
      <c r="J942" s="109"/>
      <c r="K942" s="107"/>
      <c r="L942" s="107"/>
      <c r="M942" s="108"/>
      <c r="N942" s="108"/>
      <c r="O942" s="107"/>
      <c r="P942" s="108"/>
    </row>
    <row r="943" ht="15.75" customHeight="1">
      <c r="B943" s="107"/>
      <c r="C943" s="107"/>
      <c r="D943" s="108"/>
      <c r="E943" s="108"/>
      <c r="F943" s="73"/>
      <c r="G943" s="108"/>
      <c r="H943" s="73"/>
      <c r="I943" s="73"/>
      <c r="J943" s="109"/>
      <c r="K943" s="107"/>
      <c r="L943" s="107"/>
      <c r="M943" s="108"/>
      <c r="N943" s="108"/>
      <c r="O943" s="107"/>
      <c r="P943" s="108"/>
    </row>
    <row r="944" ht="15.75" customHeight="1">
      <c r="B944" s="107"/>
      <c r="C944" s="107"/>
      <c r="D944" s="108"/>
      <c r="E944" s="108"/>
      <c r="F944" s="73"/>
      <c r="G944" s="108"/>
      <c r="H944" s="73"/>
      <c r="I944" s="73"/>
      <c r="J944" s="109"/>
      <c r="K944" s="107"/>
      <c r="L944" s="107"/>
      <c r="M944" s="108"/>
      <c r="N944" s="108"/>
      <c r="O944" s="107"/>
      <c r="P944" s="108"/>
    </row>
    <row r="945" ht="15.75" customHeight="1">
      <c r="B945" s="107"/>
      <c r="C945" s="107"/>
      <c r="D945" s="108"/>
      <c r="E945" s="108"/>
      <c r="F945" s="73"/>
      <c r="G945" s="108"/>
      <c r="H945" s="73"/>
      <c r="I945" s="73"/>
      <c r="J945" s="109"/>
      <c r="K945" s="107"/>
      <c r="L945" s="107"/>
      <c r="M945" s="108"/>
      <c r="N945" s="108"/>
      <c r="O945" s="107"/>
      <c r="P945" s="108"/>
    </row>
    <row r="946" ht="15.75" customHeight="1">
      <c r="B946" s="107"/>
      <c r="C946" s="107"/>
      <c r="D946" s="108"/>
      <c r="E946" s="108"/>
      <c r="F946" s="73"/>
      <c r="G946" s="108"/>
      <c r="H946" s="73"/>
      <c r="I946" s="73"/>
      <c r="J946" s="109"/>
      <c r="K946" s="107"/>
      <c r="L946" s="107"/>
      <c r="M946" s="108"/>
      <c r="N946" s="108"/>
      <c r="O946" s="107"/>
      <c r="P946" s="108"/>
    </row>
    <row r="947" ht="15.75" customHeight="1">
      <c r="B947" s="107"/>
      <c r="C947" s="107"/>
      <c r="D947" s="108"/>
      <c r="E947" s="108"/>
      <c r="F947" s="73"/>
      <c r="G947" s="108"/>
      <c r="H947" s="73"/>
      <c r="I947" s="73"/>
      <c r="J947" s="109"/>
      <c r="K947" s="107"/>
      <c r="L947" s="107"/>
      <c r="M947" s="108"/>
      <c r="N947" s="108"/>
      <c r="O947" s="107"/>
      <c r="P947" s="108"/>
    </row>
    <row r="948" ht="15.75" customHeight="1">
      <c r="B948" s="107"/>
      <c r="C948" s="107"/>
      <c r="D948" s="108"/>
      <c r="E948" s="108"/>
      <c r="F948" s="73"/>
      <c r="G948" s="108"/>
      <c r="H948" s="73"/>
      <c r="I948" s="73"/>
      <c r="J948" s="109"/>
      <c r="K948" s="107"/>
      <c r="L948" s="107"/>
      <c r="M948" s="108"/>
      <c r="N948" s="108"/>
      <c r="O948" s="107"/>
      <c r="P948" s="108"/>
    </row>
    <row r="949" ht="15.75" customHeight="1">
      <c r="B949" s="107"/>
      <c r="C949" s="107"/>
      <c r="D949" s="108"/>
      <c r="E949" s="108"/>
      <c r="F949" s="73"/>
      <c r="G949" s="108"/>
      <c r="H949" s="73"/>
      <c r="I949" s="73"/>
      <c r="J949" s="109"/>
      <c r="K949" s="107"/>
      <c r="L949" s="107"/>
      <c r="M949" s="108"/>
      <c r="N949" s="108"/>
      <c r="O949" s="107"/>
      <c r="P949" s="108"/>
    </row>
    <row r="950" ht="15.75" customHeight="1">
      <c r="B950" s="107"/>
      <c r="C950" s="107"/>
      <c r="D950" s="108"/>
      <c r="E950" s="108"/>
      <c r="F950" s="73"/>
      <c r="G950" s="108"/>
      <c r="H950" s="73"/>
      <c r="I950" s="73"/>
      <c r="J950" s="109"/>
      <c r="K950" s="107"/>
      <c r="L950" s="107"/>
      <c r="M950" s="108"/>
      <c r="N950" s="108"/>
      <c r="O950" s="107"/>
      <c r="P950" s="108"/>
    </row>
    <row r="951" ht="15.75" customHeight="1">
      <c r="B951" s="107"/>
      <c r="C951" s="107"/>
      <c r="D951" s="108"/>
      <c r="E951" s="108"/>
      <c r="F951" s="73"/>
      <c r="G951" s="108"/>
      <c r="H951" s="73"/>
      <c r="I951" s="73"/>
      <c r="J951" s="109"/>
      <c r="K951" s="107"/>
      <c r="L951" s="107"/>
      <c r="M951" s="108"/>
      <c r="N951" s="108"/>
      <c r="O951" s="107"/>
      <c r="P951" s="108"/>
    </row>
    <row r="952" ht="15.75" customHeight="1">
      <c r="B952" s="107"/>
      <c r="C952" s="107"/>
      <c r="D952" s="108"/>
      <c r="E952" s="108"/>
      <c r="F952" s="73"/>
      <c r="G952" s="108"/>
      <c r="H952" s="73"/>
      <c r="I952" s="73"/>
      <c r="J952" s="109"/>
      <c r="K952" s="107"/>
      <c r="L952" s="107"/>
      <c r="M952" s="108"/>
      <c r="N952" s="108"/>
      <c r="O952" s="107"/>
      <c r="P952" s="108"/>
    </row>
    <row r="953" ht="15.75" customHeight="1">
      <c r="B953" s="107"/>
      <c r="C953" s="107"/>
      <c r="D953" s="108"/>
      <c r="E953" s="108"/>
      <c r="F953" s="73"/>
      <c r="G953" s="108"/>
      <c r="H953" s="73"/>
      <c r="I953" s="73"/>
      <c r="J953" s="109"/>
      <c r="K953" s="107"/>
      <c r="L953" s="107"/>
      <c r="M953" s="108"/>
      <c r="N953" s="108"/>
      <c r="O953" s="107"/>
      <c r="P953" s="108"/>
    </row>
    <row r="954" ht="15.75" customHeight="1">
      <c r="B954" s="107"/>
      <c r="C954" s="107"/>
      <c r="D954" s="108"/>
      <c r="E954" s="108"/>
      <c r="F954" s="73"/>
      <c r="G954" s="108"/>
      <c r="H954" s="73"/>
      <c r="I954" s="73"/>
      <c r="J954" s="109"/>
      <c r="K954" s="107"/>
      <c r="L954" s="107"/>
      <c r="M954" s="108"/>
      <c r="N954" s="108"/>
      <c r="O954" s="107"/>
      <c r="P954" s="108"/>
    </row>
    <row r="955" ht="15.75" customHeight="1">
      <c r="B955" s="107"/>
      <c r="C955" s="107"/>
      <c r="D955" s="108"/>
      <c r="E955" s="108"/>
      <c r="F955" s="73"/>
      <c r="G955" s="108"/>
      <c r="H955" s="73"/>
      <c r="I955" s="73"/>
      <c r="J955" s="109"/>
      <c r="K955" s="107"/>
      <c r="L955" s="107"/>
      <c r="M955" s="108"/>
      <c r="N955" s="108"/>
      <c r="O955" s="107"/>
      <c r="P955" s="108"/>
    </row>
    <row r="956" ht="15.75" customHeight="1">
      <c r="B956" s="107"/>
      <c r="C956" s="107"/>
      <c r="D956" s="108"/>
      <c r="E956" s="108"/>
      <c r="F956" s="73"/>
      <c r="G956" s="108"/>
      <c r="H956" s="73"/>
      <c r="I956" s="73"/>
      <c r="J956" s="109"/>
      <c r="K956" s="107"/>
      <c r="L956" s="107"/>
      <c r="M956" s="108"/>
      <c r="N956" s="108"/>
      <c r="O956" s="107"/>
      <c r="P956" s="108"/>
    </row>
    <row r="957" ht="15.75" customHeight="1">
      <c r="B957" s="107"/>
      <c r="C957" s="107"/>
      <c r="D957" s="108"/>
      <c r="E957" s="108"/>
      <c r="F957" s="73"/>
      <c r="G957" s="108"/>
      <c r="H957" s="73"/>
      <c r="I957" s="73"/>
      <c r="J957" s="109"/>
      <c r="K957" s="107"/>
      <c r="L957" s="107"/>
      <c r="M957" s="108"/>
      <c r="N957" s="108"/>
      <c r="O957" s="107"/>
      <c r="P957" s="108"/>
    </row>
    <row r="958" ht="15.75" customHeight="1">
      <c r="B958" s="107"/>
      <c r="C958" s="107"/>
      <c r="D958" s="108"/>
      <c r="E958" s="108"/>
      <c r="F958" s="73"/>
      <c r="G958" s="108"/>
      <c r="H958" s="73"/>
      <c r="I958" s="73"/>
      <c r="J958" s="109"/>
      <c r="K958" s="107"/>
      <c r="L958" s="107"/>
      <c r="M958" s="108"/>
      <c r="N958" s="108"/>
      <c r="O958" s="107"/>
      <c r="P958" s="108"/>
    </row>
    <row r="959" ht="15.75" customHeight="1">
      <c r="B959" s="107"/>
      <c r="C959" s="107"/>
      <c r="D959" s="108"/>
      <c r="E959" s="108"/>
      <c r="F959" s="73"/>
      <c r="G959" s="108"/>
      <c r="H959" s="73"/>
      <c r="I959" s="73"/>
      <c r="J959" s="109"/>
      <c r="K959" s="107"/>
      <c r="L959" s="107"/>
      <c r="M959" s="108"/>
      <c r="N959" s="108"/>
      <c r="O959" s="107"/>
      <c r="P959" s="108"/>
    </row>
    <row r="960" ht="15.75" customHeight="1">
      <c r="B960" s="107"/>
      <c r="C960" s="107"/>
      <c r="D960" s="108"/>
      <c r="E960" s="108"/>
      <c r="F960" s="73"/>
      <c r="G960" s="108"/>
      <c r="H960" s="73"/>
      <c r="I960" s="73"/>
      <c r="J960" s="109"/>
      <c r="K960" s="107"/>
      <c r="L960" s="107"/>
      <c r="M960" s="108"/>
      <c r="N960" s="108"/>
      <c r="O960" s="107"/>
      <c r="P960" s="108"/>
    </row>
    <row r="961" ht="15.75" customHeight="1">
      <c r="B961" s="107"/>
      <c r="C961" s="107"/>
      <c r="D961" s="108"/>
      <c r="E961" s="108"/>
      <c r="F961" s="73"/>
      <c r="G961" s="108"/>
      <c r="H961" s="73"/>
      <c r="I961" s="73"/>
      <c r="J961" s="109"/>
      <c r="K961" s="107"/>
      <c r="L961" s="107"/>
      <c r="M961" s="108"/>
      <c r="N961" s="108"/>
      <c r="O961" s="107"/>
      <c r="P961" s="108"/>
    </row>
    <row r="962" ht="15.75" customHeight="1">
      <c r="B962" s="107"/>
      <c r="C962" s="107"/>
      <c r="D962" s="108"/>
      <c r="E962" s="108"/>
      <c r="F962" s="73"/>
      <c r="G962" s="108"/>
      <c r="H962" s="73"/>
      <c r="I962" s="73"/>
      <c r="J962" s="109"/>
      <c r="K962" s="107"/>
      <c r="L962" s="107"/>
      <c r="M962" s="108"/>
      <c r="N962" s="108"/>
      <c r="O962" s="107"/>
      <c r="P962" s="108"/>
    </row>
    <row r="963" ht="15.75" customHeight="1">
      <c r="B963" s="107"/>
      <c r="C963" s="107"/>
      <c r="D963" s="108"/>
      <c r="E963" s="108"/>
      <c r="F963" s="73"/>
      <c r="G963" s="108"/>
      <c r="H963" s="73"/>
      <c r="I963" s="73"/>
      <c r="J963" s="109"/>
      <c r="K963" s="107"/>
      <c r="L963" s="107"/>
      <c r="M963" s="108"/>
      <c r="N963" s="108"/>
      <c r="O963" s="107"/>
      <c r="P963" s="108"/>
    </row>
    <row r="964" ht="15.75" customHeight="1">
      <c r="B964" s="107"/>
      <c r="C964" s="107"/>
      <c r="D964" s="108"/>
      <c r="E964" s="108"/>
      <c r="F964" s="73"/>
      <c r="G964" s="108"/>
      <c r="H964" s="73"/>
      <c r="I964" s="73"/>
      <c r="J964" s="109"/>
      <c r="K964" s="107"/>
      <c r="L964" s="107"/>
      <c r="M964" s="108"/>
      <c r="N964" s="108"/>
      <c r="O964" s="107"/>
      <c r="P964" s="108"/>
    </row>
    <row r="965" ht="15.75" customHeight="1">
      <c r="B965" s="107"/>
      <c r="C965" s="107"/>
      <c r="D965" s="108"/>
      <c r="E965" s="108"/>
      <c r="F965" s="73"/>
      <c r="G965" s="108"/>
      <c r="H965" s="73"/>
      <c r="I965" s="73"/>
      <c r="J965" s="109"/>
      <c r="K965" s="107"/>
      <c r="L965" s="107"/>
      <c r="M965" s="108"/>
      <c r="N965" s="108"/>
      <c r="O965" s="107"/>
      <c r="P965" s="108"/>
    </row>
    <row r="966" ht="15.75" customHeight="1">
      <c r="B966" s="107"/>
      <c r="C966" s="107"/>
      <c r="D966" s="108"/>
      <c r="E966" s="108"/>
      <c r="F966" s="73"/>
      <c r="G966" s="108"/>
      <c r="H966" s="73"/>
      <c r="I966" s="73"/>
      <c r="J966" s="109"/>
      <c r="K966" s="107"/>
      <c r="L966" s="107"/>
      <c r="M966" s="108"/>
      <c r="N966" s="108"/>
      <c r="O966" s="107"/>
      <c r="P966" s="108"/>
    </row>
    <row r="967" ht="15.75" customHeight="1">
      <c r="B967" s="107"/>
      <c r="C967" s="107"/>
      <c r="D967" s="108"/>
      <c r="E967" s="108"/>
      <c r="F967" s="73"/>
      <c r="G967" s="108"/>
      <c r="H967" s="73"/>
      <c r="I967" s="73"/>
      <c r="J967" s="109"/>
      <c r="K967" s="107"/>
      <c r="L967" s="107"/>
      <c r="M967" s="108"/>
      <c r="N967" s="108"/>
      <c r="O967" s="107"/>
      <c r="P967" s="108"/>
    </row>
    <row r="968" ht="15.75" customHeight="1">
      <c r="B968" s="107"/>
      <c r="C968" s="107"/>
      <c r="D968" s="108"/>
      <c r="E968" s="108"/>
      <c r="F968" s="73"/>
      <c r="G968" s="108"/>
      <c r="H968" s="73"/>
      <c r="I968" s="73"/>
      <c r="J968" s="109"/>
      <c r="K968" s="107"/>
      <c r="L968" s="107"/>
      <c r="M968" s="108"/>
      <c r="N968" s="108"/>
      <c r="O968" s="107"/>
      <c r="P968" s="108"/>
    </row>
    <row r="969" ht="15.75" customHeight="1">
      <c r="B969" s="107"/>
      <c r="C969" s="107"/>
      <c r="D969" s="108"/>
      <c r="E969" s="108"/>
      <c r="F969" s="73"/>
      <c r="G969" s="108"/>
      <c r="H969" s="73"/>
      <c r="I969" s="73"/>
      <c r="J969" s="109"/>
      <c r="K969" s="107"/>
      <c r="L969" s="107"/>
      <c r="M969" s="108"/>
      <c r="N969" s="108"/>
      <c r="O969" s="107"/>
      <c r="P969" s="108"/>
    </row>
    <row r="970" ht="15.75" customHeight="1">
      <c r="B970" s="107"/>
      <c r="C970" s="107"/>
      <c r="D970" s="108"/>
      <c r="E970" s="108"/>
      <c r="F970" s="73"/>
      <c r="G970" s="108"/>
      <c r="H970" s="73"/>
      <c r="I970" s="73"/>
      <c r="J970" s="109"/>
      <c r="K970" s="107"/>
      <c r="L970" s="107"/>
      <c r="M970" s="108"/>
      <c r="N970" s="108"/>
      <c r="O970" s="107"/>
      <c r="P970" s="108"/>
    </row>
    <row r="971" ht="15.75" customHeight="1">
      <c r="B971" s="107"/>
      <c r="C971" s="107"/>
      <c r="D971" s="108"/>
      <c r="E971" s="108"/>
      <c r="F971" s="73"/>
      <c r="G971" s="108"/>
      <c r="H971" s="73"/>
      <c r="I971" s="73"/>
      <c r="J971" s="109"/>
      <c r="K971" s="107"/>
      <c r="L971" s="107"/>
      <c r="M971" s="108"/>
      <c r="N971" s="108"/>
      <c r="O971" s="107"/>
      <c r="P971" s="108"/>
    </row>
    <row r="972" ht="15.75" customHeight="1">
      <c r="B972" s="107"/>
      <c r="C972" s="107"/>
      <c r="D972" s="108"/>
      <c r="E972" s="108"/>
      <c r="F972" s="73"/>
      <c r="G972" s="108"/>
      <c r="H972" s="73"/>
      <c r="I972" s="73"/>
      <c r="J972" s="109"/>
      <c r="K972" s="107"/>
      <c r="L972" s="107"/>
      <c r="M972" s="108"/>
      <c r="N972" s="108"/>
      <c r="O972" s="107"/>
      <c r="P972" s="108"/>
    </row>
    <row r="973" ht="15.75" customHeight="1">
      <c r="B973" s="107"/>
      <c r="C973" s="107"/>
      <c r="D973" s="108"/>
      <c r="E973" s="108"/>
      <c r="F973" s="73"/>
      <c r="G973" s="108"/>
      <c r="H973" s="73"/>
      <c r="I973" s="73"/>
      <c r="J973" s="109"/>
      <c r="K973" s="107"/>
      <c r="L973" s="107"/>
      <c r="M973" s="108"/>
      <c r="N973" s="108"/>
      <c r="O973" s="107"/>
      <c r="P973" s="108"/>
    </row>
    <row r="974" ht="15.75" customHeight="1">
      <c r="B974" s="107"/>
      <c r="C974" s="107"/>
      <c r="D974" s="108"/>
      <c r="E974" s="108"/>
      <c r="F974" s="73"/>
      <c r="G974" s="108"/>
      <c r="H974" s="73"/>
      <c r="I974" s="73"/>
      <c r="J974" s="109"/>
      <c r="K974" s="107"/>
      <c r="L974" s="107"/>
      <c r="M974" s="108"/>
      <c r="N974" s="108"/>
      <c r="O974" s="107"/>
      <c r="P974" s="108"/>
    </row>
    <row r="975" ht="15.75" customHeight="1">
      <c r="B975" s="107"/>
      <c r="C975" s="107"/>
      <c r="D975" s="108"/>
      <c r="E975" s="108"/>
      <c r="F975" s="73"/>
      <c r="G975" s="108"/>
      <c r="H975" s="73"/>
      <c r="I975" s="73"/>
      <c r="J975" s="109"/>
      <c r="K975" s="107"/>
      <c r="L975" s="107"/>
      <c r="M975" s="108"/>
      <c r="N975" s="108"/>
      <c r="O975" s="107"/>
      <c r="P975" s="108"/>
    </row>
    <row r="976" ht="15.75" customHeight="1">
      <c r="B976" s="107"/>
      <c r="C976" s="107"/>
      <c r="D976" s="108"/>
      <c r="E976" s="108"/>
      <c r="F976" s="73"/>
      <c r="G976" s="108"/>
      <c r="H976" s="73"/>
      <c r="I976" s="73"/>
      <c r="J976" s="109"/>
      <c r="K976" s="107"/>
      <c r="L976" s="107"/>
      <c r="M976" s="108"/>
      <c r="N976" s="108"/>
      <c r="O976" s="107"/>
      <c r="P976" s="108"/>
    </row>
    <row r="977" ht="15.75" customHeight="1">
      <c r="B977" s="107"/>
      <c r="C977" s="107"/>
      <c r="D977" s="108"/>
      <c r="E977" s="108"/>
      <c r="F977" s="73"/>
      <c r="G977" s="108"/>
      <c r="H977" s="73"/>
      <c r="I977" s="73"/>
      <c r="J977" s="109"/>
      <c r="K977" s="107"/>
      <c r="L977" s="107"/>
      <c r="M977" s="108"/>
      <c r="N977" s="108"/>
      <c r="O977" s="107"/>
      <c r="P977" s="108"/>
    </row>
    <row r="978" ht="15.75" customHeight="1">
      <c r="B978" s="107"/>
      <c r="C978" s="107"/>
      <c r="D978" s="108"/>
      <c r="E978" s="108"/>
      <c r="F978" s="73"/>
      <c r="G978" s="108"/>
      <c r="H978" s="73"/>
      <c r="I978" s="73"/>
      <c r="J978" s="109"/>
      <c r="K978" s="107"/>
      <c r="L978" s="107"/>
      <c r="M978" s="108"/>
      <c r="N978" s="108"/>
      <c r="O978" s="107"/>
      <c r="P978" s="108"/>
    </row>
    <row r="979" ht="15.75" customHeight="1">
      <c r="B979" s="107"/>
      <c r="C979" s="107"/>
      <c r="D979" s="108"/>
      <c r="E979" s="108"/>
      <c r="F979" s="73"/>
      <c r="G979" s="108"/>
      <c r="H979" s="73"/>
      <c r="I979" s="73"/>
      <c r="J979" s="109"/>
      <c r="K979" s="107"/>
      <c r="L979" s="107"/>
      <c r="M979" s="108"/>
      <c r="N979" s="108"/>
      <c r="O979" s="107"/>
      <c r="P979" s="108"/>
    </row>
    <row r="980" ht="15.75" customHeight="1">
      <c r="B980" s="107"/>
      <c r="C980" s="107"/>
      <c r="D980" s="108"/>
      <c r="E980" s="108"/>
      <c r="F980" s="73"/>
      <c r="G980" s="108"/>
      <c r="H980" s="73"/>
      <c r="I980" s="73"/>
      <c r="J980" s="109"/>
      <c r="K980" s="107"/>
      <c r="L980" s="107"/>
      <c r="M980" s="108"/>
      <c r="N980" s="108"/>
      <c r="O980" s="107"/>
      <c r="P980" s="108"/>
    </row>
    <row r="981" ht="15.75" customHeight="1">
      <c r="B981" s="107"/>
      <c r="C981" s="107"/>
      <c r="D981" s="108"/>
      <c r="E981" s="108"/>
      <c r="F981" s="73"/>
      <c r="G981" s="108"/>
      <c r="H981" s="73"/>
      <c r="I981" s="73"/>
      <c r="J981" s="109"/>
      <c r="K981" s="107"/>
      <c r="L981" s="107"/>
      <c r="M981" s="108"/>
      <c r="N981" s="108"/>
      <c r="O981" s="107"/>
      <c r="P981" s="108"/>
    </row>
    <row r="982" ht="15.75" customHeight="1">
      <c r="B982" s="107"/>
      <c r="C982" s="107"/>
      <c r="D982" s="108"/>
      <c r="E982" s="108"/>
      <c r="F982" s="73"/>
      <c r="G982" s="108"/>
      <c r="H982" s="73"/>
      <c r="I982" s="73"/>
      <c r="J982" s="109"/>
      <c r="K982" s="107"/>
      <c r="L982" s="107"/>
      <c r="M982" s="108"/>
      <c r="N982" s="108"/>
      <c r="O982" s="107"/>
      <c r="P982" s="108"/>
    </row>
    <row r="983" ht="15.75" customHeight="1">
      <c r="B983" s="107"/>
      <c r="C983" s="107"/>
      <c r="D983" s="108"/>
      <c r="E983" s="108"/>
      <c r="F983" s="73"/>
      <c r="G983" s="108"/>
      <c r="H983" s="73"/>
      <c r="I983" s="73"/>
      <c r="J983" s="109"/>
      <c r="K983" s="107"/>
      <c r="L983" s="107"/>
      <c r="M983" s="108"/>
      <c r="N983" s="108"/>
      <c r="O983" s="107"/>
      <c r="P983" s="108"/>
    </row>
    <row r="984" ht="15.75" customHeight="1">
      <c r="B984" s="107"/>
      <c r="C984" s="107"/>
      <c r="D984" s="108"/>
      <c r="E984" s="108"/>
      <c r="F984" s="73"/>
      <c r="G984" s="108"/>
      <c r="H984" s="73"/>
      <c r="I984" s="73"/>
      <c r="J984" s="109"/>
      <c r="K984" s="107"/>
      <c r="L984" s="107"/>
      <c r="M984" s="108"/>
      <c r="N984" s="108"/>
      <c r="O984" s="107"/>
      <c r="P984" s="108"/>
    </row>
    <row r="985" ht="15.75" customHeight="1">
      <c r="B985" s="107"/>
      <c r="C985" s="107"/>
      <c r="D985" s="108"/>
      <c r="E985" s="108"/>
      <c r="F985" s="73"/>
      <c r="G985" s="108"/>
      <c r="H985" s="73"/>
      <c r="I985" s="73"/>
      <c r="J985" s="109"/>
      <c r="K985" s="107"/>
      <c r="L985" s="107"/>
      <c r="M985" s="108"/>
      <c r="N985" s="108"/>
      <c r="O985" s="107"/>
      <c r="P985" s="108"/>
    </row>
    <row r="986" ht="15.75" customHeight="1">
      <c r="B986" s="107"/>
      <c r="C986" s="107"/>
      <c r="D986" s="108"/>
      <c r="E986" s="108"/>
      <c r="F986" s="73"/>
      <c r="G986" s="108"/>
      <c r="H986" s="73"/>
      <c r="I986" s="73"/>
      <c r="J986" s="109"/>
      <c r="K986" s="107"/>
      <c r="L986" s="107"/>
      <c r="M986" s="108"/>
      <c r="N986" s="108"/>
      <c r="O986" s="107"/>
      <c r="P986" s="108"/>
    </row>
    <row r="987" ht="15.75" customHeight="1">
      <c r="B987" s="107"/>
      <c r="C987" s="107"/>
      <c r="D987" s="108"/>
      <c r="E987" s="108"/>
      <c r="F987" s="73"/>
      <c r="G987" s="108"/>
      <c r="H987" s="73"/>
      <c r="I987" s="73"/>
      <c r="J987" s="109"/>
      <c r="K987" s="107"/>
      <c r="L987" s="107"/>
      <c r="M987" s="108"/>
      <c r="N987" s="108"/>
      <c r="O987" s="107"/>
      <c r="P987" s="108"/>
    </row>
    <row r="988" ht="15.75" customHeight="1">
      <c r="B988" s="107"/>
      <c r="C988" s="107"/>
      <c r="D988" s="108"/>
      <c r="E988" s="108"/>
      <c r="F988" s="73"/>
      <c r="G988" s="108"/>
      <c r="H988" s="73"/>
      <c r="I988" s="73"/>
      <c r="J988" s="109"/>
      <c r="K988" s="107"/>
      <c r="L988" s="107"/>
      <c r="M988" s="108"/>
      <c r="N988" s="108"/>
      <c r="O988" s="107"/>
      <c r="P988" s="108"/>
    </row>
    <row r="989" ht="15.75" customHeight="1">
      <c r="B989" s="107"/>
      <c r="C989" s="107"/>
      <c r="D989" s="108"/>
      <c r="E989" s="108"/>
      <c r="F989" s="73"/>
      <c r="G989" s="108"/>
      <c r="H989" s="73"/>
      <c r="I989" s="73"/>
      <c r="J989" s="109"/>
      <c r="K989" s="107"/>
      <c r="L989" s="107"/>
      <c r="M989" s="108"/>
      <c r="N989" s="108"/>
      <c r="O989" s="107"/>
      <c r="P989" s="108"/>
    </row>
    <row r="990" ht="15.75" customHeight="1">
      <c r="B990" s="107"/>
      <c r="C990" s="107"/>
      <c r="D990" s="108"/>
      <c r="E990" s="108"/>
      <c r="F990" s="73"/>
      <c r="G990" s="108"/>
      <c r="H990" s="73"/>
      <c r="I990" s="73"/>
      <c r="J990" s="109"/>
      <c r="K990" s="107"/>
      <c r="L990" s="107"/>
      <c r="M990" s="108"/>
      <c r="N990" s="108"/>
      <c r="O990" s="107"/>
      <c r="P990" s="108"/>
    </row>
    <row r="991" ht="15.75" customHeight="1">
      <c r="B991" s="107"/>
      <c r="C991" s="107"/>
      <c r="D991" s="108"/>
      <c r="E991" s="108"/>
      <c r="F991" s="73"/>
      <c r="G991" s="108"/>
      <c r="H991" s="73"/>
      <c r="I991" s="73"/>
      <c r="J991" s="109"/>
      <c r="K991" s="107"/>
      <c r="L991" s="107"/>
      <c r="M991" s="108"/>
      <c r="N991" s="108"/>
      <c r="O991" s="107"/>
      <c r="P991" s="108"/>
    </row>
    <row r="992" ht="15.75" customHeight="1">
      <c r="B992" s="107"/>
      <c r="C992" s="107"/>
      <c r="D992" s="108"/>
      <c r="E992" s="108"/>
      <c r="F992" s="73"/>
      <c r="G992" s="108"/>
      <c r="H992" s="73"/>
      <c r="I992" s="73"/>
      <c r="J992" s="109"/>
      <c r="K992" s="107"/>
      <c r="L992" s="107"/>
      <c r="M992" s="108"/>
      <c r="N992" s="108"/>
      <c r="O992" s="107"/>
      <c r="P992" s="108"/>
    </row>
    <row r="993" ht="15.75" customHeight="1">
      <c r="B993" s="107"/>
      <c r="C993" s="107"/>
      <c r="D993" s="108"/>
      <c r="E993" s="108"/>
      <c r="F993" s="73"/>
      <c r="G993" s="108"/>
      <c r="H993" s="73"/>
      <c r="I993" s="73"/>
      <c r="J993" s="109"/>
      <c r="K993" s="107"/>
      <c r="L993" s="107"/>
      <c r="M993" s="108"/>
      <c r="N993" s="108"/>
      <c r="O993" s="107"/>
      <c r="P993" s="108"/>
    </row>
    <row r="994" ht="15.75" customHeight="1">
      <c r="B994" s="107"/>
      <c r="C994" s="107"/>
      <c r="D994" s="108"/>
      <c r="E994" s="108"/>
      <c r="F994" s="73"/>
      <c r="G994" s="108"/>
      <c r="H994" s="73"/>
      <c r="I994" s="73"/>
      <c r="J994" s="109"/>
      <c r="K994" s="107"/>
      <c r="L994" s="107"/>
      <c r="M994" s="108"/>
      <c r="N994" s="108"/>
      <c r="O994" s="107"/>
      <c r="P994" s="108"/>
    </row>
    <row r="995" ht="15.75" customHeight="1">
      <c r="B995" s="107"/>
      <c r="C995" s="107"/>
      <c r="D995" s="108"/>
      <c r="E995" s="108"/>
      <c r="F995" s="73"/>
      <c r="G995" s="108"/>
      <c r="H995" s="73"/>
      <c r="I995" s="73"/>
      <c r="J995" s="109"/>
      <c r="K995" s="107"/>
      <c r="L995" s="107"/>
      <c r="M995" s="108"/>
      <c r="N995" s="108"/>
      <c r="O995" s="107"/>
      <c r="P995" s="108"/>
    </row>
    <row r="996" ht="15.75" customHeight="1">
      <c r="B996" s="107"/>
      <c r="C996" s="107"/>
      <c r="D996" s="108"/>
      <c r="E996" s="108"/>
      <c r="F996" s="73"/>
      <c r="G996" s="108"/>
      <c r="H996" s="73"/>
      <c r="I996" s="73"/>
      <c r="J996" s="109"/>
      <c r="K996" s="107"/>
      <c r="L996" s="107"/>
      <c r="M996" s="108"/>
      <c r="N996" s="108"/>
      <c r="O996" s="107"/>
      <c r="P996" s="108"/>
    </row>
  </sheetData>
  <autoFilter ref="$B$2:$Q$202">
    <filterColumn colId="5">
      <filters>
        <filter val="人员操作"/>
      </filters>
    </filterColumn>
  </autoFilter>
  <mergeCells count="3">
    <mergeCell ref="B1:G1"/>
    <mergeCell ref="I1:Q1"/>
    <mergeCell ref="R88:R94"/>
  </mergeCells>
  <dataValidations>
    <dataValidation type="list" allowBlank="1" showErrorMessage="1" sqref="Q37:Q94">
      <formula1>"Done,Ongoing"</formula1>
    </dataValidation>
    <dataValidation type="list" allowBlank="1" showErrorMessage="1" sqref="D37:D201">
      <formula1>"备料-线管切割,A0-整车附件安装,A1-贴标,A2-BB安装,A3-头碗安装,A4-车把组装,A5-前叉组装,A6-三合一,A7-后轮组装,A8-后变调节,A9-前变调节,A10-刹车皮调节,A11-刹车调节,A12-坐垫组装,A13-剪线,A14-保护,A15-封箱,A16-下车,A17-升降坐管调节,W1-贴标,W2-穿辐条,W3-编圈,W4-辐条锁紧,W5-稳定,W6-校正,W7-装胎,W8-装小零件,铜头浸泡"</formula1>
    </dataValidation>
    <dataValidation type="list" allowBlank="1" showErrorMessage="1" sqref="G37:G201">
      <formula1>"SOP,人员操作,设备,量具,其他,CP,生产自检,首件检验/扭力检验,生产培训"</formula1>
    </dataValidation>
    <dataValidation type="list" allowBlank="1" sqref="H88:H101">
      <formula1>"Critical,Major,Minor"</formula1>
    </dataValidation>
  </dataValidations>
  <hyperlinks>
    <hyperlink display="Back" location="null!A1" ref="A1"/>
  </hyperlinks>
  <printOptions/>
  <pageMargins bottom="0.75" footer="0.0" header="0.0" left="0.699305555555556" right="0.699305555555556" top="0.75"/>
  <pageSetup orientation="portrait"/>
  <rowBreaks count="1" manualBreakCount="1">
    <brk id="14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7" width="7.29"/>
    <col customWidth="1" min="28" max="32" width="9.0"/>
    <col customWidth="1" min="33" max="36" width="13.71"/>
    <col customWidth="1" min="37" max="37" width="9.0"/>
  </cols>
  <sheetData>
    <row r="1" ht="36.75" customHeight="1">
      <c r="A1" s="110" t="s">
        <v>0</v>
      </c>
      <c r="B1" s="111" t="s">
        <v>324</v>
      </c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3"/>
      <c r="AF1" s="114"/>
      <c r="AG1" s="114"/>
      <c r="AH1" s="114"/>
      <c r="AI1" s="114"/>
      <c r="AJ1" s="114"/>
      <c r="AK1" s="114"/>
    </row>
    <row r="2" ht="16.5" customHeight="1">
      <c r="A2" s="107"/>
      <c r="B2" s="115" t="s">
        <v>326</v>
      </c>
      <c r="C2" s="116" t="s">
        <v>256</v>
      </c>
      <c r="D2" s="117" t="s">
        <v>327</v>
      </c>
      <c r="E2" s="117" t="s">
        <v>328</v>
      </c>
      <c r="F2" s="117" t="s">
        <v>329</v>
      </c>
      <c r="G2" s="117" t="s">
        <v>330</v>
      </c>
      <c r="H2" s="117" t="s">
        <v>331</v>
      </c>
      <c r="I2" s="117" t="s">
        <v>332</v>
      </c>
      <c r="J2" s="117" t="s">
        <v>333</v>
      </c>
      <c r="K2" s="117" t="s">
        <v>334</v>
      </c>
      <c r="L2" s="117" t="s">
        <v>335</v>
      </c>
      <c r="M2" s="117" t="s">
        <v>336</v>
      </c>
      <c r="N2" s="117" t="s">
        <v>337</v>
      </c>
      <c r="O2" s="117" t="s">
        <v>338</v>
      </c>
      <c r="P2" s="117" t="s">
        <v>339</v>
      </c>
      <c r="Q2" s="117" t="s">
        <v>340</v>
      </c>
      <c r="R2" s="117" t="s">
        <v>341</v>
      </c>
      <c r="S2" s="117" t="s">
        <v>342</v>
      </c>
      <c r="T2" s="117" t="s">
        <v>343</v>
      </c>
      <c r="U2" s="117" t="s">
        <v>344</v>
      </c>
      <c r="V2" s="117" t="s">
        <v>345</v>
      </c>
      <c r="W2" s="117" t="s">
        <v>346</v>
      </c>
      <c r="X2" s="117" t="s">
        <v>347</v>
      </c>
      <c r="Y2" s="117" t="s">
        <v>348</v>
      </c>
      <c r="Z2" s="116" t="s">
        <v>349</v>
      </c>
      <c r="AA2" s="116" t="s">
        <v>350</v>
      </c>
      <c r="AB2" s="118" t="s">
        <v>351</v>
      </c>
      <c r="AC2" s="119" t="s">
        <v>352</v>
      </c>
      <c r="AD2" s="120" t="s">
        <v>326</v>
      </c>
      <c r="AE2" s="121" t="s">
        <v>353</v>
      </c>
      <c r="AF2" s="122"/>
      <c r="AG2" s="123" t="s">
        <v>326</v>
      </c>
      <c r="AH2" s="124" t="s">
        <v>256</v>
      </c>
      <c r="AI2" s="124" t="s">
        <v>259</v>
      </c>
      <c r="AJ2" s="124" t="s">
        <v>354</v>
      </c>
      <c r="AK2" s="122"/>
    </row>
    <row r="3" ht="15.0" customHeight="1">
      <c r="A3" s="107"/>
      <c r="B3" s="125" t="s">
        <v>355</v>
      </c>
      <c r="C3" s="126" t="s">
        <v>356</v>
      </c>
      <c r="D3" s="126" t="s">
        <v>356</v>
      </c>
      <c r="E3" s="126" t="s">
        <v>356</v>
      </c>
      <c r="F3" s="126" t="s">
        <v>356</v>
      </c>
      <c r="G3" s="126" t="s">
        <v>356</v>
      </c>
      <c r="H3" s="126" t="s">
        <v>356</v>
      </c>
      <c r="I3" s="126" t="s">
        <v>356</v>
      </c>
      <c r="J3" s="126" t="s">
        <v>356</v>
      </c>
      <c r="K3" s="127" t="s">
        <v>357</v>
      </c>
      <c r="L3" s="128" t="s">
        <v>351</v>
      </c>
      <c r="M3" s="127" t="s">
        <v>357</v>
      </c>
      <c r="N3" s="127" t="s">
        <v>357</v>
      </c>
      <c r="O3" s="127" t="s">
        <v>357</v>
      </c>
      <c r="P3" s="127" t="s">
        <v>357</v>
      </c>
      <c r="Q3" s="127" t="s">
        <v>357</v>
      </c>
      <c r="R3" s="127" t="s">
        <v>357</v>
      </c>
      <c r="S3" s="127" t="s">
        <v>357</v>
      </c>
      <c r="T3" s="127" t="s">
        <v>357</v>
      </c>
      <c r="U3" s="127" t="s">
        <v>357</v>
      </c>
      <c r="V3" s="128" t="s">
        <v>351</v>
      </c>
      <c r="W3" s="126" t="s">
        <v>356</v>
      </c>
      <c r="X3" s="126" t="s">
        <v>356</v>
      </c>
      <c r="Y3" s="126" t="s">
        <v>356</v>
      </c>
      <c r="Z3" s="129" t="s">
        <v>357</v>
      </c>
      <c r="AA3" s="126" t="s">
        <v>356</v>
      </c>
      <c r="AB3" s="124">
        <v>2.0</v>
      </c>
      <c r="AC3" s="130">
        <v>25.0</v>
      </c>
      <c r="AD3" s="131" t="s">
        <v>359</v>
      </c>
      <c r="AE3" s="133">
        <f t="shared" ref="AE3:AE14" si="1">AB3/AC3*100%</f>
        <v>0.08</v>
      </c>
      <c r="AF3" s="134"/>
      <c r="AG3" s="127" t="s">
        <v>361</v>
      </c>
      <c r="AH3" s="126" t="s">
        <v>356</v>
      </c>
      <c r="AI3" s="127" t="s">
        <v>357</v>
      </c>
      <c r="AJ3" s="126" t="s">
        <v>356</v>
      </c>
      <c r="AK3" s="134"/>
    </row>
    <row r="4" ht="18.0" customHeight="1">
      <c r="A4" s="107"/>
      <c r="B4" s="125" t="s">
        <v>362</v>
      </c>
      <c r="C4" s="126" t="s">
        <v>356</v>
      </c>
      <c r="D4" s="126" t="s">
        <v>356</v>
      </c>
      <c r="E4" s="127" t="s">
        <v>357</v>
      </c>
      <c r="F4" s="126" t="s">
        <v>356</v>
      </c>
      <c r="G4" s="127" t="s">
        <v>357</v>
      </c>
      <c r="H4" s="127" t="s">
        <v>357</v>
      </c>
      <c r="I4" s="127" t="s">
        <v>357</v>
      </c>
      <c r="J4" s="127" t="s">
        <v>357</v>
      </c>
      <c r="K4" s="127" t="s">
        <v>357</v>
      </c>
      <c r="L4" s="127" t="s">
        <v>357</v>
      </c>
      <c r="M4" s="127" t="s">
        <v>357</v>
      </c>
      <c r="N4" s="127" t="s">
        <v>357</v>
      </c>
      <c r="O4" s="127" t="s">
        <v>357</v>
      </c>
      <c r="P4" s="128" t="s">
        <v>351</v>
      </c>
      <c r="Q4" s="127" t="s">
        <v>357</v>
      </c>
      <c r="R4" s="127" t="s">
        <v>357</v>
      </c>
      <c r="S4" s="128" t="s">
        <v>351</v>
      </c>
      <c r="T4" s="127" t="s">
        <v>357</v>
      </c>
      <c r="U4" s="128" t="s">
        <v>351</v>
      </c>
      <c r="V4" s="127" t="s">
        <v>357</v>
      </c>
      <c r="W4" s="127" t="s">
        <v>357</v>
      </c>
      <c r="X4" s="127" t="s">
        <v>357</v>
      </c>
      <c r="Y4" s="127" t="s">
        <v>357</v>
      </c>
      <c r="Z4" s="126" t="s">
        <v>356</v>
      </c>
      <c r="AA4" s="126" t="s">
        <v>356</v>
      </c>
      <c r="AB4" s="124">
        <v>4.0</v>
      </c>
      <c r="AC4" s="130">
        <v>20.0</v>
      </c>
      <c r="AD4" s="131" t="s">
        <v>364</v>
      </c>
      <c r="AE4" s="133">
        <f t="shared" si="1"/>
        <v>0.2</v>
      </c>
      <c r="AF4" s="134"/>
      <c r="AG4" s="127" t="s">
        <v>365</v>
      </c>
      <c r="AH4" s="126" t="s">
        <v>356</v>
      </c>
      <c r="AI4" s="127" t="s">
        <v>357</v>
      </c>
      <c r="AJ4" s="126" t="s">
        <v>356</v>
      </c>
      <c r="AK4" s="134"/>
    </row>
    <row r="5" ht="16.5" customHeight="1">
      <c r="A5" s="107"/>
      <c r="B5" s="125" t="s">
        <v>366</v>
      </c>
      <c r="C5" s="128" t="s">
        <v>351</v>
      </c>
      <c r="D5" s="128" t="s">
        <v>351</v>
      </c>
      <c r="E5" s="127" t="s">
        <v>357</v>
      </c>
      <c r="F5" s="127" t="s">
        <v>357</v>
      </c>
      <c r="G5" s="127" t="s">
        <v>357</v>
      </c>
      <c r="H5" s="127" t="s">
        <v>357</v>
      </c>
      <c r="I5" s="127" t="s">
        <v>357</v>
      </c>
      <c r="J5" s="128" t="s">
        <v>351</v>
      </c>
      <c r="K5" s="127" t="s">
        <v>357</v>
      </c>
      <c r="L5" s="127" t="s">
        <v>357</v>
      </c>
      <c r="M5" s="127" t="s">
        <v>357</v>
      </c>
      <c r="N5" s="127" t="s">
        <v>357</v>
      </c>
      <c r="O5" s="127" t="s">
        <v>357</v>
      </c>
      <c r="P5" s="127" t="s">
        <v>357</v>
      </c>
      <c r="Q5" s="127" t="s">
        <v>357</v>
      </c>
      <c r="R5" s="128" t="s">
        <v>351</v>
      </c>
      <c r="S5" s="127" t="s">
        <v>357</v>
      </c>
      <c r="T5" s="127" t="s">
        <v>357</v>
      </c>
      <c r="U5" s="127" t="s">
        <v>357</v>
      </c>
      <c r="V5" s="128" t="s">
        <v>351</v>
      </c>
      <c r="W5" s="128" t="s">
        <v>351</v>
      </c>
      <c r="X5" s="127" t="s">
        <v>357</v>
      </c>
      <c r="Y5" s="127" t="s">
        <v>357</v>
      </c>
      <c r="Z5" s="127" t="s">
        <v>357</v>
      </c>
      <c r="AA5" s="128" t="s">
        <v>351</v>
      </c>
      <c r="AB5" s="124">
        <v>7.0</v>
      </c>
      <c r="AC5" s="130">
        <v>25.0</v>
      </c>
      <c r="AD5" s="131" t="s">
        <v>370</v>
      </c>
      <c r="AE5" s="133">
        <f t="shared" si="1"/>
        <v>0.28</v>
      </c>
      <c r="AF5" s="134"/>
      <c r="AG5" s="127" t="s">
        <v>372</v>
      </c>
      <c r="AH5" s="128" t="s">
        <v>351</v>
      </c>
      <c r="AI5" s="127" t="s">
        <v>357</v>
      </c>
      <c r="AJ5" s="128" t="s">
        <v>351</v>
      </c>
      <c r="AK5" s="134"/>
    </row>
    <row r="6" ht="16.5" customHeight="1">
      <c r="A6" s="107"/>
      <c r="B6" s="125" t="s">
        <v>374</v>
      </c>
      <c r="C6" s="128" t="s">
        <v>351</v>
      </c>
      <c r="D6" s="127" t="s">
        <v>357</v>
      </c>
      <c r="E6" s="127" t="s">
        <v>357</v>
      </c>
      <c r="F6" s="127" t="s">
        <v>357</v>
      </c>
      <c r="G6" s="127" t="s">
        <v>357</v>
      </c>
      <c r="H6" s="127" t="s">
        <v>357</v>
      </c>
      <c r="I6" s="128" t="s">
        <v>351</v>
      </c>
      <c r="J6" s="127" t="s">
        <v>357</v>
      </c>
      <c r="K6" s="127" t="s">
        <v>357</v>
      </c>
      <c r="L6" s="128" t="s">
        <v>351</v>
      </c>
      <c r="M6" s="127" t="s">
        <v>357</v>
      </c>
      <c r="N6" s="127" t="s">
        <v>357</v>
      </c>
      <c r="O6" s="128" t="s">
        <v>351</v>
      </c>
      <c r="P6" s="127" t="s">
        <v>357</v>
      </c>
      <c r="Q6" s="127" t="s">
        <v>357</v>
      </c>
      <c r="R6" s="127" t="s">
        <v>357</v>
      </c>
      <c r="S6" s="127" t="s">
        <v>357</v>
      </c>
      <c r="T6" s="127" t="s">
        <v>357</v>
      </c>
      <c r="U6" s="127" t="s">
        <v>357</v>
      </c>
      <c r="V6" s="127" t="s">
        <v>357</v>
      </c>
      <c r="W6" s="127" t="s">
        <v>357</v>
      </c>
      <c r="X6" s="127" t="s">
        <v>357</v>
      </c>
      <c r="Y6" s="127" t="s">
        <v>357</v>
      </c>
      <c r="Z6" s="127" t="s">
        <v>357</v>
      </c>
      <c r="AA6" s="128" t="s">
        <v>351</v>
      </c>
      <c r="AB6" s="124">
        <v>5.0</v>
      </c>
      <c r="AC6" s="130">
        <v>25.0</v>
      </c>
      <c r="AD6" s="131" t="s">
        <v>376</v>
      </c>
      <c r="AE6" s="133">
        <f t="shared" si="1"/>
        <v>0.2</v>
      </c>
      <c r="AF6" s="134"/>
      <c r="AG6" s="127" t="s">
        <v>377</v>
      </c>
      <c r="AH6" s="128" t="s">
        <v>351</v>
      </c>
      <c r="AI6" s="128" t="s">
        <v>351</v>
      </c>
      <c r="AJ6" s="128" t="s">
        <v>351</v>
      </c>
      <c r="AK6" s="134"/>
    </row>
    <row r="7" ht="13.5" customHeight="1">
      <c r="A7" s="107"/>
      <c r="B7" s="125" t="s">
        <v>378</v>
      </c>
      <c r="C7" s="128" t="s">
        <v>351</v>
      </c>
      <c r="D7" s="127" t="s">
        <v>357</v>
      </c>
      <c r="E7" s="127" t="s">
        <v>357</v>
      </c>
      <c r="F7" s="127" t="s">
        <v>357</v>
      </c>
      <c r="G7" s="128" t="s">
        <v>351</v>
      </c>
      <c r="H7" s="127" t="s">
        <v>357</v>
      </c>
      <c r="I7" s="128" t="s">
        <v>351</v>
      </c>
      <c r="J7" s="128" t="s">
        <v>351</v>
      </c>
      <c r="K7" s="128" t="s">
        <v>351</v>
      </c>
      <c r="L7" s="128" t="s">
        <v>351</v>
      </c>
      <c r="M7" s="127" t="s">
        <v>357</v>
      </c>
      <c r="N7" s="128" t="s">
        <v>351</v>
      </c>
      <c r="O7" s="128" t="s">
        <v>351</v>
      </c>
      <c r="P7" s="128" t="s">
        <v>351</v>
      </c>
      <c r="Q7" s="127" t="s">
        <v>357</v>
      </c>
      <c r="R7" s="127" t="s">
        <v>357</v>
      </c>
      <c r="S7" s="127" t="s">
        <v>357</v>
      </c>
      <c r="T7" s="127" t="s">
        <v>357</v>
      </c>
      <c r="U7" s="128" t="s">
        <v>351</v>
      </c>
      <c r="V7" s="127" t="s">
        <v>357</v>
      </c>
      <c r="W7" s="127" t="s">
        <v>357</v>
      </c>
      <c r="X7" s="127" t="s">
        <v>357</v>
      </c>
      <c r="Y7" s="127" t="s">
        <v>357</v>
      </c>
      <c r="Z7" s="128" t="s">
        <v>351</v>
      </c>
      <c r="AA7" s="127" t="s">
        <v>357</v>
      </c>
      <c r="AB7" s="124">
        <v>11.0</v>
      </c>
      <c r="AC7" s="130">
        <v>25.0</v>
      </c>
      <c r="AD7" s="131" t="s">
        <v>382</v>
      </c>
      <c r="AE7" s="133">
        <f t="shared" si="1"/>
        <v>0.44</v>
      </c>
      <c r="AF7" s="134"/>
      <c r="AG7" s="127" t="s">
        <v>383</v>
      </c>
      <c r="AH7" s="128" t="s">
        <v>351</v>
      </c>
      <c r="AI7" s="128" t="s">
        <v>351</v>
      </c>
      <c r="AJ7" s="127" t="s">
        <v>357</v>
      </c>
      <c r="AK7" s="134"/>
    </row>
    <row r="8" ht="13.5" customHeight="1">
      <c r="A8" s="107"/>
      <c r="B8" s="125" t="s">
        <v>384</v>
      </c>
      <c r="C8" s="128" t="s">
        <v>351</v>
      </c>
      <c r="D8" s="127" t="s">
        <v>357</v>
      </c>
      <c r="E8" s="127" t="s">
        <v>357</v>
      </c>
      <c r="F8" s="127" t="s">
        <v>357</v>
      </c>
      <c r="G8" s="127" t="s">
        <v>357</v>
      </c>
      <c r="H8" s="127" t="s">
        <v>357</v>
      </c>
      <c r="I8" s="128" t="s">
        <v>351</v>
      </c>
      <c r="J8" s="128" t="s">
        <v>351</v>
      </c>
      <c r="K8" s="127" t="s">
        <v>357</v>
      </c>
      <c r="L8" s="128" t="s">
        <v>351</v>
      </c>
      <c r="M8" s="127" t="s">
        <v>357</v>
      </c>
      <c r="N8" s="127" t="s">
        <v>357</v>
      </c>
      <c r="O8" s="128" t="s">
        <v>351</v>
      </c>
      <c r="P8" s="127" t="s">
        <v>357</v>
      </c>
      <c r="Q8" s="127" t="s">
        <v>357</v>
      </c>
      <c r="R8" s="127" t="s">
        <v>357</v>
      </c>
      <c r="S8" s="127" t="s">
        <v>357</v>
      </c>
      <c r="T8" s="127" t="s">
        <v>357</v>
      </c>
      <c r="U8" s="127" t="s">
        <v>357</v>
      </c>
      <c r="V8" s="127" t="s">
        <v>357</v>
      </c>
      <c r="W8" s="127" t="s">
        <v>357</v>
      </c>
      <c r="X8" s="128" t="s">
        <v>351</v>
      </c>
      <c r="Y8" s="127" t="s">
        <v>357</v>
      </c>
      <c r="Z8" s="127" t="s">
        <v>357</v>
      </c>
      <c r="AA8" s="128" t="s">
        <v>351</v>
      </c>
      <c r="AB8" s="124">
        <v>7.0</v>
      </c>
      <c r="AC8" s="130">
        <v>25.0</v>
      </c>
      <c r="AD8" s="131" t="s">
        <v>386</v>
      </c>
      <c r="AE8" s="133">
        <f t="shared" si="1"/>
        <v>0.28</v>
      </c>
      <c r="AF8" s="134"/>
      <c r="AG8" s="127" t="s">
        <v>387</v>
      </c>
      <c r="AH8" s="128" t="s">
        <v>351</v>
      </c>
      <c r="AI8" s="128" t="s">
        <v>351</v>
      </c>
      <c r="AJ8" s="128" t="s">
        <v>351</v>
      </c>
      <c r="AK8" s="134"/>
    </row>
    <row r="9" ht="13.5" customHeight="1">
      <c r="A9" s="107"/>
      <c r="B9" s="125" t="s">
        <v>389</v>
      </c>
      <c r="C9" s="128" t="s">
        <v>351</v>
      </c>
      <c r="D9" s="127" t="s">
        <v>357</v>
      </c>
      <c r="E9" s="127" t="s">
        <v>357</v>
      </c>
      <c r="F9" s="127" t="s">
        <v>357</v>
      </c>
      <c r="G9" s="127" t="s">
        <v>357</v>
      </c>
      <c r="H9" s="127" t="s">
        <v>357</v>
      </c>
      <c r="I9" s="127" t="s">
        <v>357</v>
      </c>
      <c r="J9" s="127" t="s">
        <v>357</v>
      </c>
      <c r="K9" s="127" t="s">
        <v>357</v>
      </c>
      <c r="L9" s="128" t="s">
        <v>351</v>
      </c>
      <c r="M9" s="127" t="s">
        <v>357</v>
      </c>
      <c r="N9" s="127" t="s">
        <v>357</v>
      </c>
      <c r="O9" s="127" t="s">
        <v>357</v>
      </c>
      <c r="P9" s="127" t="s">
        <v>357</v>
      </c>
      <c r="Q9" s="127" t="s">
        <v>357</v>
      </c>
      <c r="R9" s="127" t="s">
        <v>357</v>
      </c>
      <c r="S9" s="127" t="s">
        <v>357</v>
      </c>
      <c r="T9" s="127" t="s">
        <v>357</v>
      </c>
      <c r="U9" s="127" t="s">
        <v>357</v>
      </c>
      <c r="V9" s="127" t="s">
        <v>357</v>
      </c>
      <c r="W9" s="127" t="s">
        <v>357</v>
      </c>
      <c r="X9" s="127" t="s">
        <v>357</v>
      </c>
      <c r="Y9" s="127" t="s">
        <v>357</v>
      </c>
      <c r="Z9" s="127" t="s">
        <v>357</v>
      </c>
      <c r="AA9" s="127" t="s">
        <v>357</v>
      </c>
      <c r="AB9" s="124">
        <v>2.0</v>
      </c>
      <c r="AC9" s="130">
        <v>15.0</v>
      </c>
      <c r="AD9" s="131" t="s">
        <v>391</v>
      </c>
      <c r="AE9" s="133">
        <f t="shared" si="1"/>
        <v>0.1333333333</v>
      </c>
      <c r="AF9" s="134"/>
      <c r="AG9" s="127" t="s">
        <v>392</v>
      </c>
      <c r="AH9" s="128" t="s">
        <v>351</v>
      </c>
      <c r="AI9" s="127" t="s">
        <v>357</v>
      </c>
      <c r="AJ9" s="127" t="s">
        <v>357</v>
      </c>
      <c r="AK9" s="134"/>
    </row>
    <row r="10" ht="13.5" customHeight="1">
      <c r="A10" s="107"/>
      <c r="B10" s="125" t="s">
        <v>393</v>
      </c>
      <c r="C10" s="128" t="s">
        <v>351</v>
      </c>
      <c r="D10" s="128" t="s">
        <v>351</v>
      </c>
      <c r="E10" s="127" t="s">
        <v>357</v>
      </c>
      <c r="F10" s="127" t="s">
        <v>357</v>
      </c>
      <c r="G10" s="127" t="s">
        <v>357</v>
      </c>
      <c r="H10" s="127" t="s">
        <v>357</v>
      </c>
      <c r="I10" s="127" t="s">
        <v>357</v>
      </c>
      <c r="J10" s="128" t="s">
        <v>351</v>
      </c>
      <c r="K10" s="127" t="s">
        <v>357</v>
      </c>
      <c r="L10" s="127" t="s">
        <v>357</v>
      </c>
      <c r="M10" s="128" t="s">
        <v>351</v>
      </c>
      <c r="N10" s="128" t="s">
        <v>351</v>
      </c>
      <c r="O10" s="127" t="s">
        <v>357</v>
      </c>
      <c r="P10" s="127" t="s">
        <v>357</v>
      </c>
      <c r="Q10" s="128" t="s">
        <v>351</v>
      </c>
      <c r="R10" s="127" t="s">
        <v>357</v>
      </c>
      <c r="S10" s="127" t="s">
        <v>357</v>
      </c>
      <c r="T10" s="127" t="s">
        <v>357</v>
      </c>
      <c r="U10" s="127" t="s">
        <v>357</v>
      </c>
      <c r="V10" s="127" t="s">
        <v>357</v>
      </c>
      <c r="W10" s="127" t="s">
        <v>357</v>
      </c>
      <c r="X10" s="127" t="s">
        <v>357</v>
      </c>
      <c r="Y10" s="127" t="s">
        <v>357</v>
      </c>
      <c r="Z10" s="127" t="s">
        <v>357</v>
      </c>
      <c r="AA10" s="127" t="s">
        <v>357</v>
      </c>
      <c r="AB10" s="124">
        <v>5.0</v>
      </c>
      <c r="AC10" s="130">
        <v>25.0</v>
      </c>
      <c r="AD10" s="125" t="s">
        <v>398</v>
      </c>
      <c r="AE10" s="133">
        <f t="shared" si="1"/>
        <v>0.2</v>
      </c>
      <c r="AF10" s="134"/>
      <c r="AG10" s="127" t="s">
        <v>401</v>
      </c>
      <c r="AH10" s="128" t="s">
        <v>351</v>
      </c>
      <c r="AI10" s="127" t="s">
        <v>357</v>
      </c>
      <c r="AJ10" s="127" t="s">
        <v>357</v>
      </c>
      <c r="AK10" s="134"/>
    </row>
    <row r="11" ht="13.5" customHeight="1">
      <c r="A11" s="107"/>
      <c r="B11" s="125" t="s">
        <v>402</v>
      </c>
      <c r="C11" s="127" t="s">
        <v>357</v>
      </c>
      <c r="D11" s="127" t="s">
        <v>357</v>
      </c>
      <c r="E11" s="127" t="s">
        <v>357</v>
      </c>
      <c r="F11" s="127" t="s">
        <v>357</v>
      </c>
      <c r="G11" s="127" t="s">
        <v>357</v>
      </c>
      <c r="H11" s="127" t="s">
        <v>357</v>
      </c>
      <c r="I11" s="128" t="s">
        <v>351</v>
      </c>
      <c r="J11" s="143"/>
      <c r="K11" s="127" t="s">
        <v>357</v>
      </c>
      <c r="L11" s="127" t="s">
        <v>357</v>
      </c>
      <c r="M11" s="127" t="s">
        <v>357</v>
      </c>
      <c r="N11" s="127" t="s">
        <v>357</v>
      </c>
      <c r="O11" s="127" t="s">
        <v>357</v>
      </c>
      <c r="P11" s="127" t="s">
        <v>357</v>
      </c>
      <c r="Q11" s="127" t="s">
        <v>357</v>
      </c>
      <c r="R11" s="127" t="s">
        <v>357</v>
      </c>
      <c r="S11" s="127" t="s">
        <v>357</v>
      </c>
      <c r="T11" s="127" t="s">
        <v>357</v>
      </c>
      <c r="U11" s="127" t="s">
        <v>357</v>
      </c>
      <c r="V11" s="127" t="s">
        <v>357</v>
      </c>
      <c r="W11" s="128" t="s">
        <v>351</v>
      </c>
      <c r="X11" s="127" t="s">
        <v>357</v>
      </c>
      <c r="Y11" s="127" t="s">
        <v>357</v>
      </c>
      <c r="Z11" s="127" t="s">
        <v>357</v>
      </c>
      <c r="AA11" s="127" t="s">
        <v>357</v>
      </c>
      <c r="AB11" s="124">
        <v>2.0</v>
      </c>
      <c r="AC11" s="130">
        <v>20.0</v>
      </c>
      <c r="AD11" s="131" t="s">
        <v>406</v>
      </c>
      <c r="AE11" s="133">
        <f t="shared" si="1"/>
        <v>0.1</v>
      </c>
      <c r="AF11" s="134"/>
      <c r="AG11" s="127" t="s">
        <v>408</v>
      </c>
      <c r="AH11" s="127" t="s">
        <v>357</v>
      </c>
      <c r="AI11" s="127" t="s">
        <v>357</v>
      </c>
      <c r="AJ11" s="127" t="s">
        <v>357</v>
      </c>
      <c r="AK11" s="134"/>
    </row>
    <row r="12" ht="13.5" customHeight="1">
      <c r="A12" s="107"/>
      <c r="B12" s="125" t="s">
        <v>412</v>
      </c>
      <c r="C12" s="127" t="s">
        <v>357</v>
      </c>
      <c r="D12" s="127" t="s">
        <v>357</v>
      </c>
      <c r="E12" s="127" t="s">
        <v>357</v>
      </c>
      <c r="F12" s="127" t="s">
        <v>357</v>
      </c>
      <c r="G12" s="127" t="s">
        <v>357</v>
      </c>
      <c r="H12" s="127" t="s">
        <v>357</v>
      </c>
      <c r="I12" s="128" t="s">
        <v>351</v>
      </c>
      <c r="J12" s="128" t="s">
        <v>351</v>
      </c>
      <c r="K12" s="127" t="s">
        <v>357</v>
      </c>
      <c r="L12" s="128" t="s">
        <v>351</v>
      </c>
      <c r="M12" s="127" t="s">
        <v>357</v>
      </c>
      <c r="N12" s="128" t="s">
        <v>351</v>
      </c>
      <c r="O12" s="127" t="s">
        <v>357</v>
      </c>
      <c r="P12" s="127" t="s">
        <v>357</v>
      </c>
      <c r="Q12" s="127" t="s">
        <v>357</v>
      </c>
      <c r="R12" s="127" t="s">
        <v>357</v>
      </c>
      <c r="S12" s="127" t="s">
        <v>357</v>
      </c>
      <c r="T12" s="127" t="s">
        <v>357</v>
      </c>
      <c r="U12" s="127" t="s">
        <v>357</v>
      </c>
      <c r="V12" s="127" t="s">
        <v>357</v>
      </c>
      <c r="W12" s="127" t="s">
        <v>357</v>
      </c>
      <c r="X12" s="127" t="s">
        <v>357</v>
      </c>
      <c r="Y12" s="127" t="s">
        <v>357</v>
      </c>
      <c r="Z12" s="127" t="s">
        <v>357</v>
      </c>
      <c r="AA12" s="127" t="s">
        <v>357</v>
      </c>
      <c r="AB12" s="146">
        <v>4.0</v>
      </c>
      <c r="AC12" s="130">
        <v>25.0</v>
      </c>
      <c r="AD12" s="131" t="s">
        <v>414</v>
      </c>
      <c r="AE12" s="133">
        <f t="shared" si="1"/>
        <v>0.16</v>
      </c>
      <c r="AF12" s="134"/>
      <c r="AG12" s="127" t="s">
        <v>416</v>
      </c>
      <c r="AH12" s="127" t="s">
        <v>357</v>
      </c>
      <c r="AI12" s="127" t="s">
        <v>357</v>
      </c>
      <c r="AJ12" s="127" t="s">
        <v>357</v>
      </c>
      <c r="AK12" s="134"/>
    </row>
    <row r="13" ht="13.5" customHeight="1">
      <c r="A13" s="107"/>
      <c r="B13" s="125" t="s">
        <v>417</v>
      </c>
      <c r="C13" s="127" t="s">
        <v>357</v>
      </c>
      <c r="D13" s="127" t="s">
        <v>357</v>
      </c>
      <c r="E13" s="127" t="s">
        <v>357</v>
      </c>
      <c r="F13" s="127" t="s">
        <v>357</v>
      </c>
      <c r="G13" s="127" t="s">
        <v>357</v>
      </c>
      <c r="H13" s="127" t="s">
        <v>357</v>
      </c>
      <c r="I13" s="127" t="s">
        <v>357</v>
      </c>
      <c r="J13" s="128" t="s">
        <v>351</v>
      </c>
      <c r="K13" s="127" t="s">
        <v>357</v>
      </c>
      <c r="L13" s="128" t="s">
        <v>351</v>
      </c>
      <c r="M13" s="127" t="s">
        <v>357</v>
      </c>
      <c r="N13" s="127" t="s">
        <v>357</v>
      </c>
      <c r="O13" s="127" t="s">
        <v>357</v>
      </c>
      <c r="P13" s="127" t="s">
        <v>357</v>
      </c>
      <c r="Q13" s="128" t="s">
        <v>351</v>
      </c>
      <c r="R13" s="127" t="s">
        <v>357</v>
      </c>
      <c r="S13" s="127" t="s">
        <v>357</v>
      </c>
      <c r="T13" s="127" t="s">
        <v>357</v>
      </c>
      <c r="U13" s="127" t="s">
        <v>357</v>
      </c>
      <c r="V13" s="127" t="s">
        <v>357</v>
      </c>
      <c r="W13" s="127" t="s">
        <v>357</v>
      </c>
      <c r="X13" s="127" t="s">
        <v>357</v>
      </c>
      <c r="Y13" s="127" t="s">
        <v>357</v>
      </c>
      <c r="Z13" s="127" t="s">
        <v>357</v>
      </c>
      <c r="AA13" s="127" t="s">
        <v>357</v>
      </c>
      <c r="AB13" s="146">
        <v>3.0</v>
      </c>
      <c r="AC13" s="130">
        <v>25.0</v>
      </c>
      <c r="AD13" s="131" t="s">
        <v>422</v>
      </c>
      <c r="AE13" s="133">
        <f t="shared" si="1"/>
        <v>0.12</v>
      </c>
      <c r="AF13" s="134"/>
      <c r="AG13" s="127" t="s">
        <v>423</v>
      </c>
      <c r="AH13" s="127" t="s">
        <v>357</v>
      </c>
      <c r="AI13" s="127" t="s">
        <v>357</v>
      </c>
      <c r="AJ13" s="127" t="s">
        <v>357</v>
      </c>
      <c r="AK13" s="134"/>
    </row>
    <row r="14" ht="13.5" customHeight="1">
      <c r="A14" s="37"/>
      <c r="B14" s="151" t="s">
        <v>424</v>
      </c>
      <c r="C14" s="152"/>
      <c r="D14" s="152"/>
      <c r="E14" s="152"/>
      <c r="F14" s="152"/>
      <c r="G14" s="152"/>
      <c r="H14" s="152"/>
      <c r="I14" s="152"/>
      <c r="J14" s="152"/>
      <c r="K14" s="153"/>
      <c r="L14" s="128" t="s">
        <v>351</v>
      </c>
      <c r="M14" s="128" t="s">
        <v>351</v>
      </c>
      <c r="N14" s="153"/>
      <c r="O14" s="153"/>
      <c r="P14" s="153"/>
      <c r="Q14" s="153"/>
      <c r="R14" s="153"/>
      <c r="S14" s="128" t="s">
        <v>351</v>
      </c>
      <c r="T14" s="153"/>
      <c r="U14" s="128" t="s">
        <v>351</v>
      </c>
      <c r="V14" s="154"/>
      <c r="W14" s="152"/>
      <c r="X14" s="152"/>
      <c r="Y14" s="152"/>
      <c r="Z14" s="152"/>
      <c r="AA14" s="152"/>
      <c r="AB14" s="156">
        <v>4.0</v>
      </c>
      <c r="AC14" s="157">
        <v>25.0</v>
      </c>
      <c r="AD14" s="151" t="s">
        <v>429</v>
      </c>
      <c r="AE14" s="158">
        <f t="shared" si="1"/>
        <v>0.16</v>
      </c>
      <c r="AF14" s="159"/>
      <c r="AG14" s="159"/>
      <c r="AH14" s="159"/>
      <c r="AI14" s="159"/>
      <c r="AJ14" s="159"/>
      <c r="AK14" s="159"/>
    </row>
    <row r="15" ht="13.5" customHeight="1">
      <c r="A15" s="107"/>
      <c r="B15" s="161" t="s">
        <v>431</v>
      </c>
      <c r="C15" s="162"/>
      <c r="D15" s="162"/>
      <c r="E15" s="162"/>
      <c r="F15" s="162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162"/>
      <c r="R15" s="162"/>
      <c r="S15" s="162"/>
      <c r="T15" s="162"/>
      <c r="U15" s="162"/>
      <c r="V15" s="162"/>
      <c r="W15" s="162"/>
      <c r="X15" s="162"/>
      <c r="Y15" s="162"/>
      <c r="Z15" s="162"/>
      <c r="AA15" s="163"/>
      <c r="AB15" s="164">
        <f t="shared" ref="AB15:AC15" si="2">sum(AB3:AB14)</f>
        <v>56</v>
      </c>
      <c r="AC15" s="165">
        <f t="shared" si="2"/>
        <v>280</v>
      </c>
      <c r="AD15" s="166" t="s">
        <v>439</v>
      </c>
      <c r="AE15" s="168">
        <f>AB15/AC15*100%</f>
        <v>0.2</v>
      </c>
      <c r="AF15" s="169"/>
      <c r="AG15" s="169"/>
      <c r="AH15" s="169"/>
      <c r="AI15" s="169"/>
      <c r="AJ15" s="169"/>
      <c r="AK15" s="169"/>
    </row>
    <row r="16" ht="13.5" customHeight="1">
      <c r="A16" s="107"/>
      <c r="B16" s="148"/>
      <c r="C16" s="148" t="s">
        <v>441</v>
      </c>
      <c r="D16" s="148" t="s">
        <v>442</v>
      </c>
      <c r="E16" s="148" t="s">
        <v>443</v>
      </c>
      <c r="F16" s="148" t="s">
        <v>444</v>
      </c>
      <c r="G16" s="148" t="s">
        <v>445</v>
      </c>
      <c r="H16" s="148" t="s">
        <v>446</v>
      </c>
      <c r="I16" s="148" t="s">
        <v>447</v>
      </c>
      <c r="J16" s="148" t="s">
        <v>448</v>
      </c>
      <c r="K16" s="148" t="s">
        <v>450</v>
      </c>
      <c r="L16" s="148" t="s">
        <v>451</v>
      </c>
      <c r="M16" s="148" t="s">
        <v>452</v>
      </c>
      <c r="N16" s="148" t="s">
        <v>453</v>
      </c>
      <c r="O16" s="107"/>
      <c r="P16" s="172" t="s">
        <v>454</v>
      </c>
      <c r="Q16" s="173"/>
      <c r="R16" s="173"/>
      <c r="S16" s="173"/>
      <c r="T16" s="173"/>
      <c r="U16" s="173"/>
      <c r="V16" s="173"/>
      <c r="W16" s="173"/>
      <c r="X16" s="173"/>
      <c r="Y16" s="173"/>
      <c r="Z16" s="173"/>
      <c r="AA16" s="173"/>
      <c r="AB16" s="174"/>
      <c r="AG16" s="175">
        <f>sum(AB3:AB7)/sum(AC3:AC7)</f>
        <v>0.2416666667</v>
      </c>
    </row>
    <row r="17" ht="13.5" customHeight="1">
      <c r="A17" s="107"/>
      <c r="B17" s="148" t="s">
        <v>455</v>
      </c>
      <c r="C17" s="148">
        <v>1.0</v>
      </c>
      <c r="D17" s="148">
        <v>1.0</v>
      </c>
      <c r="E17" s="148">
        <v>0.0</v>
      </c>
      <c r="F17" s="148">
        <v>1.0</v>
      </c>
      <c r="G17" s="148">
        <v>0.0</v>
      </c>
      <c r="H17" s="148">
        <v>0.0</v>
      </c>
      <c r="I17" s="148">
        <v>1.0</v>
      </c>
      <c r="J17" s="148">
        <v>0.0</v>
      </c>
      <c r="K17" s="148">
        <v>0.0</v>
      </c>
      <c r="L17" s="148">
        <v>0.0</v>
      </c>
      <c r="M17" s="176">
        <v>0.0</v>
      </c>
      <c r="N17" s="176">
        <v>0.0</v>
      </c>
      <c r="O17" s="107"/>
      <c r="P17" s="177" t="s">
        <v>456</v>
      </c>
      <c r="Q17" s="178" t="s">
        <v>457</v>
      </c>
      <c r="R17" s="178" t="s">
        <v>458</v>
      </c>
      <c r="S17" s="178" t="s">
        <v>459</v>
      </c>
      <c r="T17" s="178" t="s">
        <v>461</v>
      </c>
      <c r="U17" s="178" t="s">
        <v>463</v>
      </c>
      <c r="V17" s="178" t="s">
        <v>465</v>
      </c>
      <c r="W17" s="178" t="s">
        <v>466</v>
      </c>
      <c r="X17" s="178" t="s">
        <v>467</v>
      </c>
      <c r="Y17" s="178" t="s">
        <v>469</v>
      </c>
      <c r="Z17" s="178" t="s">
        <v>471</v>
      </c>
      <c r="AA17" s="178"/>
      <c r="AB17" s="179"/>
      <c r="AG17" s="175">
        <f>sum(AB9:AB13)/sum(AC9:AC13)</f>
        <v>0.1454545455</v>
      </c>
    </row>
    <row r="18" ht="13.5" customHeight="1">
      <c r="A18" s="107"/>
      <c r="B18" s="148"/>
      <c r="C18" s="148" t="s">
        <v>480</v>
      </c>
      <c r="D18" s="148" t="s">
        <v>481</v>
      </c>
      <c r="E18" s="148" t="s">
        <v>482</v>
      </c>
      <c r="F18" s="148" t="s">
        <v>483</v>
      </c>
      <c r="G18" s="148" t="s">
        <v>484</v>
      </c>
      <c r="H18" s="148" t="s">
        <v>485</v>
      </c>
      <c r="I18" s="148" t="s">
        <v>486</v>
      </c>
      <c r="J18" s="148" t="s">
        <v>487</v>
      </c>
      <c r="K18" s="148" t="s">
        <v>488</v>
      </c>
      <c r="L18" s="148" t="s">
        <v>489</v>
      </c>
      <c r="M18" s="148" t="s">
        <v>490</v>
      </c>
      <c r="N18" s="148" t="s">
        <v>491</v>
      </c>
      <c r="O18" s="107"/>
      <c r="P18" s="180" t="s">
        <v>493</v>
      </c>
      <c r="Q18" s="181">
        <v>6.0</v>
      </c>
      <c r="R18" s="181">
        <v>3.0</v>
      </c>
      <c r="S18" s="182">
        <v>4.0</v>
      </c>
      <c r="T18" s="183">
        <v>3.0</v>
      </c>
      <c r="U18" s="183">
        <v>4.0</v>
      </c>
      <c r="V18" s="183">
        <v>5.0</v>
      </c>
      <c r="W18" s="183">
        <v>3.0</v>
      </c>
      <c r="X18" s="183">
        <v>2.0</v>
      </c>
      <c r="Y18" s="183">
        <v>4.0</v>
      </c>
      <c r="Z18" s="183">
        <v>34.0</v>
      </c>
      <c r="AA18" s="183"/>
      <c r="AB18" s="184"/>
    </row>
    <row r="19" ht="13.5" customHeight="1">
      <c r="A19" s="107"/>
      <c r="B19" s="107" t="s">
        <v>169</v>
      </c>
      <c r="C19" s="107">
        <v>5.0</v>
      </c>
      <c r="D19" s="107">
        <v>2.0</v>
      </c>
      <c r="E19" s="107">
        <v>2.0</v>
      </c>
      <c r="F19" s="107">
        <v>1.0</v>
      </c>
      <c r="G19" s="107">
        <v>1.0</v>
      </c>
      <c r="H19" s="107">
        <v>0.0</v>
      </c>
      <c r="I19" s="185">
        <v>3.0</v>
      </c>
      <c r="J19" s="185">
        <v>1.0</v>
      </c>
      <c r="K19" s="185">
        <v>3.0</v>
      </c>
      <c r="L19" s="185">
        <v>0.0</v>
      </c>
      <c r="M19" s="185">
        <v>2.0</v>
      </c>
      <c r="N19" s="95">
        <v>1.0</v>
      </c>
      <c r="O19" s="107"/>
      <c r="P19" s="180" t="s">
        <v>494</v>
      </c>
      <c r="Q19" s="181">
        <v>18.0</v>
      </c>
      <c r="R19" s="181">
        <v>15.0</v>
      </c>
      <c r="S19" s="183">
        <v>10.0</v>
      </c>
      <c r="T19" s="183">
        <v>12.0</v>
      </c>
      <c r="U19" s="183">
        <v>18.0</v>
      </c>
      <c r="V19" s="183">
        <v>21.0</v>
      </c>
      <c r="W19" s="183">
        <v>17.0</v>
      </c>
      <c r="X19" s="183">
        <v>16.0</v>
      </c>
      <c r="Y19" s="183">
        <v>18.0</v>
      </c>
      <c r="Z19" s="183">
        <v>145.0</v>
      </c>
      <c r="AA19" s="183"/>
      <c r="AB19" s="184"/>
    </row>
    <row r="20" ht="13.5" customHeight="1">
      <c r="A20" s="107"/>
      <c r="B20" s="148"/>
      <c r="C20" s="148" t="s">
        <v>501</v>
      </c>
      <c r="D20" s="148" t="s">
        <v>503</v>
      </c>
      <c r="E20" s="148" t="s">
        <v>505</v>
      </c>
      <c r="F20" s="148" t="s">
        <v>507</v>
      </c>
      <c r="G20" s="148" t="s">
        <v>509</v>
      </c>
      <c r="H20" s="148" t="s">
        <v>510</v>
      </c>
      <c r="I20" s="148" t="s">
        <v>511</v>
      </c>
      <c r="J20" s="148" t="s">
        <v>513</v>
      </c>
      <c r="K20" s="148" t="s">
        <v>515</v>
      </c>
      <c r="L20" s="148" t="s">
        <v>516</v>
      </c>
      <c r="M20" s="148" t="s">
        <v>517</v>
      </c>
      <c r="N20" s="148" t="s">
        <v>518</v>
      </c>
      <c r="O20" s="107"/>
      <c r="P20" s="180" t="s">
        <v>456</v>
      </c>
      <c r="Q20" s="183" t="s">
        <v>519</v>
      </c>
      <c r="R20" s="183" t="s">
        <v>520</v>
      </c>
      <c r="S20" s="183" t="s">
        <v>521</v>
      </c>
      <c r="T20" s="183" t="s">
        <v>522</v>
      </c>
      <c r="U20" s="183" t="s">
        <v>523</v>
      </c>
      <c r="V20" s="183" t="s">
        <v>524</v>
      </c>
      <c r="W20" s="183" t="s">
        <v>525</v>
      </c>
      <c r="X20" s="183" t="s">
        <v>526</v>
      </c>
      <c r="Y20" s="183" t="s">
        <v>527</v>
      </c>
      <c r="Z20" s="183" t="s">
        <v>528</v>
      </c>
      <c r="AA20" s="183" t="s">
        <v>529</v>
      </c>
      <c r="AB20" s="184" t="s">
        <v>530</v>
      </c>
    </row>
    <row r="21" ht="13.5" customHeight="1">
      <c r="A21" s="107"/>
      <c r="B21" s="186" t="s">
        <v>531</v>
      </c>
      <c r="C21" s="107">
        <v>6.0</v>
      </c>
      <c r="D21" s="107">
        <v>2.0</v>
      </c>
      <c r="E21" s="107">
        <v>1.0</v>
      </c>
      <c r="F21" s="107">
        <v>2.0</v>
      </c>
      <c r="G21" s="107">
        <v>2.0</v>
      </c>
      <c r="H21" s="107">
        <v>2.0</v>
      </c>
      <c r="I21" s="185">
        <v>2.0</v>
      </c>
      <c r="J21" s="185">
        <v>2.0</v>
      </c>
      <c r="K21" s="107">
        <v>1.0</v>
      </c>
      <c r="L21" s="185">
        <v>3.0</v>
      </c>
      <c r="M21" s="185">
        <v>2.0</v>
      </c>
      <c r="N21" s="95">
        <v>3.0</v>
      </c>
      <c r="O21" s="107"/>
      <c r="P21" s="187" t="s">
        <v>532</v>
      </c>
      <c r="Q21" s="188">
        <f>Q18/(Q19+Q18)*100%</f>
        <v>0.25</v>
      </c>
      <c r="R21" s="188">
        <f t="shared" ref="R21:AB21" si="3">R18/R19</f>
        <v>0.2</v>
      </c>
      <c r="S21" s="188">
        <f t="shared" si="3"/>
        <v>0.4</v>
      </c>
      <c r="T21" s="188">
        <f t="shared" si="3"/>
        <v>0.25</v>
      </c>
      <c r="U21" s="188">
        <f t="shared" si="3"/>
        <v>0.2222222222</v>
      </c>
      <c r="V21" s="188">
        <f t="shared" si="3"/>
        <v>0.2380952381</v>
      </c>
      <c r="W21" s="188">
        <f t="shared" si="3"/>
        <v>0.1764705882</v>
      </c>
      <c r="X21" s="188">
        <f t="shared" si="3"/>
        <v>0.125</v>
      </c>
      <c r="Y21" s="188">
        <f t="shared" si="3"/>
        <v>0.2222222222</v>
      </c>
      <c r="Z21" s="188">
        <f t="shared" si="3"/>
        <v>0.2344827586</v>
      </c>
      <c r="AA21" s="188" t="str">
        <f t="shared" si="3"/>
        <v>#DIV/0!</v>
      </c>
      <c r="AB21" s="189" t="str">
        <f t="shared" si="3"/>
        <v>#DIV/0!</v>
      </c>
    </row>
    <row r="22" ht="13.5" customHeight="1">
      <c r="A22" s="107"/>
      <c r="B22" s="148"/>
      <c r="C22" s="148" t="s">
        <v>544</v>
      </c>
      <c r="D22" s="148" t="s">
        <v>545</v>
      </c>
      <c r="E22" s="148" t="s">
        <v>505</v>
      </c>
      <c r="F22" s="148" t="s">
        <v>546</v>
      </c>
      <c r="G22" s="148" t="s">
        <v>547</v>
      </c>
      <c r="H22" s="148" t="s">
        <v>548</v>
      </c>
      <c r="I22" s="148" t="s">
        <v>549</v>
      </c>
      <c r="J22" s="148" t="s">
        <v>550</v>
      </c>
      <c r="K22" s="148" t="s">
        <v>551</v>
      </c>
      <c r="L22" s="148" t="s">
        <v>552</v>
      </c>
      <c r="M22" s="148" t="s">
        <v>553</v>
      </c>
      <c r="N22" s="148" t="s">
        <v>554</v>
      </c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</row>
    <row r="23" ht="13.5" customHeight="1">
      <c r="A23" s="107"/>
      <c r="B23" s="186" t="s">
        <v>555</v>
      </c>
      <c r="C23" s="107">
        <v>1.0</v>
      </c>
      <c r="D23" s="107">
        <v>2.0</v>
      </c>
      <c r="E23" s="107">
        <v>0.0</v>
      </c>
      <c r="F23" s="107">
        <v>2.0</v>
      </c>
      <c r="G23" s="107">
        <v>1.0</v>
      </c>
      <c r="H23" s="107">
        <v>2.0</v>
      </c>
      <c r="I23" s="185">
        <v>0.0</v>
      </c>
      <c r="J23" s="185">
        <v>0.0</v>
      </c>
      <c r="K23" s="185">
        <v>0.0</v>
      </c>
      <c r="L23" s="185">
        <v>0.0</v>
      </c>
      <c r="M23" s="107"/>
      <c r="N23" s="95">
        <v>0.0</v>
      </c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</row>
    <row r="24" ht="13.5" customHeight="1">
      <c r="A24" s="107"/>
      <c r="B24" s="107"/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</row>
    <row r="25" ht="13.5" customHeight="1">
      <c r="A25" s="107"/>
      <c r="B25" s="107"/>
      <c r="C25" s="107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</row>
    <row r="26" ht="13.5" customHeight="1">
      <c r="A26" s="107"/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</row>
    <row r="27" ht="13.5" customHeight="1">
      <c r="A27" s="107"/>
      <c r="B27" s="107"/>
      <c r="C27" s="107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</row>
    <row r="28" ht="13.5" customHeight="1">
      <c r="A28" s="107"/>
      <c r="B28" s="107"/>
      <c r="C28" s="107"/>
      <c r="D28" s="107"/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</row>
    <row r="29" ht="13.5" customHeight="1">
      <c r="A29" s="107"/>
      <c r="B29" s="107"/>
      <c r="C29" s="107"/>
      <c r="D29" s="107"/>
      <c r="E29" s="107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</row>
    <row r="30" ht="13.5" customHeight="1">
      <c r="A30" s="107"/>
      <c r="B30" s="107"/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</row>
    <row r="31" ht="13.5" customHeight="1">
      <c r="A31" s="107"/>
      <c r="B31" s="107"/>
      <c r="C31" s="107"/>
      <c r="D31" s="107"/>
      <c r="E31" s="107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</row>
    <row r="32" ht="13.5" customHeight="1">
      <c r="A32" s="107"/>
      <c r="B32" s="107"/>
      <c r="C32" s="107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</row>
    <row r="33" ht="13.5" customHeight="1">
      <c r="A33" s="107"/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</row>
    <row r="34" ht="13.5" customHeight="1">
      <c r="A34" s="107"/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</row>
    <row r="35" ht="13.5" customHeight="1">
      <c r="A35" s="107"/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</row>
    <row r="36" ht="13.5" customHeight="1">
      <c r="A36" s="107"/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</row>
    <row r="37" ht="13.5" customHeight="1">
      <c r="A37" s="107"/>
      <c r="B37" s="107"/>
      <c r="C37" s="107"/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</row>
    <row r="38" ht="13.5" customHeight="1">
      <c r="A38" s="107"/>
      <c r="B38" s="107"/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</row>
    <row r="39" ht="13.5" customHeight="1">
      <c r="A39" s="107"/>
      <c r="B39" s="107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</row>
    <row r="40" ht="13.5" customHeight="1">
      <c r="A40" s="107"/>
      <c r="B40" s="107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</row>
    <row r="41" ht="13.5" customHeight="1">
      <c r="A41" s="107"/>
      <c r="B41" s="107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</row>
    <row r="42" ht="13.5" customHeight="1">
      <c r="A42" s="107"/>
      <c r="B42" s="107"/>
      <c r="C42" s="107"/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</row>
    <row r="43" ht="13.5" customHeight="1">
      <c r="A43" s="107"/>
      <c r="B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</row>
    <row r="44" ht="13.5" customHeight="1">
      <c r="A44" s="107"/>
      <c r="B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</row>
    <row r="45" ht="13.5" customHeight="1">
      <c r="A45" s="107"/>
      <c r="B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</row>
    <row r="46" ht="13.5" customHeight="1">
      <c r="A46" s="107"/>
      <c r="B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7"/>
    </row>
    <row r="47" ht="13.5" customHeight="1">
      <c r="A47" s="107"/>
      <c r="B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</row>
    <row r="48" ht="13.5" customHeight="1">
      <c r="A48" s="107"/>
      <c r="B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107"/>
    </row>
    <row r="49" ht="13.5" customHeight="1">
      <c r="A49" s="107"/>
      <c r="B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</row>
    <row r="50" ht="13.5" customHeight="1">
      <c r="A50" s="107"/>
      <c r="B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</row>
    <row r="51" ht="13.5" customHeight="1">
      <c r="A51" s="107"/>
      <c r="B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</row>
    <row r="52" ht="13.5" customHeight="1">
      <c r="A52" s="107"/>
      <c r="B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</row>
    <row r="53" ht="13.5" customHeight="1">
      <c r="A53" s="107"/>
      <c r="B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</row>
    <row r="54" ht="13.5" customHeight="1">
      <c r="A54" s="107"/>
      <c r="B54" s="107"/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  <c r="AA54" s="107"/>
    </row>
    <row r="55" ht="13.5" customHeight="1">
      <c r="A55" s="107"/>
      <c r="B55" s="107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07"/>
    </row>
    <row r="56" ht="13.5" customHeight="1">
      <c r="A56" s="107"/>
      <c r="B56" s="107"/>
      <c r="C56" s="107"/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  <c r="AA56" s="107"/>
    </row>
    <row r="57" ht="13.5" customHeight="1">
      <c r="A57" s="107"/>
      <c r="B57" s="107"/>
      <c r="C57" s="107"/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</row>
    <row r="58" ht="13.5" customHeight="1">
      <c r="A58" s="107"/>
      <c r="B58" s="107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  <c r="AA58" s="107"/>
    </row>
    <row r="59" ht="13.5" customHeight="1">
      <c r="A59" s="107"/>
      <c r="B59" s="107"/>
      <c r="C59" s="107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7"/>
    </row>
    <row r="60" ht="13.5" customHeight="1">
      <c r="A60" s="107"/>
      <c r="B60" s="107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107"/>
    </row>
    <row r="61" ht="13.5" customHeight="1">
      <c r="A61" s="107"/>
      <c r="B61" s="107"/>
      <c r="C61" s="107"/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</row>
    <row r="62" ht="13.5" customHeight="1">
      <c r="A62" s="107"/>
      <c r="B62" s="107"/>
      <c r="C62" s="107"/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  <c r="AA62" s="107"/>
    </row>
    <row r="63" ht="13.5" customHeight="1">
      <c r="A63" s="107"/>
      <c r="B63" s="107"/>
      <c r="C63" s="107"/>
      <c r="D63" s="107"/>
      <c r="E63" s="107"/>
      <c r="F63" s="107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  <c r="AA63" s="107"/>
    </row>
    <row r="64" ht="13.5" customHeight="1">
      <c r="A64" s="107"/>
      <c r="B64" s="107"/>
      <c r="C64" s="107"/>
      <c r="D64" s="107"/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  <c r="AA64" s="107"/>
    </row>
    <row r="65" ht="13.5" customHeight="1">
      <c r="A65" s="107"/>
      <c r="B65" s="107"/>
      <c r="C65" s="107"/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  <c r="AA65" s="107"/>
    </row>
    <row r="66" ht="13.5" customHeight="1">
      <c r="A66" s="107"/>
      <c r="B66" s="107"/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</row>
    <row r="67" ht="13.5" customHeight="1">
      <c r="A67" s="107"/>
      <c r="B67" s="107"/>
      <c r="C67" s="107"/>
      <c r="D67" s="107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  <c r="AA67" s="107"/>
    </row>
    <row r="68" ht="13.5" customHeight="1">
      <c r="A68" s="107"/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  <c r="AA68" s="107"/>
    </row>
    <row r="69" ht="13.5" customHeight="1">
      <c r="A69" s="107"/>
      <c r="B69" s="107"/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107"/>
    </row>
    <row r="70" ht="13.5" customHeight="1">
      <c r="A70" s="107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  <c r="AA70" s="107"/>
    </row>
    <row r="71" ht="13.5" customHeight="1">
      <c r="A71" s="107"/>
      <c r="B71" s="107"/>
      <c r="C71" s="107"/>
      <c r="D71" s="107"/>
      <c r="E71" s="107"/>
      <c r="F71" s="107"/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  <c r="AA71" s="107"/>
    </row>
    <row r="72" ht="13.5" customHeight="1">
      <c r="A72" s="107"/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  <c r="AA72" s="107"/>
    </row>
    <row r="73" ht="13.5" customHeight="1">
      <c r="A73" s="107"/>
      <c r="B73" s="107"/>
      <c r="C73" s="107"/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  <c r="AA73" s="107"/>
    </row>
    <row r="74" ht="13.5" customHeight="1">
      <c r="A74" s="107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  <c r="AA74" s="107"/>
    </row>
    <row r="75" ht="13.5" customHeight="1">
      <c r="A75" s="107"/>
      <c r="B75" s="107"/>
      <c r="C75" s="107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  <c r="AA75" s="107"/>
    </row>
    <row r="76" ht="13.5" customHeight="1">
      <c r="A76" s="107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107"/>
    </row>
    <row r="77" ht="13.5" customHeight="1">
      <c r="A77" s="107"/>
      <c r="B77" s="107"/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  <c r="AA77" s="107"/>
    </row>
    <row r="78" ht="13.5" customHeight="1">
      <c r="A78" s="107"/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  <c r="AA78" s="107"/>
    </row>
    <row r="79" ht="13.5" customHeight="1">
      <c r="A79" s="107"/>
      <c r="B79" s="107"/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  <c r="AA79" s="107"/>
    </row>
    <row r="80" ht="13.5" customHeight="1">
      <c r="A80" s="107"/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  <c r="AA80" s="107"/>
    </row>
    <row r="81" ht="13.5" customHeight="1">
      <c r="A81" s="107"/>
      <c r="B81" s="107"/>
      <c r="C81" s="107"/>
      <c r="D81" s="107"/>
      <c r="E81" s="107"/>
      <c r="F81" s="107"/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  <c r="AA81" s="107"/>
    </row>
    <row r="82" ht="13.5" customHeight="1">
      <c r="A82" s="107"/>
      <c r="B82" s="107"/>
      <c r="C82" s="107"/>
      <c r="D82" s="107"/>
      <c r="E82" s="107"/>
      <c r="F82" s="107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  <c r="AA82" s="107"/>
    </row>
    <row r="83" ht="13.5" customHeight="1">
      <c r="A83" s="107"/>
      <c r="B83" s="107"/>
      <c r="C83" s="107"/>
      <c r="D83" s="107"/>
      <c r="E83" s="107"/>
      <c r="F83" s="107"/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7"/>
    </row>
    <row r="84" ht="13.5" customHeight="1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</row>
    <row r="85" ht="13.5" customHeight="1">
      <c r="A85" s="107"/>
      <c r="B85" s="107"/>
      <c r="C85" s="107"/>
      <c r="D85" s="107"/>
      <c r="E85" s="107"/>
      <c r="F85" s="107"/>
      <c r="G85" s="107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  <c r="AA85" s="107"/>
    </row>
    <row r="86" ht="13.5" customHeight="1">
      <c r="A86" s="107"/>
      <c r="B86" s="107"/>
      <c r="C86" s="107"/>
      <c r="D86" s="107"/>
      <c r="E86" s="107"/>
      <c r="F86" s="107"/>
      <c r="G86" s="107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  <c r="AA86" s="107"/>
    </row>
    <row r="87" ht="13.5" customHeight="1">
      <c r="A87" s="107"/>
      <c r="B87" s="107"/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  <c r="AA87" s="107"/>
    </row>
    <row r="88" ht="13.5" customHeight="1">
      <c r="A88" s="107"/>
      <c r="B88" s="107"/>
      <c r="C88" s="107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  <c r="AA88" s="107"/>
    </row>
    <row r="89" ht="13.5" customHeight="1">
      <c r="A89" s="107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</row>
    <row r="90" ht="13.5" customHeight="1">
      <c r="A90" s="107"/>
      <c r="B90" s="107"/>
      <c r="C90" s="107"/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  <c r="AA90" s="107"/>
    </row>
    <row r="91" ht="13.5" customHeight="1">
      <c r="A91" s="107"/>
      <c r="B91" s="107"/>
      <c r="C91" s="107"/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  <c r="AA91" s="107"/>
    </row>
    <row r="92" ht="13.5" customHeight="1">
      <c r="A92" s="107"/>
      <c r="B92" s="107"/>
      <c r="C92" s="107"/>
      <c r="D92" s="107"/>
      <c r="E92" s="107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  <c r="AA92" s="107"/>
    </row>
    <row r="93" ht="13.5" customHeight="1">
      <c r="A93" s="107"/>
      <c r="B93" s="107"/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  <c r="AA93" s="107"/>
    </row>
    <row r="94" ht="13.5" customHeight="1">
      <c r="A94" s="107"/>
      <c r="B94" s="107"/>
      <c r="C94" s="107"/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  <c r="AA94" s="107"/>
    </row>
    <row r="95" ht="13.5" customHeight="1">
      <c r="A95" s="107"/>
      <c r="B95" s="107"/>
      <c r="C95" s="107"/>
      <c r="D95" s="107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  <c r="AA95" s="107"/>
    </row>
    <row r="96" ht="13.5" customHeight="1">
      <c r="A96" s="107"/>
      <c r="B96" s="107"/>
      <c r="C96" s="107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  <c r="AA96" s="107"/>
    </row>
    <row r="97" ht="13.5" customHeight="1">
      <c r="A97" s="107"/>
      <c r="B97" s="107"/>
      <c r="C97" s="107"/>
      <c r="D97" s="107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  <c r="AA97" s="107"/>
    </row>
    <row r="98" ht="13.5" customHeight="1">
      <c r="A98" s="107"/>
      <c r="B98" s="107"/>
      <c r="C98" s="107"/>
      <c r="D98" s="107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  <c r="AA98" s="107"/>
    </row>
    <row r="99" ht="13.5" customHeight="1">
      <c r="A99" s="107"/>
      <c r="B99" s="107"/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  <c r="AA99" s="107"/>
    </row>
    <row r="100" ht="13.5" customHeight="1">
      <c r="A100" s="107"/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  <c r="AA100" s="107"/>
    </row>
    <row r="101" ht="13.5" customHeight="1">
      <c r="A101" s="107"/>
      <c r="B101" s="107"/>
      <c r="C101" s="10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  <c r="AA101" s="107"/>
    </row>
    <row r="102" ht="13.5" customHeight="1">
      <c r="A102" s="107"/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  <c r="AA102" s="107"/>
    </row>
    <row r="103" ht="13.5" customHeight="1">
      <c r="A103" s="107"/>
      <c r="B103" s="107"/>
      <c r="C103" s="107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  <c r="AA103" s="107"/>
    </row>
    <row r="104" ht="13.5" customHeight="1">
      <c r="A104" s="107"/>
      <c r="B104" s="107"/>
      <c r="C104" s="107"/>
      <c r="D104" s="107"/>
      <c r="E104" s="107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  <c r="AA104" s="107"/>
    </row>
    <row r="105" ht="13.5" customHeight="1">
      <c r="A105" s="107"/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  <c r="AA105" s="107"/>
    </row>
    <row r="106" ht="13.5" customHeight="1">
      <c r="A106" s="107"/>
      <c r="B106" s="107"/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  <c r="AA106" s="107"/>
    </row>
    <row r="107" ht="13.5" customHeight="1">
      <c r="A107" s="107"/>
      <c r="B107" s="107"/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  <c r="AA107" s="107"/>
    </row>
    <row r="108" ht="13.5" customHeight="1">
      <c r="A108" s="107"/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  <c r="AA108" s="107"/>
    </row>
    <row r="109" ht="13.5" customHeight="1">
      <c r="A109" s="107"/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  <c r="AA109" s="107"/>
    </row>
    <row r="110" ht="13.5" customHeight="1">
      <c r="A110" s="107"/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  <c r="AA110" s="107"/>
    </row>
    <row r="111" ht="13.5" customHeight="1">
      <c r="A111" s="107"/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  <c r="AA111" s="107"/>
    </row>
    <row r="112" ht="13.5" customHeight="1">
      <c r="A112" s="107"/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  <c r="AA112" s="107"/>
    </row>
    <row r="113" ht="13.5" customHeight="1">
      <c r="A113" s="107"/>
      <c r="B113" s="107"/>
      <c r="C113" s="107"/>
      <c r="D113" s="107"/>
      <c r="E113" s="107"/>
      <c r="F113" s="107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  <c r="AA113" s="107"/>
    </row>
    <row r="114" ht="13.5" customHeight="1">
      <c r="A114" s="107"/>
      <c r="B114" s="107"/>
      <c r="C114" s="107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  <c r="AA114" s="107"/>
    </row>
    <row r="115" ht="13.5" customHeight="1">
      <c r="A115" s="107"/>
      <c r="B115" s="107"/>
      <c r="C115" s="107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  <c r="AA115" s="107"/>
    </row>
    <row r="116" ht="13.5" customHeight="1">
      <c r="A116" s="107"/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  <c r="AA116" s="107"/>
    </row>
    <row r="117" ht="13.5" customHeight="1">
      <c r="A117" s="107"/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  <c r="AA117" s="107"/>
    </row>
    <row r="118" ht="13.5" customHeight="1">
      <c r="A118" s="107"/>
      <c r="B118" s="107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  <c r="AA118" s="107"/>
    </row>
    <row r="119" ht="13.5" customHeight="1">
      <c r="A119" s="107"/>
      <c r="B119" s="107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  <c r="AA119" s="107"/>
    </row>
    <row r="120" ht="13.5" customHeight="1">
      <c r="A120" s="107"/>
      <c r="B120" s="107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  <c r="AA120" s="107"/>
    </row>
    <row r="121" ht="13.5" customHeight="1">
      <c r="A121" s="107"/>
      <c r="B121" s="107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  <c r="AA121" s="107"/>
    </row>
    <row r="122" ht="13.5" customHeight="1">
      <c r="A122" s="107"/>
      <c r="B122" s="107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  <c r="AA122" s="107"/>
    </row>
    <row r="123" ht="13.5" customHeight="1">
      <c r="A123" s="107"/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107"/>
    </row>
    <row r="124" ht="13.5" customHeight="1">
      <c r="A124" s="107"/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  <c r="AA124" s="107"/>
    </row>
    <row r="125" ht="13.5" customHeight="1">
      <c r="A125" s="107"/>
      <c r="B125" s="107"/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  <c r="AA125" s="107"/>
    </row>
    <row r="126" ht="13.5" customHeight="1">
      <c r="A126" s="107"/>
      <c r="B126" s="107"/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  <c r="AA126" s="107"/>
    </row>
    <row r="127" ht="13.5" customHeight="1">
      <c r="A127" s="107"/>
      <c r="B127" s="107"/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  <c r="AA127" s="107"/>
    </row>
    <row r="128" ht="13.5" customHeight="1">
      <c r="A128" s="107"/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  <c r="AA128" s="107"/>
    </row>
    <row r="129" ht="13.5" customHeight="1">
      <c r="A129" s="107"/>
      <c r="B129" s="107"/>
      <c r="C129" s="107"/>
      <c r="D129" s="107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  <c r="AA129" s="107"/>
    </row>
    <row r="130" ht="13.5" customHeight="1">
      <c r="A130" s="107"/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  <c r="AA130" s="107"/>
    </row>
    <row r="131" ht="13.5" customHeight="1">
      <c r="A131" s="107"/>
      <c r="B131" s="107"/>
      <c r="C131" s="107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  <c r="AA131" s="107"/>
    </row>
    <row r="132" ht="13.5" customHeight="1">
      <c r="A132" s="107"/>
      <c r="B132" s="107"/>
      <c r="C132" s="107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  <c r="AA132" s="107"/>
    </row>
    <row r="133" ht="13.5" customHeight="1">
      <c r="A133" s="107"/>
      <c r="B133" s="107"/>
      <c r="C133" s="107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  <c r="AA133" s="107"/>
    </row>
    <row r="134" ht="13.5" customHeight="1">
      <c r="A134" s="107"/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  <c r="AA134" s="107"/>
    </row>
    <row r="135" ht="13.5" customHeight="1">
      <c r="A135" s="107"/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  <c r="AA135" s="107"/>
    </row>
    <row r="136" ht="13.5" customHeight="1">
      <c r="A136" s="107"/>
      <c r="B136" s="107"/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  <c r="AA136" s="107"/>
    </row>
    <row r="137" ht="13.5" customHeight="1">
      <c r="A137" s="107"/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  <c r="AA137" s="107"/>
    </row>
    <row r="138" ht="13.5" customHeight="1">
      <c r="A138" s="107"/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  <c r="AA138" s="107"/>
    </row>
    <row r="139" ht="13.5" customHeight="1">
      <c r="A139" s="107"/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  <c r="AA139" s="107"/>
    </row>
    <row r="140" ht="13.5" customHeight="1">
      <c r="A140" s="107"/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  <c r="AA140" s="107"/>
    </row>
    <row r="141" ht="13.5" customHeight="1">
      <c r="A141" s="107"/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  <c r="AA141" s="107"/>
    </row>
    <row r="142" ht="13.5" customHeight="1">
      <c r="A142" s="107"/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  <c r="AA142" s="107"/>
    </row>
    <row r="143" ht="13.5" customHeight="1">
      <c r="A143" s="107"/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  <c r="AA143" s="107"/>
    </row>
    <row r="144" ht="13.5" customHeight="1">
      <c r="A144" s="107"/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  <c r="AA144" s="107"/>
    </row>
    <row r="145" ht="13.5" customHeight="1">
      <c r="A145" s="107"/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  <c r="AA145" s="107"/>
    </row>
    <row r="146" ht="13.5" customHeight="1">
      <c r="A146" s="107"/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  <c r="AA146" s="107"/>
    </row>
    <row r="147" ht="13.5" customHeight="1">
      <c r="A147" s="107"/>
      <c r="B147" s="107"/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  <c r="AA147" s="107"/>
    </row>
    <row r="148" ht="13.5" customHeight="1">
      <c r="A148" s="107"/>
      <c r="B148" s="107"/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  <c r="AA148" s="107"/>
    </row>
    <row r="149" ht="13.5" customHeight="1">
      <c r="A149" s="107"/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  <c r="AA149" s="107"/>
    </row>
    <row r="150" ht="13.5" customHeight="1">
      <c r="A150" s="107"/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  <c r="AA150" s="107"/>
    </row>
    <row r="151" ht="13.5" customHeight="1">
      <c r="A151" s="107"/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  <c r="AA151" s="107"/>
    </row>
    <row r="152" ht="13.5" customHeight="1">
      <c r="A152" s="107"/>
      <c r="B152" s="107"/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  <c r="AA152" s="107"/>
    </row>
    <row r="153" ht="13.5" customHeight="1">
      <c r="A153" s="107"/>
      <c r="B153" s="107"/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  <c r="AA153" s="107"/>
    </row>
    <row r="154" ht="13.5" customHeight="1">
      <c r="A154" s="107"/>
      <c r="B154" s="107"/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  <c r="AA154" s="107"/>
    </row>
    <row r="155" ht="13.5" customHeight="1">
      <c r="A155" s="107"/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  <c r="AA155" s="107"/>
    </row>
    <row r="156" ht="13.5" customHeight="1">
      <c r="A156" s="107"/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  <c r="AA156" s="107"/>
    </row>
    <row r="157" ht="13.5" customHeight="1">
      <c r="A157" s="107"/>
      <c r="B157" s="107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  <c r="AA157" s="107"/>
    </row>
    <row r="158" ht="13.5" customHeight="1">
      <c r="A158" s="107"/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  <c r="AA158" s="107"/>
    </row>
    <row r="159" ht="13.5" customHeight="1">
      <c r="A159" s="107"/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  <c r="AA159" s="107"/>
    </row>
    <row r="160" ht="13.5" customHeight="1">
      <c r="A160" s="107"/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  <c r="AA160" s="107"/>
    </row>
    <row r="161" ht="13.5" customHeight="1">
      <c r="A161" s="107"/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  <c r="AA161" s="107"/>
    </row>
    <row r="162" ht="13.5" customHeight="1">
      <c r="A162" s="107"/>
      <c r="B162" s="107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  <c r="AA162" s="107"/>
    </row>
    <row r="163" ht="13.5" customHeight="1">
      <c r="A163" s="107"/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7"/>
    </row>
    <row r="164" ht="13.5" customHeight="1">
      <c r="A164" s="107"/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  <c r="AA164" s="107"/>
    </row>
    <row r="165" ht="13.5" customHeight="1">
      <c r="A165" s="107"/>
      <c r="B165" s="107"/>
      <c r="C165" s="107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  <c r="AA165" s="107"/>
    </row>
    <row r="166" ht="13.5" customHeight="1">
      <c r="A166" s="107"/>
      <c r="B166" s="107"/>
      <c r="C166" s="107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  <c r="AA166" s="107"/>
    </row>
    <row r="167" ht="13.5" customHeight="1">
      <c r="A167" s="107"/>
      <c r="B167" s="107"/>
      <c r="C167" s="107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  <c r="AA167" s="107"/>
    </row>
    <row r="168" ht="13.5" customHeight="1">
      <c r="A168" s="107"/>
      <c r="B168" s="107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  <c r="AA168" s="107"/>
    </row>
    <row r="169" ht="13.5" customHeight="1">
      <c r="A169" s="107"/>
      <c r="B169" s="107"/>
      <c r="C169" s="107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  <c r="AA169" s="107"/>
    </row>
    <row r="170" ht="13.5" customHeight="1">
      <c r="A170" s="107"/>
      <c r="B170" s="107"/>
      <c r="C170" s="107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  <c r="AA170" s="107"/>
    </row>
    <row r="171" ht="13.5" customHeight="1">
      <c r="A171" s="107"/>
      <c r="B171" s="107"/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  <c r="AA171" s="107"/>
    </row>
    <row r="172" ht="13.5" customHeight="1">
      <c r="A172" s="107"/>
      <c r="B172" s="107"/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  <c r="AA172" s="107"/>
    </row>
    <row r="173" ht="13.5" customHeight="1">
      <c r="A173" s="107"/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  <c r="AA173" s="107"/>
    </row>
    <row r="174" ht="13.5" customHeight="1">
      <c r="A174" s="107"/>
      <c r="B174" s="107"/>
      <c r="C174" s="107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  <c r="AA174" s="107"/>
    </row>
    <row r="175" ht="13.5" customHeight="1">
      <c r="A175" s="107"/>
      <c r="B175" s="107"/>
      <c r="C175" s="107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  <c r="AA175" s="107"/>
    </row>
    <row r="176" ht="13.5" customHeight="1">
      <c r="A176" s="107"/>
      <c r="B176" s="107"/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  <c r="AA176" s="107"/>
    </row>
    <row r="177" ht="13.5" customHeight="1">
      <c r="A177" s="107"/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  <c r="AA177" s="107"/>
    </row>
    <row r="178" ht="13.5" customHeight="1">
      <c r="A178" s="107"/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  <c r="AA178" s="107"/>
    </row>
    <row r="179" ht="13.5" customHeight="1">
      <c r="A179" s="107"/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  <c r="AA179" s="107"/>
    </row>
    <row r="180" ht="13.5" customHeight="1">
      <c r="A180" s="107"/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  <c r="AA180" s="107"/>
    </row>
    <row r="181" ht="13.5" customHeight="1">
      <c r="A181" s="107"/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  <c r="AA181" s="107"/>
    </row>
    <row r="182" ht="13.5" customHeight="1">
      <c r="A182" s="107"/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  <c r="AA182" s="107"/>
    </row>
    <row r="183" ht="13.5" customHeight="1">
      <c r="A183" s="107"/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  <c r="AA183" s="107"/>
    </row>
    <row r="184" ht="13.5" customHeight="1">
      <c r="A184" s="107"/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  <c r="AA184" s="107"/>
    </row>
    <row r="185" ht="13.5" customHeight="1">
      <c r="A185" s="107"/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  <c r="AA185" s="107"/>
    </row>
    <row r="186" ht="13.5" customHeight="1">
      <c r="A186" s="107"/>
      <c r="B186" s="107"/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  <c r="AA186" s="107"/>
    </row>
    <row r="187" ht="13.5" customHeight="1">
      <c r="A187" s="107"/>
      <c r="B187" s="107"/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  <c r="AA187" s="107"/>
    </row>
    <row r="188" ht="13.5" customHeight="1">
      <c r="A188" s="107"/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  <c r="AA188" s="107"/>
    </row>
    <row r="189" ht="13.5" customHeight="1">
      <c r="A189" s="107"/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  <c r="AA189" s="107"/>
    </row>
    <row r="190" ht="13.5" customHeight="1">
      <c r="A190" s="107"/>
      <c r="B190" s="107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  <c r="AA190" s="107"/>
    </row>
    <row r="191" ht="13.5" customHeight="1">
      <c r="A191" s="107"/>
      <c r="B191" s="107"/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  <c r="AA191" s="107"/>
    </row>
    <row r="192" ht="13.5" customHeight="1">
      <c r="A192" s="107"/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</row>
    <row r="193" ht="13.5" customHeight="1">
      <c r="A193" s="107"/>
      <c r="B193" s="107"/>
      <c r="C193" s="107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  <c r="AA193" s="107"/>
    </row>
    <row r="194" ht="13.5" customHeight="1">
      <c r="A194" s="107"/>
      <c r="B194" s="107"/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  <c r="AA194" s="107"/>
    </row>
    <row r="195" ht="13.5" customHeight="1">
      <c r="A195" s="107"/>
      <c r="B195" s="107"/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  <c r="AA195" s="107"/>
    </row>
    <row r="196" ht="13.5" customHeight="1">
      <c r="A196" s="107"/>
      <c r="B196" s="107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  <c r="AA196" s="107"/>
    </row>
    <row r="197" ht="13.5" customHeight="1">
      <c r="A197" s="107"/>
      <c r="B197" s="107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  <c r="AA197" s="107"/>
    </row>
    <row r="198" ht="13.5" customHeight="1">
      <c r="A198" s="107"/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  <c r="AA198" s="107"/>
    </row>
    <row r="199" ht="13.5" customHeight="1">
      <c r="A199" s="107"/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  <c r="AA199" s="107"/>
    </row>
    <row r="200" ht="13.5" customHeight="1">
      <c r="A200" s="107"/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  <c r="AA200" s="107"/>
    </row>
    <row r="201" ht="13.5" customHeight="1">
      <c r="A201" s="107"/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  <c r="AA201" s="107"/>
    </row>
    <row r="202" ht="13.5" customHeight="1">
      <c r="A202" s="107"/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  <c r="AA202" s="107"/>
    </row>
    <row r="203" ht="13.5" customHeight="1">
      <c r="A203" s="107"/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  <c r="AA203" s="107"/>
    </row>
    <row r="204" ht="13.5" customHeight="1">
      <c r="A204" s="107"/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  <c r="AA204" s="107"/>
    </row>
    <row r="205" ht="13.5" customHeight="1">
      <c r="A205" s="107"/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  <c r="AA205" s="107"/>
    </row>
    <row r="206" ht="13.5" customHeight="1">
      <c r="A206" s="107"/>
      <c r="B206" s="107"/>
      <c r="C206" s="107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  <c r="AA206" s="107"/>
    </row>
    <row r="207" ht="13.5" customHeight="1">
      <c r="A207" s="107"/>
      <c r="B207" s="107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  <c r="AA207" s="107"/>
    </row>
    <row r="208" ht="13.5" customHeight="1">
      <c r="A208" s="107"/>
      <c r="B208" s="10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  <c r="AA208" s="107"/>
    </row>
    <row r="209" ht="13.5" customHeight="1">
      <c r="A209" s="107"/>
      <c r="B209" s="107"/>
      <c r="C209" s="107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  <c r="AA209" s="107"/>
    </row>
    <row r="210" ht="13.5" customHeight="1">
      <c r="A210" s="107"/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  <c r="AA210" s="107"/>
    </row>
    <row r="211" ht="13.5" customHeight="1">
      <c r="A211" s="107"/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  <c r="AA211" s="107"/>
    </row>
    <row r="212" ht="13.5" customHeight="1">
      <c r="A212" s="107"/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  <c r="AA212" s="107"/>
    </row>
    <row r="213" ht="13.5" customHeight="1">
      <c r="A213" s="107"/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  <c r="AA213" s="107"/>
    </row>
    <row r="214" ht="13.5" customHeight="1">
      <c r="A214" s="107"/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  <c r="AA214" s="107"/>
    </row>
    <row r="215" ht="13.5" customHeight="1">
      <c r="A215" s="107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  <c r="AA215" s="107"/>
    </row>
    <row r="216" ht="13.5" customHeight="1">
      <c r="A216" s="107"/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  <c r="AA216" s="107"/>
    </row>
    <row r="217" ht="13.5" customHeight="1">
      <c r="A217" s="107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  <c r="AA217" s="107"/>
    </row>
    <row r="218" ht="13.5" customHeight="1">
      <c r="A218" s="107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  <c r="AA218" s="107"/>
    </row>
    <row r="219" ht="13.5" customHeight="1">
      <c r="A219" s="107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  <c r="AA219" s="107"/>
    </row>
    <row r="220" ht="13.5" customHeight="1">
      <c r="A220" s="107"/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  <c r="AA220" s="107"/>
    </row>
    <row r="221" ht="13.5" customHeight="1">
      <c r="A221" s="107"/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  <c r="AA221" s="107"/>
    </row>
    <row r="222" ht="13.5" customHeight="1">
      <c r="A222" s="107"/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  <c r="AA222" s="107"/>
    </row>
    <row r="223" ht="13.5" customHeight="1">
      <c r="A223" s="107"/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  <c r="AA223" s="107"/>
    </row>
    <row r="224" ht="13.5" customHeight="1">
      <c r="A224" s="107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  <c r="AA224" s="107"/>
    </row>
    <row r="225" ht="13.5" customHeight="1">
      <c r="A225" s="107"/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  <c r="AA225" s="107"/>
    </row>
    <row r="226" ht="13.5" customHeight="1">
      <c r="A226" s="107"/>
      <c r="B226" s="107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  <c r="AA226" s="107"/>
    </row>
    <row r="227" ht="13.5" customHeight="1">
      <c r="A227" s="107"/>
      <c r="B227" s="107"/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  <c r="AA227" s="107"/>
    </row>
    <row r="228" ht="13.5" customHeight="1">
      <c r="A228" s="107"/>
      <c r="B228" s="107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  <c r="AA228" s="107"/>
    </row>
    <row r="229" ht="13.5" customHeight="1">
      <c r="A229" s="107"/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  <c r="AA229" s="107"/>
    </row>
    <row r="230" ht="13.5" customHeight="1">
      <c r="A230" s="107"/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  <c r="AA230" s="107"/>
    </row>
    <row r="231" ht="13.5" customHeight="1">
      <c r="A231" s="107"/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  <c r="AA231" s="107"/>
    </row>
    <row r="232" ht="13.5" customHeight="1">
      <c r="A232" s="107"/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  <c r="AA232" s="107"/>
    </row>
    <row r="233" ht="13.5" customHeight="1">
      <c r="A233" s="107"/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  <c r="AA233" s="107"/>
    </row>
    <row r="234" ht="13.5" customHeight="1">
      <c r="A234" s="107"/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  <c r="AA234" s="107"/>
    </row>
    <row r="235" ht="13.5" customHeight="1">
      <c r="A235" s="107"/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  <c r="AA235" s="107"/>
    </row>
    <row r="236" ht="13.5" customHeight="1">
      <c r="A236" s="107"/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  <c r="AA236" s="107"/>
    </row>
    <row r="237" ht="13.5" customHeight="1">
      <c r="A237" s="107"/>
      <c r="B237" s="107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  <c r="AA237" s="107"/>
    </row>
    <row r="238" ht="13.5" customHeight="1">
      <c r="A238" s="107"/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  <c r="AA238" s="107"/>
    </row>
    <row r="239" ht="13.5" customHeight="1">
      <c r="A239" s="107"/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  <c r="AA239" s="107"/>
    </row>
    <row r="240" ht="13.5" customHeight="1">
      <c r="A240" s="107"/>
      <c r="B240" s="107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  <c r="AA240" s="107"/>
    </row>
    <row r="241" ht="13.5" customHeight="1">
      <c r="A241" s="107"/>
      <c r="B241" s="107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  <c r="AA241" s="107"/>
    </row>
    <row r="242" ht="13.5" customHeight="1">
      <c r="A242" s="107"/>
      <c r="B242" s="107"/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  <c r="AA242" s="107"/>
    </row>
    <row r="243" ht="13.5" customHeight="1">
      <c r="A243" s="107"/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  <c r="AA243" s="107"/>
    </row>
    <row r="244" ht="13.5" customHeight="1">
      <c r="A244" s="107"/>
      <c r="B244" s="107"/>
      <c r="C244" s="107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  <c r="Y244" s="107"/>
      <c r="Z244" s="107"/>
      <c r="AA244" s="107"/>
    </row>
    <row r="245" ht="13.5" customHeight="1">
      <c r="A245" s="107"/>
      <c r="B245" s="107"/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  <c r="Y245" s="107"/>
      <c r="Z245" s="107"/>
      <c r="AA245" s="107"/>
    </row>
    <row r="246" ht="13.5" customHeight="1">
      <c r="A246" s="107"/>
      <c r="B246" s="107"/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  <c r="AA246" s="107"/>
    </row>
    <row r="247" ht="13.5" customHeight="1">
      <c r="A247" s="107"/>
      <c r="B247" s="107"/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  <c r="Y247" s="107"/>
      <c r="Z247" s="107"/>
      <c r="AA247" s="107"/>
    </row>
    <row r="248" ht="13.5" customHeight="1">
      <c r="A248" s="107"/>
      <c r="B248" s="107"/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  <c r="Y248" s="107"/>
      <c r="Z248" s="107"/>
      <c r="AA248" s="107"/>
    </row>
    <row r="249" ht="13.5" customHeight="1">
      <c r="A249" s="107"/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  <c r="AA249" s="107"/>
    </row>
    <row r="250" ht="13.5" customHeight="1">
      <c r="A250" s="107"/>
      <c r="B250" s="107"/>
      <c r="C250" s="107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  <c r="Y250" s="107"/>
      <c r="Z250" s="107"/>
      <c r="AA250" s="107"/>
    </row>
    <row r="251" ht="13.5" customHeight="1">
      <c r="A251" s="107"/>
      <c r="B251" s="107"/>
      <c r="C251" s="107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  <c r="Y251" s="107"/>
      <c r="Z251" s="107"/>
      <c r="AA251" s="107"/>
    </row>
    <row r="252" ht="13.5" customHeight="1">
      <c r="A252" s="107"/>
      <c r="B252" s="107"/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  <c r="Y252" s="107"/>
      <c r="Z252" s="107"/>
      <c r="AA252" s="107"/>
    </row>
    <row r="253" ht="13.5" customHeight="1">
      <c r="A253" s="107"/>
      <c r="B253" s="107"/>
      <c r="C253" s="107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  <c r="Y253" s="107"/>
      <c r="Z253" s="107"/>
      <c r="AA253" s="107"/>
    </row>
    <row r="254" ht="13.5" customHeight="1">
      <c r="A254" s="107"/>
      <c r="B254" s="107"/>
      <c r="C254" s="107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  <c r="AA254" s="107"/>
    </row>
    <row r="255" ht="13.5" customHeight="1">
      <c r="A255" s="107"/>
      <c r="B255" s="107"/>
      <c r="C255" s="107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  <c r="Y255" s="107"/>
      <c r="Z255" s="107"/>
      <c r="AA255" s="107"/>
    </row>
    <row r="256" ht="13.5" customHeight="1">
      <c r="A256" s="107"/>
      <c r="B256" s="107"/>
      <c r="C256" s="107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  <c r="Y256" s="107"/>
      <c r="Z256" s="107"/>
      <c r="AA256" s="107"/>
    </row>
    <row r="257" ht="13.5" customHeight="1">
      <c r="A257" s="107"/>
      <c r="B257" s="107"/>
      <c r="C257" s="107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  <c r="Y257" s="107"/>
      <c r="Z257" s="107"/>
      <c r="AA257" s="107"/>
    </row>
    <row r="258" ht="13.5" customHeight="1">
      <c r="A258" s="107"/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  <c r="Y258" s="107"/>
      <c r="Z258" s="107"/>
      <c r="AA258" s="107"/>
    </row>
    <row r="259" ht="13.5" customHeight="1">
      <c r="A259" s="107"/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  <c r="AA259" s="107"/>
    </row>
    <row r="260" ht="13.5" customHeight="1">
      <c r="A260" s="107"/>
      <c r="B260" s="107"/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  <c r="Y260" s="107"/>
      <c r="Z260" s="107"/>
      <c r="AA260" s="107"/>
    </row>
    <row r="261" ht="13.5" customHeight="1">
      <c r="A261" s="107"/>
      <c r="B261" s="107"/>
      <c r="C261" s="107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  <c r="Y261" s="107"/>
      <c r="Z261" s="107"/>
      <c r="AA261" s="107"/>
    </row>
    <row r="262" ht="13.5" customHeight="1">
      <c r="A262" s="107"/>
      <c r="B262" s="107"/>
      <c r="C262" s="107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  <c r="Y262" s="107"/>
      <c r="Z262" s="107"/>
      <c r="AA262" s="107"/>
    </row>
    <row r="263" ht="13.5" customHeight="1">
      <c r="A263" s="107"/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  <c r="AA263" s="107"/>
    </row>
    <row r="264" ht="13.5" customHeight="1">
      <c r="A264" s="107"/>
      <c r="B264" s="107"/>
      <c r="C264" s="107"/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  <c r="Y264" s="107"/>
      <c r="Z264" s="107"/>
      <c r="AA264" s="107"/>
    </row>
    <row r="265" ht="13.5" customHeight="1">
      <c r="A265" s="107"/>
      <c r="B265" s="107"/>
      <c r="C265" s="107"/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  <c r="Y265" s="107"/>
      <c r="Z265" s="107"/>
      <c r="AA265" s="107"/>
    </row>
    <row r="266" ht="13.5" customHeight="1">
      <c r="A266" s="107"/>
      <c r="B266" s="107"/>
      <c r="C266" s="107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  <c r="AA266" s="107"/>
    </row>
    <row r="267" ht="13.5" customHeight="1">
      <c r="A267" s="107"/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  <c r="AA267" s="107"/>
    </row>
    <row r="268" ht="13.5" customHeight="1">
      <c r="A268" s="107"/>
      <c r="B268" s="107"/>
      <c r="C268" s="107"/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  <c r="AA268" s="107"/>
    </row>
    <row r="269" ht="13.5" customHeight="1">
      <c r="A269" s="107"/>
      <c r="B269" s="107"/>
      <c r="C269" s="107"/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  <c r="Y269" s="107"/>
      <c r="Z269" s="107"/>
      <c r="AA269" s="107"/>
    </row>
    <row r="270" ht="13.5" customHeight="1">
      <c r="A270" s="107"/>
      <c r="B270" s="107"/>
      <c r="C270" s="107"/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  <c r="Y270" s="107"/>
      <c r="Z270" s="107"/>
      <c r="AA270" s="107"/>
    </row>
    <row r="271" ht="13.5" customHeight="1">
      <c r="A271" s="107"/>
      <c r="B271" s="107"/>
      <c r="C271" s="107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  <c r="Y271" s="107"/>
      <c r="Z271" s="107"/>
      <c r="AA271" s="107"/>
    </row>
    <row r="272" ht="13.5" customHeight="1">
      <c r="A272" s="107"/>
      <c r="B272" s="107"/>
      <c r="C272" s="107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  <c r="AA272" s="107"/>
    </row>
    <row r="273" ht="13.5" customHeight="1">
      <c r="A273" s="107"/>
      <c r="B273" s="107"/>
      <c r="C273" s="107"/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  <c r="Y273" s="107"/>
      <c r="Z273" s="107"/>
      <c r="AA273" s="107"/>
    </row>
    <row r="274" ht="13.5" customHeight="1">
      <c r="A274" s="107"/>
      <c r="B274" s="107"/>
      <c r="C274" s="107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  <c r="AA274" s="107"/>
    </row>
    <row r="275" ht="13.5" customHeight="1">
      <c r="A275" s="107"/>
      <c r="B275" s="107"/>
      <c r="C275" s="107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  <c r="AA275" s="107"/>
    </row>
    <row r="276" ht="13.5" customHeight="1">
      <c r="A276" s="107"/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  <c r="AA276" s="107"/>
    </row>
    <row r="277" ht="13.5" customHeight="1">
      <c r="A277" s="107"/>
      <c r="B277" s="107"/>
      <c r="C277" s="107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  <c r="AA277" s="107"/>
    </row>
    <row r="278" ht="13.5" customHeight="1">
      <c r="A278" s="107"/>
      <c r="B278" s="107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  <c r="AA278" s="107"/>
    </row>
    <row r="279" ht="13.5" customHeight="1">
      <c r="A279" s="107"/>
      <c r="B279" s="107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  <c r="AA279" s="107"/>
    </row>
    <row r="280" ht="13.5" customHeight="1">
      <c r="A280" s="107"/>
      <c r="B280" s="107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  <c r="AA280" s="107"/>
    </row>
    <row r="281" ht="13.5" customHeight="1">
      <c r="A281" s="107"/>
      <c r="B281" s="107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  <c r="AA281" s="107"/>
    </row>
    <row r="282" ht="13.5" customHeight="1">
      <c r="A282" s="107"/>
      <c r="B282" s="107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  <c r="AA282" s="107"/>
    </row>
    <row r="283" ht="13.5" customHeight="1">
      <c r="A283" s="107"/>
      <c r="B283" s="107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  <c r="AA283" s="107"/>
    </row>
    <row r="284" ht="13.5" customHeight="1">
      <c r="A284" s="107"/>
      <c r="B284" s="107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  <c r="AA284" s="107"/>
    </row>
    <row r="285" ht="13.5" customHeight="1">
      <c r="A285" s="107"/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  <c r="AA285" s="107"/>
    </row>
    <row r="286" ht="13.5" customHeight="1">
      <c r="A286" s="107"/>
      <c r="B286" s="107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  <c r="AA286" s="107"/>
    </row>
    <row r="287" ht="13.5" customHeight="1">
      <c r="A287" s="107"/>
      <c r="B287" s="107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  <c r="AA287" s="107"/>
    </row>
    <row r="288" ht="13.5" customHeight="1">
      <c r="A288" s="107"/>
      <c r="B288" s="107"/>
      <c r="C288" s="107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  <c r="AA288" s="107"/>
    </row>
    <row r="289" ht="13.5" customHeight="1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  <c r="AA289" s="107"/>
    </row>
    <row r="290" ht="13.5" customHeight="1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  <c r="AA290" s="107"/>
    </row>
    <row r="291" ht="13.5" customHeight="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  <c r="AA291" s="107"/>
    </row>
    <row r="292" ht="13.5" customHeight="1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  <c r="AA292" s="107"/>
    </row>
    <row r="293" ht="13.5" customHeight="1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  <c r="AA293" s="107"/>
    </row>
    <row r="294" ht="13.5" customHeight="1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  <c r="AA294" s="107"/>
    </row>
    <row r="295" ht="13.5" customHeight="1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  <c r="AA295" s="107"/>
    </row>
    <row r="296" ht="13.5" customHeight="1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  <c r="AA296" s="107"/>
    </row>
    <row r="297" ht="13.5" customHeight="1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  <c r="AA297" s="107"/>
    </row>
    <row r="298" ht="13.5" customHeight="1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  <c r="AA298" s="107"/>
    </row>
    <row r="299" ht="13.5" customHeight="1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  <c r="AA299" s="107"/>
    </row>
    <row r="300" ht="13.5" customHeight="1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  <c r="AA300" s="107"/>
    </row>
    <row r="301" ht="13.5" customHeight="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  <c r="AA301" s="107"/>
    </row>
    <row r="302" ht="13.5" customHeight="1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  <c r="AA302" s="107"/>
    </row>
    <row r="303" ht="13.5" customHeight="1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  <c r="AA303" s="107"/>
    </row>
    <row r="304" ht="13.5" customHeight="1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  <c r="AA304" s="107"/>
    </row>
    <row r="305" ht="13.5" customHeight="1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  <c r="AA305" s="107"/>
    </row>
    <row r="306" ht="13.5" customHeight="1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  <c r="AA306" s="107"/>
    </row>
    <row r="307" ht="13.5" customHeight="1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  <c r="AA307" s="107"/>
    </row>
    <row r="308" ht="13.5" customHeight="1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  <c r="AA308" s="107"/>
    </row>
    <row r="309" ht="13.5" customHeight="1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  <c r="AA309" s="107"/>
    </row>
    <row r="310" ht="13.5" customHeight="1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  <c r="AA310" s="107"/>
    </row>
    <row r="311" ht="13.5" customHeight="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  <c r="AA311" s="107"/>
    </row>
    <row r="312" ht="13.5" customHeight="1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  <c r="AA312" s="107"/>
    </row>
    <row r="313" ht="13.5" customHeight="1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  <c r="AA313" s="107"/>
    </row>
    <row r="314" ht="13.5" customHeight="1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  <c r="AA314" s="107"/>
    </row>
    <row r="315" ht="13.5" customHeight="1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  <c r="AA315" s="107"/>
    </row>
    <row r="316" ht="13.5" customHeight="1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  <c r="AA316" s="107"/>
    </row>
    <row r="317" ht="13.5" customHeight="1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  <c r="AA317" s="107"/>
    </row>
    <row r="318" ht="13.5" customHeight="1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  <c r="AA318" s="107"/>
    </row>
    <row r="319" ht="13.5" customHeight="1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  <c r="AA319" s="107"/>
    </row>
    <row r="320" ht="13.5" customHeight="1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  <c r="AA320" s="107"/>
    </row>
    <row r="321" ht="13.5" customHeight="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  <c r="AA321" s="107"/>
    </row>
    <row r="322" ht="13.5" customHeight="1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  <c r="AA322" s="107"/>
    </row>
    <row r="323" ht="13.5" customHeight="1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  <c r="AA323" s="107"/>
    </row>
    <row r="324" ht="13.5" customHeight="1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  <c r="AA324" s="107"/>
    </row>
    <row r="325" ht="13.5" customHeight="1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  <c r="AA325" s="107"/>
    </row>
    <row r="326" ht="13.5" customHeight="1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  <c r="AA326" s="107"/>
    </row>
    <row r="327" ht="13.5" customHeight="1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  <c r="AA327" s="107"/>
    </row>
    <row r="328" ht="13.5" customHeight="1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  <c r="AA328" s="107"/>
    </row>
    <row r="329" ht="13.5" customHeight="1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  <c r="AA329" s="107"/>
    </row>
    <row r="330" ht="13.5" customHeight="1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  <c r="AA330" s="107"/>
    </row>
    <row r="331" ht="13.5" customHeight="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  <c r="AA331" s="107"/>
    </row>
    <row r="332" ht="13.5" customHeight="1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  <c r="AA332" s="107"/>
    </row>
    <row r="333" ht="13.5" customHeight="1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  <c r="AA333" s="107"/>
    </row>
    <row r="334" ht="13.5" customHeight="1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  <c r="AA334" s="107"/>
    </row>
    <row r="335" ht="13.5" customHeight="1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  <c r="AA335" s="107"/>
    </row>
    <row r="336" ht="13.5" customHeight="1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  <c r="AA336" s="107"/>
    </row>
    <row r="337" ht="13.5" customHeight="1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  <c r="AA337" s="107"/>
    </row>
    <row r="338" ht="13.5" customHeight="1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  <c r="AA338" s="107"/>
    </row>
    <row r="339" ht="13.5" customHeight="1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  <c r="AA339" s="107"/>
    </row>
    <row r="340" ht="13.5" customHeight="1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  <c r="AA340" s="107"/>
    </row>
    <row r="341" ht="13.5" customHeight="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  <c r="AA341" s="107"/>
    </row>
    <row r="342" ht="13.5" customHeight="1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  <c r="AA342" s="107"/>
    </row>
    <row r="343" ht="13.5" customHeight="1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  <c r="AA343" s="107"/>
    </row>
    <row r="344" ht="13.5" customHeight="1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  <c r="AA344" s="107"/>
    </row>
    <row r="345" ht="13.5" customHeight="1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  <c r="AA345" s="107"/>
    </row>
    <row r="346" ht="13.5" customHeight="1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  <c r="AA346" s="107"/>
    </row>
    <row r="347" ht="13.5" customHeight="1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  <c r="AA347" s="107"/>
    </row>
    <row r="348" ht="13.5" customHeight="1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  <c r="AA348" s="107"/>
    </row>
    <row r="349" ht="13.5" customHeight="1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  <c r="AA349" s="107"/>
    </row>
    <row r="350" ht="13.5" customHeight="1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  <c r="AA350" s="107"/>
    </row>
    <row r="351" ht="13.5" customHeight="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  <c r="AA351" s="107"/>
    </row>
    <row r="352" ht="13.5" customHeight="1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  <c r="AA352" s="107"/>
    </row>
    <row r="353" ht="13.5" customHeight="1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  <c r="AA353" s="107"/>
    </row>
    <row r="354" ht="13.5" customHeight="1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  <c r="AA354" s="107"/>
    </row>
    <row r="355" ht="13.5" customHeight="1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  <c r="AA355" s="107"/>
    </row>
    <row r="356" ht="13.5" customHeight="1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  <c r="AA356" s="107"/>
    </row>
    <row r="357" ht="13.5" customHeight="1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  <c r="AA357" s="107"/>
    </row>
    <row r="358" ht="13.5" customHeight="1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</row>
    <row r="359" ht="13.5" customHeight="1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  <c r="AA359" s="107"/>
    </row>
    <row r="360" ht="13.5" customHeight="1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  <c r="AA360" s="107"/>
    </row>
    <row r="361" ht="13.5" customHeight="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  <c r="AA361" s="107"/>
    </row>
    <row r="362" ht="13.5" customHeight="1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  <c r="AA362" s="107"/>
    </row>
    <row r="363" ht="13.5" customHeight="1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  <c r="AA363" s="107"/>
    </row>
    <row r="364" ht="13.5" customHeight="1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  <c r="AA364" s="107"/>
    </row>
    <row r="365" ht="13.5" customHeight="1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  <c r="AA365" s="107"/>
    </row>
    <row r="366" ht="13.5" customHeight="1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  <c r="AA366" s="107"/>
    </row>
    <row r="367" ht="13.5" customHeight="1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  <c r="AA367" s="107"/>
    </row>
    <row r="368" ht="13.5" customHeight="1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  <c r="AA368" s="107"/>
    </row>
    <row r="369" ht="13.5" customHeight="1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  <c r="AA369" s="107"/>
    </row>
    <row r="370" ht="13.5" customHeight="1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  <c r="AA370" s="107"/>
    </row>
    <row r="371" ht="13.5" customHeight="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  <c r="AA371" s="107"/>
    </row>
    <row r="372" ht="13.5" customHeight="1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  <c r="AA372" s="107"/>
    </row>
    <row r="373" ht="13.5" customHeight="1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  <c r="AA373" s="107"/>
    </row>
    <row r="374" ht="13.5" customHeight="1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  <c r="AA374" s="107"/>
    </row>
    <row r="375" ht="13.5" customHeight="1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  <c r="AA375" s="107"/>
    </row>
    <row r="376" ht="13.5" customHeight="1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  <c r="AA376" s="107"/>
    </row>
    <row r="377" ht="13.5" customHeight="1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  <c r="AA377" s="107"/>
    </row>
    <row r="378" ht="13.5" customHeight="1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  <c r="AA378" s="107"/>
    </row>
    <row r="379" ht="13.5" customHeight="1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  <c r="AA379" s="107"/>
    </row>
    <row r="380" ht="13.5" customHeight="1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  <c r="AA380" s="107"/>
    </row>
    <row r="381" ht="13.5" customHeight="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  <c r="AA381" s="107"/>
    </row>
    <row r="382" ht="13.5" customHeight="1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  <c r="AA382" s="107"/>
    </row>
    <row r="383" ht="13.5" customHeight="1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  <c r="AA383" s="107"/>
    </row>
    <row r="384" ht="13.5" customHeight="1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  <c r="AA384" s="107"/>
    </row>
    <row r="385" ht="13.5" customHeight="1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  <c r="AA385" s="107"/>
    </row>
    <row r="386" ht="13.5" customHeight="1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  <c r="AA386" s="107"/>
    </row>
    <row r="387" ht="13.5" customHeight="1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  <c r="AA387" s="107"/>
    </row>
    <row r="388" ht="13.5" customHeight="1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  <c r="AA388" s="107"/>
    </row>
    <row r="389" ht="13.5" customHeight="1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  <c r="AA389" s="107"/>
    </row>
    <row r="390" ht="13.5" customHeight="1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  <c r="AA390" s="107"/>
    </row>
    <row r="391" ht="13.5" customHeight="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  <c r="AA391" s="107"/>
    </row>
    <row r="392" ht="13.5" customHeight="1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  <c r="AA392" s="107"/>
    </row>
    <row r="393" ht="13.5" customHeight="1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  <c r="AA393" s="107"/>
    </row>
    <row r="394" ht="13.5" customHeight="1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  <c r="AA394" s="107"/>
    </row>
    <row r="395" ht="13.5" customHeight="1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  <c r="AA395" s="107"/>
    </row>
    <row r="396" ht="13.5" customHeight="1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  <c r="AA396" s="107"/>
    </row>
    <row r="397" ht="13.5" customHeight="1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  <c r="AA397" s="107"/>
    </row>
    <row r="398" ht="13.5" customHeight="1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  <c r="AA398" s="107"/>
    </row>
    <row r="399" ht="13.5" customHeight="1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  <c r="AA399" s="107"/>
    </row>
    <row r="400" ht="13.5" customHeight="1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  <c r="AA400" s="107"/>
    </row>
    <row r="401" ht="13.5" customHeight="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  <c r="AA401" s="107"/>
    </row>
    <row r="402" ht="13.5" customHeight="1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  <c r="AA402" s="107"/>
    </row>
    <row r="403" ht="13.5" customHeight="1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  <c r="AA403" s="107"/>
    </row>
    <row r="404" ht="13.5" customHeight="1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  <c r="AA404" s="107"/>
    </row>
    <row r="405" ht="13.5" customHeight="1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  <c r="AA405" s="107"/>
    </row>
    <row r="406" ht="13.5" customHeight="1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  <c r="AA406" s="107"/>
    </row>
    <row r="407" ht="13.5" customHeight="1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  <c r="AA407" s="107"/>
    </row>
    <row r="408" ht="13.5" customHeight="1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  <c r="AA408" s="107"/>
    </row>
    <row r="409" ht="13.5" customHeight="1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  <c r="AA409" s="107"/>
    </row>
    <row r="410" ht="13.5" customHeight="1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  <c r="AA410" s="107"/>
    </row>
    <row r="411" ht="13.5" customHeight="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  <c r="AA411" s="107"/>
    </row>
    <row r="412" ht="13.5" customHeight="1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  <c r="AA412" s="107"/>
    </row>
    <row r="413" ht="13.5" customHeight="1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  <c r="AA413" s="107"/>
    </row>
    <row r="414" ht="13.5" customHeight="1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  <c r="AA414" s="107"/>
    </row>
    <row r="415" ht="13.5" customHeight="1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  <c r="AA415" s="107"/>
    </row>
    <row r="416" ht="13.5" customHeight="1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  <c r="AA416" s="107"/>
    </row>
    <row r="417" ht="13.5" customHeight="1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  <c r="AA417" s="107"/>
    </row>
    <row r="418" ht="13.5" customHeight="1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  <c r="AA418" s="107"/>
    </row>
    <row r="419" ht="13.5" customHeight="1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  <c r="AA419" s="107"/>
    </row>
    <row r="420" ht="13.5" customHeight="1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  <c r="AA420" s="107"/>
    </row>
    <row r="421" ht="13.5" customHeight="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  <c r="AA421" s="107"/>
    </row>
    <row r="422" ht="13.5" customHeight="1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  <c r="AA422" s="107"/>
    </row>
    <row r="423" ht="13.5" customHeight="1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  <c r="AA423" s="107"/>
    </row>
    <row r="424" ht="13.5" customHeight="1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  <c r="AA424" s="107"/>
    </row>
    <row r="425" ht="13.5" customHeight="1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  <c r="AA425" s="107"/>
    </row>
    <row r="426" ht="13.5" customHeight="1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  <c r="AA426" s="107"/>
    </row>
    <row r="427" ht="13.5" customHeight="1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  <c r="AA427" s="107"/>
    </row>
    <row r="428" ht="13.5" customHeight="1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  <c r="AA428" s="107"/>
    </row>
    <row r="429" ht="13.5" customHeight="1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  <c r="AA429" s="107"/>
    </row>
    <row r="430" ht="13.5" customHeight="1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  <c r="AA430" s="107"/>
    </row>
    <row r="431" ht="13.5" customHeight="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  <c r="AA431" s="107"/>
    </row>
    <row r="432" ht="13.5" customHeight="1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  <c r="AA432" s="107"/>
    </row>
    <row r="433" ht="13.5" customHeight="1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  <c r="AA433" s="107"/>
    </row>
    <row r="434" ht="13.5" customHeight="1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  <c r="AA434" s="107"/>
    </row>
    <row r="435" ht="13.5" customHeight="1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  <c r="AA435" s="107"/>
    </row>
    <row r="436" ht="13.5" customHeight="1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  <c r="AA436" s="107"/>
    </row>
    <row r="437" ht="13.5" customHeight="1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  <c r="AA437" s="107"/>
    </row>
    <row r="438" ht="13.5" customHeight="1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  <c r="AA438" s="107"/>
    </row>
    <row r="439" ht="13.5" customHeight="1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  <c r="AA439" s="107"/>
    </row>
    <row r="440" ht="13.5" customHeight="1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  <c r="AA440" s="107"/>
    </row>
    <row r="441" ht="13.5" customHeight="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  <c r="AA441" s="107"/>
    </row>
    <row r="442" ht="13.5" customHeight="1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  <c r="AA442" s="107"/>
    </row>
    <row r="443" ht="13.5" customHeight="1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  <c r="AA443" s="107"/>
    </row>
    <row r="444" ht="13.5" customHeight="1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  <c r="AA444" s="107"/>
    </row>
    <row r="445" ht="13.5" customHeight="1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  <c r="AA445" s="107"/>
    </row>
    <row r="446" ht="13.5" customHeight="1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  <c r="AA446" s="107"/>
    </row>
    <row r="447" ht="13.5" customHeight="1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  <c r="AA447" s="107"/>
    </row>
    <row r="448" ht="13.5" customHeight="1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  <c r="AA448" s="107"/>
    </row>
    <row r="449" ht="13.5" customHeight="1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  <c r="AA449" s="107"/>
    </row>
    <row r="450" ht="13.5" customHeight="1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  <c r="AA450" s="107"/>
    </row>
    <row r="451" ht="13.5" customHeight="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  <c r="AA451" s="107"/>
    </row>
    <row r="452" ht="13.5" customHeight="1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  <c r="AA452" s="107"/>
    </row>
    <row r="453" ht="13.5" customHeight="1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  <c r="AA453" s="107"/>
    </row>
    <row r="454" ht="13.5" customHeight="1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  <c r="AA454" s="107"/>
    </row>
    <row r="455" ht="13.5" customHeight="1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  <c r="AA455" s="107"/>
    </row>
    <row r="456" ht="13.5" customHeight="1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  <c r="AA456" s="107"/>
    </row>
    <row r="457" ht="13.5" customHeight="1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  <c r="AA457" s="107"/>
    </row>
    <row r="458" ht="13.5" customHeight="1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  <c r="AA458" s="107"/>
    </row>
    <row r="459" ht="13.5" customHeight="1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  <c r="AA459" s="107"/>
    </row>
    <row r="460" ht="13.5" customHeight="1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  <c r="AA460" s="107"/>
    </row>
    <row r="461" ht="13.5" customHeight="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  <c r="AA461" s="107"/>
    </row>
    <row r="462" ht="13.5" customHeight="1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  <c r="AA462" s="107"/>
    </row>
    <row r="463" ht="13.5" customHeight="1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  <c r="AA463" s="107"/>
    </row>
    <row r="464" ht="13.5" customHeight="1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  <c r="AA464" s="107"/>
    </row>
    <row r="465" ht="13.5" customHeight="1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  <c r="AA465" s="107"/>
    </row>
    <row r="466" ht="13.5" customHeight="1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  <c r="AA466" s="107"/>
    </row>
    <row r="467" ht="13.5" customHeight="1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  <c r="AA467" s="107"/>
    </row>
    <row r="468" ht="13.5" customHeight="1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  <c r="AA468" s="107"/>
    </row>
    <row r="469" ht="13.5" customHeight="1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  <c r="AA469" s="107"/>
    </row>
    <row r="470" ht="13.5" customHeight="1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  <c r="AA470" s="107"/>
    </row>
    <row r="471" ht="13.5" customHeight="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  <c r="AA471" s="107"/>
    </row>
    <row r="472" ht="13.5" customHeight="1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  <c r="AA472" s="107"/>
    </row>
    <row r="473" ht="13.5" customHeight="1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  <c r="AA473" s="107"/>
    </row>
    <row r="474" ht="13.5" customHeight="1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  <c r="AA474" s="107"/>
    </row>
    <row r="475" ht="13.5" customHeight="1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  <c r="AA475" s="107"/>
    </row>
    <row r="476" ht="13.5" customHeight="1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  <c r="AA476" s="107"/>
    </row>
    <row r="477" ht="13.5" customHeight="1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  <c r="AA477" s="107"/>
    </row>
    <row r="478" ht="13.5" customHeight="1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  <c r="AA478" s="107"/>
    </row>
    <row r="479" ht="13.5" customHeight="1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  <c r="AA479" s="107"/>
    </row>
    <row r="480" ht="13.5" customHeight="1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  <c r="AA480" s="107"/>
    </row>
    <row r="481" ht="13.5" customHeight="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  <c r="AA481" s="107"/>
    </row>
    <row r="482" ht="13.5" customHeight="1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  <c r="AA482" s="107"/>
    </row>
    <row r="483" ht="13.5" customHeight="1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  <c r="AA483" s="107"/>
    </row>
    <row r="484" ht="13.5" customHeight="1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  <c r="AA484" s="107"/>
    </row>
    <row r="485" ht="13.5" customHeight="1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  <c r="AA485" s="107"/>
    </row>
    <row r="486" ht="13.5" customHeight="1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  <c r="AA486" s="107"/>
    </row>
    <row r="487" ht="13.5" customHeight="1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  <c r="AA487" s="107"/>
    </row>
    <row r="488" ht="13.5" customHeight="1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  <c r="AA488" s="107"/>
    </row>
    <row r="489" ht="13.5" customHeight="1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  <c r="AA489" s="107"/>
    </row>
    <row r="490" ht="13.5" customHeight="1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  <c r="AA490" s="107"/>
    </row>
    <row r="491" ht="13.5" customHeight="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  <c r="AA491" s="107"/>
    </row>
    <row r="492" ht="13.5" customHeight="1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  <c r="AA492" s="107"/>
    </row>
    <row r="493" ht="13.5" customHeight="1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  <c r="AA493" s="107"/>
    </row>
    <row r="494" ht="13.5" customHeight="1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  <c r="AA494" s="107"/>
    </row>
    <row r="495" ht="13.5" customHeight="1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  <c r="AA495" s="107"/>
    </row>
    <row r="496" ht="13.5" customHeight="1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  <c r="AA496" s="107"/>
    </row>
    <row r="497" ht="13.5" customHeight="1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  <c r="AA497" s="107"/>
    </row>
    <row r="498" ht="13.5" customHeight="1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  <c r="AA498" s="107"/>
    </row>
    <row r="499" ht="13.5" customHeight="1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  <c r="AA499" s="107"/>
    </row>
    <row r="500" ht="13.5" customHeight="1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  <c r="AA500" s="107"/>
    </row>
    <row r="501" ht="13.5" customHeight="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  <c r="AA501" s="107"/>
    </row>
    <row r="502" ht="13.5" customHeight="1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  <c r="AA502" s="107"/>
    </row>
    <row r="503" ht="13.5" customHeight="1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  <c r="AA503" s="107"/>
    </row>
    <row r="504" ht="13.5" customHeight="1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  <c r="AA504" s="107"/>
    </row>
    <row r="505" ht="13.5" customHeight="1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  <c r="AA505" s="107"/>
    </row>
    <row r="506" ht="13.5" customHeight="1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  <c r="AA506" s="107"/>
    </row>
    <row r="507" ht="13.5" customHeight="1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  <c r="AA507" s="107"/>
    </row>
    <row r="508" ht="13.5" customHeight="1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  <c r="AA508" s="107"/>
    </row>
    <row r="509" ht="13.5" customHeight="1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  <c r="AA509" s="107"/>
    </row>
    <row r="510" ht="13.5" customHeight="1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  <c r="AA510" s="107"/>
    </row>
    <row r="511" ht="13.5" customHeight="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  <c r="AA511" s="107"/>
    </row>
    <row r="512" ht="13.5" customHeight="1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  <c r="AA512" s="107"/>
    </row>
    <row r="513" ht="13.5" customHeight="1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  <c r="AA513" s="107"/>
    </row>
    <row r="514" ht="13.5" customHeight="1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  <c r="AA514" s="107"/>
    </row>
    <row r="515" ht="13.5" customHeight="1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  <c r="AA515" s="107"/>
    </row>
    <row r="516" ht="13.5" customHeight="1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  <c r="AA516" s="107"/>
    </row>
    <row r="517" ht="13.5" customHeight="1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  <c r="AA517" s="107"/>
    </row>
    <row r="518" ht="13.5" customHeight="1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  <c r="AA518" s="107"/>
    </row>
    <row r="519" ht="13.5" customHeight="1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  <c r="AA519" s="107"/>
    </row>
    <row r="520" ht="13.5" customHeight="1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  <c r="AA520" s="107"/>
    </row>
    <row r="521" ht="13.5" customHeight="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  <c r="AA521" s="107"/>
    </row>
    <row r="522" ht="13.5" customHeight="1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  <c r="AA522" s="107"/>
    </row>
    <row r="523" ht="13.5" customHeight="1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  <c r="AA523" s="107"/>
    </row>
    <row r="524" ht="13.5" customHeight="1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  <c r="AA524" s="107"/>
    </row>
    <row r="525" ht="13.5" customHeight="1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  <c r="AA525" s="107"/>
    </row>
    <row r="526" ht="13.5" customHeight="1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  <c r="AA526" s="107"/>
    </row>
    <row r="527" ht="13.5" customHeight="1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  <c r="AA527" s="107"/>
    </row>
    <row r="528" ht="13.5" customHeight="1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  <c r="AA528" s="107"/>
    </row>
    <row r="529" ht="13.5" customHeight="1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  <c r="AA529" s="107"/>
    </row>
    <row r="530" ht="13.5" customHeight="1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  <c r="AA530" s="107"/>
    </row>
    <row r="531" ht="13.5" customHeight="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  <c r="AA531" s="107"/>
    </row>
    <row r="532" ht="13.5" customHeight="1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  <c r="AA532" s="107"/>
    </row>
    <row r="533" ht="13.5" customHeight="1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  <c r="AA533" s="107"/>
    </row>
    <row r="534" ht="13.5" customHeight="1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  <c r="AA534" s="107"/>
    </row>
    <row r="535" ht="13.5" customHeight="1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  <c r="AA535" s="107"/>
    </row>
    <row r="536" ht="13.5" customHeight="1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  <c r="AA536" s="107"/>
    </row>
    <row r="537" ht="13.5" customHeight="1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  <c r="AA537" s="107"/>
    </row>
    <row r="538" ht="13.5" customHeight="1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  <c r="AA538" s="107"/>
    </row>
    <row r="539" ht="13.5" customHeight="1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  <c r="AA539" s="107"/>
    </row>
    <row r="540" ht="13.5" customHeight="1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  <c r="AA540" s="107"/>
    </row>
    <row r="541" ht="13.5" customHeight="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  <c r="AA541" s="107"/>
    </row>
    <row r="542" ht="13.5" customHeight="1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  <c r="AA542" s="107"/>
    </row>
    <row r="543" ht="13.5" customHeight="1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  <c r="AA543" s="107"/>
    </row>
    <row r="544" ht="13.5" customHeight="1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  <c r="AA544" s="107"/>
    </row>
    <row r="545" ht="13.5" customHeight="1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  <c r="AA545" s="107"/>
    </row>
    <row r="546" ht="13.5" customHeight="1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  <c r="AA546" s="107"/>
    </row>
    <row r="547" ht="13.5" customHeight="1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  <c r="AA547" s="107"/>
    </row>
    <row r="548" ht="13.5" customHeight="1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  <c r="AA548" s="107"/>
    </row>
    <row r="549" ht="13.5" customHeight="1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  <c r="AA549" s="107"/>
    </row>
    <row r="550" ht="13.5" customHeight="1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  <c r="AA550" s="107"/>
    </row>
    <row r="551" ht="13.5" customHeight="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  <c r="AA551" s="107"/>
    </row>
    <row r="552" ht="13.5" customHeight="1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  <c r="AA552" s="107"/>
    </row>
    <row r="553" ht="13.5" customHeight="1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  <c r="AA553" s="107"/>
    </row>
    <row r="554" ht="13.5" customHeight="1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  <c r="AA554" s="107"/>
    </row>
    <row r="555" ht="13.5" customHeight="1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  <c r="AA555" s="107"/>
    </row>
    <row r="556" ht="13.5" customHeight="1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  <c r="AA556" s="107"/>
    </row>
    <row r="557" ht="13.5" customHeight="1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  <c r="AA557" s="107"/>
    </row>
    <row r="558" ht="13.5" customHeight="1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  <c r="AA558" s="107"/>
    </row>
    <row r="559" ht="13.5" customHeight="1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  <c r="AA559" s="107"/>
    </row>
    <row r="560" ht="13.5" customHeight="1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  <c r="AA560" s="107"/>
    </row>
    <row r="561" ht="13.5" customHeight="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  <c r="AA561" s="107"/>
    </row>
    <row r="562" ht="13.5" customHeight="1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  <c r="AA562" s="107"/>
    </row>
    <row r="563" ht="13.5" customHeight="1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  <c r="AA563" s="107"/>
    </row>
    <row r="564" ht="13.5" customHeight="1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  <c r="AA564" s="107"/>
    </row>
    <row r="565" ht="13.5" customHeight="1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  <c r="AA565" s="107"/>
    </row>
    <row r="566" ht="13.5" customHeight="1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  <c r="AA566" s="107"/>
    </row>
    <row r="567" ht="13.5" customHeight="1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  <c r="AA567" s="107"/>
    </row>
    <row r="568" ht="13.5" customHeight="1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  <c r="AA568" s="107"/>
    </row>
    <row r="569" ht="13.5" customHeight="1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  <c r="AA569" s="107"/>
    </row>
    <row r="570" ht="13.5" customHeight="1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  <c r="AA570" s="107"/>
    </row>
    <row r="571" ht="13.5" customHeight="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  <c r="AA571" s="107"/>
    </row>
    <row r="572" ht="13.5" customHeight="1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  <c r="AA572" s="107"/>
    </row>
    <row r="573" ht="13.5" customHeight="1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  <c r="AA573" s="107"/>
    </row>
    <row r="574" ht="13.5" customHeight="1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  <c r="AA574" s="107"/>
    </row>
    <row r="575" ht="13.5" customHeight="1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  <c r="AA575" s="107"/>
    </row>
    <row r="576" ht="13.5" customHeight="1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  <c r="AA576" s="107"/>
    </row>
    <row r="577" ht="13.5" customHeight="1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  <c r="AA577" s="107"/>
    </row>
    <row r="578" ht="13.5" customHeight="1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  <c r="AA578" s="107"/>
    </row>
    <row r="579" ht="13.5" customHeight="1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  <c r="AA579" s="107"/>
    </row>
    <row r="580" ht="13.5" customHeight="1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  <c r="AA580" s="107"/>
    </row>
    <row r="581" ht="13.5" customHeight="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  <c r="AA581" s="107"/>
    </row>
    <row r="582" ht="13.5" customHeight="1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  <c r="AA582" s="107"/>
    </row>
    <row r="583" ht="13.5" customHeight="1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  <c r="AA583" s="107"/>
    </row>
    <row r="584" ht="13.5" customHeight="1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  <c r="AA584" s="107"/>
    </row>
    <row r="585" ht="13.5" customHeight="1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  <c r="AA585" s="107"/>
    </row>
    <row r="586" ht="13.5" customHeight="1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  <c r="AA586" s="107"/>
    </row>
    <row r="587" ht="13.5" customHeight="1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  <c r="AA587" s="107"/>
    </row>
    <row r="588" ht="13.5" customHeight="1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  <c r="AA588" s="107"/>
    </row>
    <row r="589" ht="13.5" customHeight="1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  <c r="AA589" s="107"/>
    </row>
    <row r="590" ht="13.5" customHeight="1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  <c r="AA590" s="107"/>
    </row>
    <row r="591" ht="13.5" customHeight="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  <c r="AA591" s="107"/>
    </row>
    <row r="592" ht="13.5" customHeight="1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  <c r="AA592" s="107"/>
    </row>
    <row r="593" ht="13.5" customHeight="1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  <c r="AA593" s="107"/>
    </row>
    <row r="594" ht="13.5" customHeight="1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  <c r="AA594" s="107"/>
    </row>
    <row r="595" ht="13.5" customHeight="1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  <c r="AA595" s="107"/>
    </row>
    <row r="596" ht="13.5" customHeight="1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  <c r="AA596" s="107"/>
    </row>
    <row r="597" ht="13.5" customHeight="1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  <c r="AA597" s="107"/>
    </row>
    <row r="598" ht="13.5" customHeight="1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  <c r="AA598" s="107"/>
    </row>
    <row r="599" ht="13.5" customHeight="1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  <c r="AA599" s="107"/>
    </row>
    <row r="600" ht="13.5" customHeight="1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  <c r="AA600" s="107"/>
    </row>
    <row r="601" ht="13.5" customHeight="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  <c r="AA601" s="107"/>
    </row>
    <row r="602" ht="13.5" customHeight="1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  <c r="AA602" s="107"/>
    </row>
    <row r="603" ht="13.5" customHeight="1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  <c r="AA603" s="107"/>
    </row>
    <row r="604" ht="13.5" customHeight="1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  <c r="AA604" s="107"/>
    </row>
    <row r="605" ht="13.5" customHeight="1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  <c r="AA605" s="107"/>
    </row>
    <row r="606" ht="13.5" customHeight="1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  <c r="AA606" s="107"/>
    </row>
    <row r="607" ht="13.5" customHeight="1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  <c r="AA607" s="107"/>
    </row>
    <row r="608" ht="13.5" customHeight="1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  <c r="AA608" s="107"/>
    </row>
    <row r="609" ht="13.5" customHeight="1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  <c r="AA609" s="107"/>
    </row>
    <row r="610" ht="13.5" customHeight="1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  <c r="AA610" s="107"/>
    </row>
    <row r="611" ht="13.5" customHeight="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  <c r="AA611" s="107"/>
    </row>
    <row r="612" ht="13.5" customHeight="1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  <c r="AA612" s="107"/>
    </row>
    <row r="613" ht="13.5" customHeight="1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  <c r="AA613" s="107"/>
    </row>
    <row r="614" ht="13.5" customHeight="1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  <c r="AA614" s="107"/>
    </row>
    <row r="615" ht="13.5" customHeight="1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  <c r="AA615" s="107"/>
    </row>
    <row r="616" ht="13.5" customHeight="1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  <c r="AA616" s="107"/>
    </row>
    <row r="617" ht="13.5" customHeight="1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  <c r="AA617" s="107"/>
    </row>
    <row r="618" ht="13.5" customHeight="1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  <c r="AA618" s="107"/>
    </row>
    <row r="619" ht="13.5" customHeight="1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  <c r="AA619" s="107"/>
    </row>
    <row r="620" ht="13.5" customHeight="1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  <c r="AA620" s="107"/>
    </row>
    <row r="621" ht="13.5" customHeight="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  <c r="AA621" s="107"/>
    </row>
    <row r="622" ht="13.5" customHeight="1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  <c r="AA622" s="107"/>
    </row>
    <row r="623" ht="13.5" customHeight="1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  <c r="AA623" s="107"/>
    </row>
    <row r="624" ht="13.5" customHeight="1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  <c r="AA624" s="107"/>
    </row>
    <row r="625" ht="13.5" customHeight="1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  <c r="AA625" s="107"/>
    </row>
    <row r="626" ht="13.5" customHeight="1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  <c r="AA626" s="107"/>
    </row>
    <row r="627" ht="13.5" customHeight="1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  <c r="AA627" s="107"/>
    </row>
    <row r="628" ht="13.5" customHeight="1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  <c r="AA628" s="107"/>
    </row>
    <row r="629" ht="13.5" customHeight="1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  <c r="AA629" s="107"/>
    </row>
    <row r="630" ht="13.5" customHeight="1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  <c r="AA630" s="107"/>
    </row>
    <row r="631" ht="13.5" customHeight="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  <c r="AA631" s="107"/>
    </row>
    <row r="632" ht="13.5" customHeight="1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  <c r="AA632" s="107"/>
    </row>
    <row r="633" ht="13.5" customHeight="1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  <c r="AA633" s="107"/>
    </row>
    <row r="634" ht="13.5" customHeight="1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  <c r="AA634" s="107"/>
    </row>
    <row r="635" ht="13.5" customHeight="1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  <c r="AA635" s="107"/>
    </row>
    <row r="636" ht="13.5" customHeight="1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  <c r="AA636" s="107"/>
    </row>
    <row r="637" ht="13.5" customHeight="1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  <c r="AA637" s="107"/>
    </row>
    <row r="638" ht="13.5" customHeight="1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  <c r="AA638" s="107"/>
    </row>
    <row r="639" ht="13.5" customHeight="1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  <c r="AA639" s="107"/>
    </row>
    <row r="640" ht="13.5" customHeight="1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  <c r="AA640" s="107"/>
    </row>
    <row r="641" ht="13.5" customHeight="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  <c r="AA641" s="107"/>
    </row>
    <row r="642" ht="13.5" customHeight="1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  <c r="AA642" s="107"/>
    </row>
    <row r="643" ht="13.5" customHeight="1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  <c r="AA643" s="107"/>
    </row>
    <row r="644" ht="13.5" customHeight="1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  <c r="AA644" s="107"/>
    </row>
    <row r="645" ht="13.5" customHeight="1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  <c r="AA645" s="107"/>
    </row>
    <row r="646" ht="13.5" customHeight="1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  <c r="AA646" s="107"/>
    </row>
    <row r="647" ht="13.5" customHeight="1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  <c r="AA647" s="107"/>
    </row>
    <row r="648" ht="13.5" customHeight="1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  <c r="AA648" s="107"/>
    </row>
    <row r="649" ht="13.5" customHeight="1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  <c r="AA649" s="107"/>
    </row>
    <row r="650" ht="13.5" customHeight="1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  <c r="AA650" s="107"/>
    </row>
    <row r="651" ht="13.5" customHeight="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  <c r="AA651" s="107"/>
    </row>
    <row r="652" ht="13.5" customHeight="1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  <c r="AA652" s="107"/>
    </row>
    <row r="653" ht="13.5" customHeight="1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  <c r="AA653" s="107"/>
    </row>
    <row r="654" ht="13.5" customHeight="1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  <c r="AA654" s="107"/>
    </row>
    <row r="655" ht="13.5" customHeight="1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  <c r="AA655" s="107"/>
    </row>
    <row r="656" ht="13.5" customHeight="1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  <c r="AA656" s="107"/>
    </row>
    <row r="657" ht="13.5" customHeight="1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  <c r="AA657" s="107"/>
    </row>
    <row r="658" ht="13.5" customHeight="1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  <c r="AA658" s="107"/>
    </row>
    <row r="659" ht="13.5" customHeight="1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  <c r="AA659" s="107"/>
    </row>
    <row r="660" ht="13.5" customHeight="1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  <c r="AA660" s="107"/>
    </row>
    <row r="661" ht="13.5" customHeight="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  <c r="AA661" s="107"/>
    </row>
    <row r="662" ht="13.5" customHeight="1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  <c r="AA662" s="107"/>
    </row>
    <row r="663" ht="13.5" customHeight="1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  <c r="AA663" s="107"/>
    </row>
    <row r="664" ht="13.5" customHeight="1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  <c r="AA664" s="107"/>
    </row>
    <row r="665" ht="13.5" customHeight="1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  <c r="AA665" s="107"/>
    </row>
    <row r="666" ht="13.5" customHeight="1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  <c r="AA666" s="107"/>
    </row>
    <row r="667" ht="13.5" customHeight="1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  <c r="AA667" s="107"/>
    </row>
    <row r="668" ht="13.5" customHeight="1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  <c r="AA668" s="107"/>
    </row>
    <row r="669" ht="13.5" customHeight="1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  <c r="AA669" s="107"/>
    </row>
    <row r="670" ht="13.5" customHeight="1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  <c r="AA670" s="107"/>
    </row>
    <row r="671" ht="13.5" customHeight="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  <c r="AA671" s="107"/>
    </row>
    <row r="672" ht="13.5" customHeight="1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  <c r="AA672" s="107"/>
    </row>
    <row r="673" ht="13.5" customHeight="1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  <c r="AA673" s="107"/>
    </row>
    <row r="674" ht="13.5" customHeight="1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  <c r="AA674" s="107"/>
    </row>
    <row r="675" ht="13.5" customHeight="1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  <c r="AA675" s="107"/>
    </row>
    <row r="676" ht="13.5" customHeight="1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  <c r="AA676" s="107"/>
    </row>
    <row r="677" ht="13.5" customHeight="1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  <c r="AA677" s="107"/>
    </row>
    <row r="678" ht="13.5" customHeight="1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  <c r="AA678" s="107"/>
    </row>
    <row r="679" ht="13.5" customHeight="1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  <c r="AA679" s="107"/>
    </row>
    <row r="680" ht="13.5" customHeight="1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  <c r="AA680" s="107"/>
    </row>
    <row r="681" ht="13.5" customHeight="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  <c r="AA681" s="107"/>
    </row>
    <row r="682" ht="13.5" customHeight="1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  <c r="AA682" s="107"/>
    </row>
    <row r="683" ht="13.5" customHeight="1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  <c r="AA683" s="107"/>
    </row>
    <row r="684" ht="13.5" customHeight="1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  <c r="AA684" s="107"/>
    </row>
    <row r="685" ht="13.5" customHeight="1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  <c r="AA685" s="107"/>
    </row>
    <row r="686" ht="13.5" customHeight="1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  <c r="AA686" s="107"/>
    </row>
    <row r="687" ht="13.5" customHeight="1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  <c r="AA687" s="107"/>
    </row>
    <row r="688" ht="13.5" customHeight="1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  <c r="AA688" s="107"/>
    </row>
    <row r="689" ht="13.5" customHeight="1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  <c r="AA689" s="107"/>
    </row>
    <row r="690" ht="13.5" customHeight="1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  <c r="AA690" s="107"/>
    </row>
    <row r="691" ht="13.5" customHeight="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  <c r="AA691" s="107"/>
    </row>
    <row r="692" ht="13.5" customHeight="1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  <c r="AA692" s="107"/>
    </row>
    <row r="693" ht="13.5" customHeight="1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  <c r="AA693" s="107"/>
    </row>
    <row r="694" ht="13.5" customHeight="1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  <c r="AA694" s="107"/>
    </row>
    <row r="695" ht="13.5" customHeight="1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  <c r="AA695" s="107"/>
    </row>
    <row r="696" ht="13.5" customHeight="1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  <c r="AA696" s="107"/>
    </row>
    <row r="697" ht="13.5" customHeight="1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  <c r="AA697" s="107"/>
    </row>
    <row r="698" ht="13.5" customHeight="1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  <c r="AA698" s="107"/>
    </row>
    <row r="699" ht="13.5" customHeight="1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  <c r="AA699" s="107"/>
    </row>
    <row r="700" ht="13.5" customHeight="1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  <c r="AA700" s="107"/>
    </row>
    <row r="701" ht="13.5" customHeight="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  <c r="AA701" s="107"/>
    </row>
    <row r="702" ht="13.5" customHeight="1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  <c r="AA702" s="107"/>
    </row>
    <row r="703" ht="13.5" customHeight="1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  <c r="AA703" s="107"/>
    </row>
    <row r="704" ht="13.5" customHeight="1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  <c r="AA704" s="107"/>
    </row>
    <row r="705" ht="13.5" customHeight="1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  <c r="AA705" s="107"/>
    </row>
    <row r="706" ht="13.5" customHeight="1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  <c r="AA706" s="107"/>
    </row>
    <row r="707" ht="13.5" customHeight="1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  <c r="AA707" s="107"/>
    </row>
    <row r="708" ht="13.5" customHeight="1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  <c r="AA708" s="107"/>
    </row>
    <row r="709" ht="13.5" customHeight="1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  <c r="AA709" s="107"/>
    </row>
    <row r="710" ht="13.5" customHeight="1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  <c r="AA710" s="107"/>
    </row>
    <row r="711" ht="13.5" customHeight="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  <c r="AA711" s="107"/>
    </row>
    <row r="712" ht="13.5" customHeight="1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  <c r="AA712" s="107"/>
    </row>
    <row r="713" ht="13.5" customHeight="1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  <c r="AA713" s="107"/>
    </row>
    <row r="714" ht="13.5" customHeight="1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  <c r="AA714" s="107"/>
    </row>
    <row r="715" ht="13.5" customHeight="1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  <c r="AA715" s="107"/>
    </row>
    <row r="716" ht="13.5" customHeight="1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  <c r="AA716" s="107"/>
    </row>
    <row r="717" ht="13.5" customHeight="1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  <c r="AA717" s="107"/>
    </row>
    <row r="718" ht="13.5" customHeight="1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  <c r="AA718" s="107"/>
    </row>
    <row r="719" ht="13.5" customHeight="1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  <c r="AA719" s="107"/>
    </row>
    <row r="720" ht="13.5" customHeight="1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  <c r="AA720" s="107"/>
    </row>
    <row r="721" ht="13.5" customHeight="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  <c r="AA721" s="107"/>
    </row>
    <row r="722" ht="13.5" customHeight="1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  <c r="AA722" s="107"/>
    </row>
    <row r="723" ht="13.5" customHeight="1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  <c r="AA723" s="107"/>
    </row>
    <row r="724" ht="13.5" customHeight="1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  <c r="AA724" s="107"/>
    </row>
    <row r="725" ht="13.5" customHeight="1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  <c r="AA725" s="107"/>
    </row>
    <row r="726" ht="13.5" customHeight="1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  <c r="AA726" s="107"/>
    </row>
    <row r="727" ht="13.5" customHeight="1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  <c r="AA727" s="107"/>
    </row>
    <row r="728" ht="13.5" customHeight="1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  <c r="AA728" s="107"/>
    </row>
    <row r="729" ht="13.5" customHeight="1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  <c r="AA729" s="107"/>
    </row>
    <row r="730" ht="13.5" customHeight="1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  <c r="AA730" s="107"/>
    </row>
    <row r="731" ht="13.5" customHeight="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  <c r="AA731" s="107"/>
    </row>
    <row r="732" ht="13.5" customHeight="1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  <c r="AA732" s="107"/>
    </row>
    <row r="733" ht="13.5" customHeight="1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  <c r="AA733" s="107"/>
    </row>
    <row r="734" ht="13.5" customHeight="1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  <c r="AA734" s="107"/>
    </row>
    <row r="735" ht="13.5" customHeight="1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  <c r="AA735" s="107"/>
    </row>
    <row r="736" ht="13.5" customHeight="1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  <c r="AA736" s="107"/>
    </row>
    <row r="737" ht="13.5" customHeight="1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  <c r="AA737" s="107"/>
    </row>
    <row r="738" ht="13.5" customHeight="1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  <c r="AA738" s="107"/>
    </row>
    <row r="739" ht="13.5" customHeight="1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  <c r="AA739" s="107"/>
    </row>
    <row r="740" ht="13.5" customHeight="1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  <c r="AA740" s="107"/>
    </row>
    <row r="741" ht="13.5" customHeight="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  <c r="AA741" s="107"/>
    </row>
    <row r="742" ht="13.5" customHeight="1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  <c r="AA742" s="107"/>
    </row>
    <row r="743" ht="13.5" customHeight="1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  <c r="AA743" s="107"/>
    </row>
    <row r="744" ht="13.5" customHeight="1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  <c r="AA744" s="107"/>
    </row>
    <row r="745" ht="13.5" customHeight="1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  <c r="AA745" s="107"/>
    </row>
    <row r="746" ht="13.5" customHeight="1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  <c r="AA746" s="107"/>
    </row>
    <row r="747" ht="13.5" customHeight="1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  <c r="AA747" s="107"/>
    </row>
    <row r="748" ht="13.5" customHeight="1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  <c r="AA748" s="107"/>
    </row>
    <row r="749" ht="13.5" customHeight="1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  <c r="AA749" s="107"/>
    </row>
    <row r="750" ht="13.5" customHeight="1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  <c r="AA750" s="107"/>
    </row>
    <row r="751" ht="13.5" customHeight="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  <c r="AA751" s="107"/>
    </row>
    <row r="752" ht="13.5" customHeight="1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  <c r="AA752" s="107"/>
    </row>
    <row r="753" ht="13.5" customHeight="1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  <c r="AA753" s="107"/>
    </row>
    <row r="754" ht="13.5" customHeight="1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  <c r="AA754" s="107"/>
    </row>
    <row r="755" ht="13.5" customHeight="1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  <c r="AA755" s="107"/>
    </row>
    <row r="756" ht="13.5" customHeight="1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  <c r="AA756" s="107"/>
    </row>
    <row r="757" ht="13.5" customHeight="1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  <c r="AA757" s="107"/>
    </row>
    <row r="758" ht="13.5" customHeight="1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  <c r="AA758" s="107"/>
    </row>
    <row r="759" ht="13.5" customHeight="1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  <c r="AA759" s="107"/>
    </row>
    <row r="760" ht="13.5" customHeight="1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  <c r="AA760" s="107"/>
    </row>
    <row r="761" ht="13.5" customHeight="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  <c r="AA761" s="107"/>
    </row>
    <row r="762" ht="13.5" customHeight="1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  <c r="AA762" s="107"/>
    </row>
    <row r="763" ht="13.5" customHeight="1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  <c r="AA763" s="107"/>
    </row>
    <row r="764" ht="13.5" customHeight="1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  <c r="AA764" s="107"/>
    </row>
    <row r="765" ht="13.5" customHeight="1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  <c r="AA765" s="107"/>
    </row>
    <row r="766" ht="13.5" customHeight="1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  <c r="AA766" s="107"/>
    </row>
    <row r="767" ht="13.5" customHeight="1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  <c r="AA767" s="107"/>
    </row>
    <row r="768" ht="13.5" customHeight="1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  <c r="AA768" s="107"/>
    </row>
    <row r="769" ht="13.5" customHeight="1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  <c r="AA769" s="107"/>
    </row>
    <row r="770" ht="13.5" customHeight="1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  <c r="AA770" s="107"/>
    </row>
    <row r="771" ht="13.5" customHeight="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  <c r="AA771" s="107"/>
    </row>
    <row r="772" ht="13.5" customHeight="1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  <c r="AA772" s="107"/>
    </row>
    <row r="773" ht="13.5" customHeight="1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  <c r="AA773" s="107"/>
    </row>
    <row r="774" ht="13.5" customHeight="1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  <c r="AA774" s="107"/>
    </row>
    <row r="775" ht="13.5" customHeight="1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  <c r="AA775" s="107"/>
    </row>
    <row r="776" ht="13.5" customHeight="1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  <c r="AA776" s="107"/>
    </row>
    <row r="777" ht="13.5" customHeight="1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  <c r="AA777" s="107"/>
    </row>
    <row r="778" ht="13.5" customHeight="1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  <c r="AA778" s="107"/>
    </row>
    <row r="779" ht="13.5" customHeight="1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  <c r="AA779" s="107"/>
    </row>
    <row r="780" ht="13.5" customHeight="1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  <c r="AA780" s="107"/>
    </row>
    <row r="781" ht="13.5" customHeight="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  <c r="AA781" s="107"/>
    </row>
    <row r="782" ht="13.5" customHeight="1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  <c r="AA782" s="107"/>
    </row>
    <row r="783" ht="13.5" customHeight="1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  <c r="AA783" s="107"/>
    </row>
    <row r="784" ht="13.5" customHeight="1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  <c r="AA784" s="107"/>
    </row>
    <row r="785" ht="13.5" customHeight="1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  <c r="AA785" s="107"/>
    </row>
    <row r="786" ht="13.5" customHeight="1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  <c r="AA786" s="107"/>
    </row>
    <row r="787" ht="13.5" customHeight="1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  <c r="AA787" s="107"/>
    </row>
    <row r="788" ht="13.5" customHeight="1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  <c r="AA788" s="107"/>
    </row>
    <row r="789" ht="13.5" customHeight="1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  <c r="AA789" s="107"/>
    </row>
    <row r="790" ht="13.5" customHeight="1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  <c r="AA790" s="107"/>
    </row>
    <row r="791" ht="13.5" customHeight="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  <c r="AA791" s="107"/>
    </row>
    <row r="792" ht="13.5" customHeight="1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  <c r="AA792" s="107"/>
    </row>
    <row r="793" ht="13.5" customHeight="1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  <c r="AA793" s="107"/>
    </row>
    <row r="794" ht="13.5" customHeight="1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  <c r="AA794" s="107"/>
    </row>
    <row r="795" ht="13.5" customHeight="1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  <c r="AA795" s="107"/>
    </row>
    <row r="796" ht="13.5" customHeight="1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  <c r="AA796" s="107"/>
    </row>
    <row r="797" ht="13.5" customHeight="1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  <c r="AA797" s="107"/>
    </row>
    <row r="798" ht="13.5" customHeight="1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  <c r="AA798" s="107"/>
    </row>
    <row r="799" ht="13.5" customHeight="1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  <c r="AA799" s="107"/>
    </row>
    <row r="800" ht="13.5" customHeight="1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  <c r="AA800" s="107"/>
    </row>
    <row r="801" ht="13.5" customHeight="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  <c r="AA801" s="107"/>
    </row>
    <row r="802" ht="13.5" customHeight="1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  <c r="AA802" s="107"/>
    </row>
    <row r="803" ht="13.5" customHeight="1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  <c r="AA803" s="107"/>
    </row>
    <row r="804" ht="13.5" customHeight="1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  <c r="AA804" s="107"/>
    </row>
    <row r="805" ht="13.5" customHeight="1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  <c r="AA805" s="107"/>
    </row>
    <row r="806" ht="13.5" customHeight="1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  <c r="AA806" s="107"/>
    </row>
    <row r="807" ht="13.5" customHeight="1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  <c r="AA807" s="107"/>
    </row>
    <row r="808" ht="13.5" customHeight="1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  <c r="AA808" s="107"/>
    </row>
    <row r="809" ht="13.5" customHeight="1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  <c r="AA809" s="107"/>
    </row>
    <row r="810" ht="13.5" customHeight="1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  <c r="AA810" s="107"/>
    </row>
    <row r="811" ht="13.5" customHeight="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  <c r="AA811" s="107"/>
    </row>
    <row r="812" ht="13.5" customHeight="1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  <c r="AA812" s="107"/>
    </row>
    <row r="813" ht="13.5" customHeight="1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  <c r="AA813" s="107"/>
    </row>
    <row r="814" ht="13.5" customHeight="1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  <c r="AA814" s="107"/>
    </row>
    <row r="815" ht="13.5" customHeight="1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  <c r="AA815" s="107"/>
    </row>
    <row r="816" ht="13.5" customHeight="1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  <c r="AA816" s="107"/>
    </row>
    <row r="817" ht="13.5" customHeight="1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  <c r="AA817" s="107"/>
    </row>
    <row r="818" ht="13.5" customHeight="1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  <c r="AA818" s="107"/>
    </row>
    <row r="819" ht="13.5" customHeight="1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  <c r="AA819" s="107"/>
    </row>
    <row r="820" ht="13.5" customHeight="1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  <c r="AA820" s="107"/>
    </row>
    <row r="821" ht="13.5" customHeight="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  <c r="AA821" s="107"/>
    </row>
    <row r="822" ht="13.5" customHeight="1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  <c r="AA822" s="107"/>
    </row>
    <row r="823" ht="13.5" customHeight="1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  <c r="AA823" s="107"/>
    </row>
    <row r="824" ht="13.5" customHeight="1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  <c r="AA824" s="107"/>
    </row>
    <row r="825" ht="13.5" customHeight="1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  <c r="AA825" s="107"/>
    </row>
    <row r="826" ht="13.5" customHeight="1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  <c r="AA826" s="107"/>
    </row>
    <row r="827" ht="13.5" customHeight="1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  <c r="AA827" s="107"/>
    </row>
    <row r="828" ht="13.5" customHeight="1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  <c r="AA828" s="107"/>
    </row>
    <row r="829" ht="13.5" customHeight="1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  <c r="AA829" s="107"/>
    </row>
    <row r="830" ht="13.5" customHeight="1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  <c r="AA830" s="107"/>
    </row>
    <row r="831" ht="13.5" customHeight="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  <c r="AA831" s="107"/>
    </row>
    <row r="832" ht="13.5" customHeight="1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  <c r="AA832" s="107"/>
    </row>
    <row r="833" ht="13.5" customHeight="1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  <c r="AA833" s="107"/>
    </row>
    <row r="834" ht="13.5" customHeight="1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  <c r="AA834" s="107"/>
    </row>
    <row r="835" ht="13.5" customHeight="1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  <c r="AA835" s="107"/>
    </row>
    <row r="836" ht="13.5" customHeight="1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  <c r="AA836" s="107"/>
    </row>
    <row r="837" ht="13.5" customHeight="1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  <c r="AA837" s="107"/>
    </row>
    <row r="838" ht="13.5" customHeight="1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  <c r="AA838" s="107"/>
    </row>
    <row r="839" ht="13.5" customHeight="1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  <c r="AA839" s="107"/>
    </row>
    <row r="840" ht="13.5" customHeight="1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  <c r="AA840" s="107"/>
    </row>
    <row r="841" ht="13.5" customHeight="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  <c r="AA841" s="107"/>
    </row>
    <row r="842" ht="13.5" customHeight="1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  <c r="AA842" s="107"/>
    </row>
    <row r="843" ht="13.5" customHeight="1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  <c r="AA843" s="107"/>
    </row>
    <row r="844" ht="13.5" customHeight="1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  <c r="AA844" s="107"/>
    </row>
    <row r="845" ht="13.5" customHeight="1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  <c r="AA845" s="107"/>
    </row>
    <row r="846" ht="13.5" customHeight="1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  <c r="AA846" s="107"/>
    </row>
    <row r="847" ht="13.5" customHeight="1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  <c r="AA847" s="107"/>
    </row>
    <row r="848" ht="13.5" customHeight="1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  <c r="AA848" s="107"/>
    </row>
    <row r="849" ht="13.5" customHeight="1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  <c r="AA849" s="107"/>
    </row>
    <row r="850" ht="13.5" customHeight="1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  <c r="AA850" s="107"/>
    </row>
    <row r="851" ht="13.5" customHeight="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  <c r="AA851" s="107"/>
    </row>
    <row r="852" ht="13.5" customHeight="1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  <c r="AA852" s="107"/>
    </row>
    <row r="853" ht="13.5" customHeight="1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  <c r="AA853" s="107"/>
    </row>
    <row r="854" ht="13.5" customHeight="1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  <c r="AA854" s="107"/>
    </row>
    <row r="855" ht="13.5" customHeight="1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  <c r="AA855" s="107"/>
    </row>
    <row r="856" ht="13.5" customHeight="1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  <c r="AA856" s="107"/>
    </row>
    <row r="857" ht="13.5" customHeight="1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  <c r="AA857" s="107"/>
    </row>
    <row r="858" ht="13.5" customHeight="1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  <c r="AA858" s="107"/>
    </row>
    <row r="859" ht="13.5" customHeight="1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  <c r="AA859" s="107"/>
    </row>
    <row r="860" ht="13.5" customHeight="1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  <c r="AA860" s="107"/>
    </row>
    <row r="861" ht="13.5" customHeight="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  <c r="AA861" s="107"/>
    </row>
    <row r="862" ht="13.5" customHeight="1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  <c r="AA862" s="107"/>
    </row>
    <row r="863" ht="13.5" customHeight="1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  <c r="AA863" s="107"/>
    </row>
    <row r="864" ht="13.5" customHeight="1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  <c r="AA864" s="107"/>
    </row>
    <row r="865" ht="13.5" customHeight="1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  <c r="AA865" s="107"/>
    </row>
    <row r="866" ht="13.5" customHeight="1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  <c r="AA866" s="107"/>
    </row>
    <row r="867" ht="13.5" customHeight="1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  <c r="AA867" s="107"/>
    </row>
    <row r="868" ht="13.5" customHeight="1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  <c r="AA868" s="107"/>
    </row>
    <row r="869" ht="13.5" customHeight="1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  <c r="AA869" s="107"/>
    </row>
    <row r="870" ht="13.5" customHeight="1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  <c r="AA870" s="107"/>
    </row>
    <row r="871" ht="13.5" customHeight="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  <c r="AA871" s="107"/>
    </row>
    <row r="872" ht="13.5" customHeight="1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  <c r="AA872" s="107"/>
    </row>
    <row r="873" ht="13.5" customHeight="1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  <c r="AA873" s="107"/>
    </row>
    <row r="874" ht="13.5" customHeight="1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  <c r="AA874" s="107"/>
    </row>
    <row r="875" ht="13.5" customHeight="1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  <c r="AA875" s="107"/>
    </row>
    <row r="876" ht="13.5" customHeight="1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  <c r="AA876" s="107"/>
    </row>
    <row r="877" ht="13.5" customHeight="1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  <c r="AA877" s="107"/>
    </row>
    <row r="878" ht="13.5" customHeight="1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  <c r="AA878" s="107"/>
    </row>
    <row r="879" ht="13.5" customHeight="1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  <c r="AA879" s="107"/>
    </row>
    <row r="880" ht="13.5" customHeight="1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  <c r="AA880" s="107"/>
    </row>
    <row r="881" ht="13.5" customHeight="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  <c r="AA881" s="107"/>
    </row>
    <row r="882" ht="13.5" customHeight="1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  <c r="AA882" s="107"/>
    </row>
    <row r="883" ht="13.5" customHeight="1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  <c r="AA883" s="107"/>
    </row>
    <row r="884" ht="13.5" customHeight="1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  <c r="AA884" s="107"/>
    </row>
    <row r="885" ht="13.5" customHeight="1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  <c r="AA885" s="107"/>
    </row>
    <row r="886" ht="13.5" customHeight="1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  <c r="AA886" s="107"/>
    </row>
    <row r="887" ht="13.5" customHeight="1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  <c r="AA887" s="107"/>
    </row>
    <row r="888" ht="13.5" customHeight="1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  <c r="AA888" s="107"/>
    </row>
    <row r="889" ht="13.5" customHeight="1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  <c r="AA889" s="107"/>
    </row>
    <row r="890" ht="13.5" customHeight="1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  <c r="AA890" s="107"/>
    </row>
    <row r="891" ht="13.5" customHeight="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  <c r="AA891" s="107"/>
    </row>
    <row r="892" ht="13.5" customHeight="1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  <c r="AA892" s="107"/>
    </row>
    <row r="893" ht="13.5" customHeight="1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  <c r="AA893" s="107"/>
    </row>
    <row r="894" ht="13.5" customHeight="1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  <c r="AA894" s="107"/>
    </row>
    <row r="895" ht="13.5" customHeight="1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  <c r="AA895" s="107"/>
    </row>
    <row r="896" ht="13.5" customHeight="1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  <c r="AA896" s="107"/>
    </row>
    <row r="897" ht="13.5" customHeight="1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  <c r="AA897" s="107"/>
    </row>
    <row r="898" ht="13.5" customHeight="1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  <c r="AA898" s="107"/>
    </row>
    <row r="899" ht="13.5" customHeight="1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  <c r="AA899" s="107"/>
    </row>
    <row r="900" ht="13.5" customHeight="1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  <c r="AA900" s="107"/>
    </row>
    <row r="901" ht="13.5" customHeight="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  <c r="AA901" s="107"/>
    </row>
    <row r="902" ht="13.5" customHeight="1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  <c r="AA902" s="107"/>
    </row>
    <row r="903" ht="13.5" customHeight="1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  <c r="AA903" s="107"/>
    </row>
    <row r="904" ht="13.5" customHeight="1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  <c r="AA904" s="107"/>
    </row>
    <row r="905" ht="13.5" customHeight="1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  <c r="AA905" s="107"/>
    </row>
    <row r="906" ht="13.5" customHeight="1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  <c r="AA906" s="107"/>
    </row>
    <row r="907" ht="13.5" customHeight="1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  <c r="AA907" s="107"/>
    </row>
    <row r="908" ht="13.5" customHeight="1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  <c r="AA908" s="107"/>
    </row>
    <row r="909" ht="13.5" customHeight="1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  <c r="AA909" s="107"/>
    </row>
    <row r="910" ht="13.5" customHeight="1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  <c r="AA910" s="107"/>
    </row>
    <row r="911" ht="13.5" customHeight="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  <c r="AA911" s="107"/>
    </row>
    <row r="912" ht="13.5" customHeight="1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  <c r="AA912" s="107"/>
    </row>
    <row r="913" ht="13.5" customHeight="1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  <c r="AA913" s="107"/>
    </row>
    <row r="914" ht="13.5" customHeight="1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  <c r="AA914" s="107"/>
    </row>
    <row r="915" ht="13.5" customHeight="1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  <c r="AA915" s="107"/>
    </row>
    <row r="916" ht="13.5" customHeight="1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  <c r="AA916" s="107"/>
    </row>
    <row r="917" ht="13.5" customHeight="1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  <c r="AA917" s="107"/>
    </row>
    <row r="918" ht="13.5" customHeight="1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  <c r="AA918" s="107"/>
    </row>
    <row r="919" ht="13.5" customHeight="1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  <c r="AA919" s="107"/>
    </row>
    <row r="920" ht="13.5" customHeight="1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  <c r="AA920" s="107"/>
    </row>
    <row r="921" ht="13.5" customHeight="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  <c r="AA921" s="107"/>
    </row>
    <row r="922" ht="13.5" customHeight="1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  <c r="AA922" s="107"/>
    </row>
    <row r="923" ht="13.5" customHeight="1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  <c r="AA923" s="107"/>
    </row>
    <row r="924" ht="13.5" customHeight="1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  <c r="AA924" s="107"/>
    </row>
    <row r="925" ht="13.5" customHeight="1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  <c r="AA925" s="107"/>
    </row>
    <row r="926" ht="13.5" customHeight="1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  <c r="AA926" s="107"/>
    </row>
    <row r="927" ht="13.5" customHeight="1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  <c r="AA927" s="107"/>
    </row>
    <row r="928" ht="13.5" customHeight="1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  <c r="AA928" s="107"/>
    </row>
    <row r="929" ht="13.5" customHeight="1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  <c r="AA929" s="107"/>
    </row>
    <row r="930" ht="13.5" customHeight="1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  <c r="AA930" s="107"/>
    </row>
    <row r="931" ht="13.5" customHeight="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  <c r="AA931" s="107"/>
    </row>
    <row r="932" ht="13.5" customHeight="1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  <c r="AA932" s="107"/>
    </row>
    <row r="933" ht="13.5" customHeight="1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  <c r="AA933" s="107"/>
    </row>
    <row r="934" ht="13.5" customHeight="1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  <c r="AA934" s="107"/>
    </row>
    <row r="935" ht="13.5" customHeight="1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  <c r="AA935" s="107"/>
    </row>
    <row r="936" ht="13.5" customHeight="1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  <c r="AA936" s="107"/>
    </row>
    <row r="937" ht="13.5" customHeight="1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  <c r="AA937" s="107"/>
    </row>
    <row r="938" ht="13.5" customHeight="1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  <c r="AA938" s="107"/>
    </row>
    <row r="939" ht="13.5" customHeight="1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  <c r="AA939" s="107"/>
    </row>
    <row r="940" ht="13.5" customHeight="1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  <c r="AA940" s="107"/>
    </row>
    <row r="941" ht="13.5" customHeight="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  <c r="AA941" s="107"/>
    </row>
    <row r="942" ht="13.5" customHeight="1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  <c r="AA942" s="107"/>
    </row>
    <row r="943" ht="13.5" customHeight="1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  <c r="AA943" s="107"/>
    </row>
    <row r="944" ht="13.5" customHeight="1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  <c r="AA944" s="107"/>
    </row>
    <row r="945" ht="13.5" customHeight="1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  <c r="AA945" s="107"/>
    </row>
    <row r="946" ht="13.5" customHeight="1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  <c r="AA946" s="107"/>
    </row>
    <row r="947" ht="13.5" customHeight="1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  <c r="AA947" s="107"/>
    </row>
    <row r="948" ht="13.5" customHeight="1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  <c r="AA948" s="107"/>
    </row>
    <row r="949" ht="13.5" customHeight="1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  <c r="AA949" s="107"/>
    </row>
    <row r="950" ht="13.5" customHeight="1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  <c r="AA950" s="107"/>
    </row>
    <row r="951" ht="13.5" customHeight="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  <c r="AA951" s="107"/>
    </row>
    <row r="952" ht="13.5" customHeight="1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  <c r="AA952" s="107"/>
    </row>
    <row r="953" ht="13.5" customHeight="1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  <c r="AA953" s="107"/>
    </row>
    <row r="954" ht="13.5" customHeight="1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  <c r="AA954" s="107"/>
    </row>
    <row r="955" ht="13.5" customHeight="1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  <c r="AA955" s="107"/>
    </row>
    <row r="956" ht="13.5" customHeight="1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  <c r="AA956" s="107"/>
    </row>
    <row r="957" ht="13.5" customHeight="1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  <c r="AA957" s="107"/>
    </row>
    <row r="958" ht="13.5" customHeight="1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  <c r="AA958" s="107"/>
    </row>
    <row r="959" ht="13.5" customHeight="1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  <c r="AA959" s="107"/>
    </row>
    <row r="960" ht="13.5" customHeight="1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  <c r="AA960" s="107"/>
    </row>
    <row r="961" ht="13.5" customHeight="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  <c r="AA961" s="107"/>
    </row>
    <row r="962" ht="13.5" customHeight="1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  <c r="AA962" s="107"/>
    </row>
    <row r="963" ht="13.5" customHeight="1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  <c r="AA963" s="107"/>
    </row>
    <row r="964" ht="13.5" customHeight="1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  <c r="AA964" s="107"/>
    </row>
    <row r="965" ht="13.5" customHeight="1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  <c r="AA965" s="107"/>
    </row>
    <row r="966" ht="13.5" customHeight="1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  <c r="AA966" s="107"/>
    </row>
    <row r="967" ht="13.5" customHeight="1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  <c r="AA967" s="107"/>
    </row>
    <row r="968" ht="13.5" customHeight="1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  <c r="AA968" s="107"/>
    </row>
    <row r="969" ht="13.5" customHeight="1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  <c r="AA969" s="107"/>
    </row>
    <row r="970" ht="13.5" customHeight="1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  <c r="AA970" s="107"/>
    </row>
    <row r="971" ht="13.5" customHeight="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  <c r="AA971" s="107"/>
    </row>
    <row r="972" ht="13.5" customHeight="1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  <c r="AA972" s="107"/>
    </row>
    <row r="973" ht="13.5" customHeight="1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  <c r="AA973" s="107"/>
    </row>
    <row r="974" ht="13.5" customHeight="1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  <c r="AA974" s="107"/>
    </row>
    <row r="975" ht="13.5" customHeight="1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  <c r="AA975" s="107"/>
    </row>
    <row r="976" ht="13.5" customHeight="1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  <c r="AA976" s="107"/>
    </row>
    <row r="977" ht="13.5" customHeight="1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  <c r="AA977" s="107"/>
    </row>
    <row r="978" ht="13.5" customHeight="1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  <c r="AA978" s="107"/>
    </row>
    <row r="979" ht="13.5" customHeight="1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  <c r="AA979" s="107"/>
    </row>
    <row r="980" ht="13.5" customHeight="1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  <c r="AA980" s="107"/>
    </row>
    <row r="981" ht="13.5" customHeight="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7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  <c r="AA981" s="107"/>
    </row>
    <row r="982" ht="13.5" customHeight="1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  <c r="AA982" s="107"/>
    </row>
    <row r="983" ht="13.5" customHeight="1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7"/>
      <c r="L983" s="107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  <c r="AA983" s="107"/>
    </row>
    <row r="984" ht="13.5" customHeight="1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7"/>
      <c r="L984" s="107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  <c r="AA984" s="107"/>
    </row>
    <row r="985" ht="13.5" customHeight="1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7"/>
      <c r="L985" s="107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  <c r="AA985" s="107"/>
    </row>
    <row r="986" ht="13.5" customHeight="1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7"/>
      <c r="L986" s="107"/>
      <c r="M986" s="107"/>
      <c r="N986" s="107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  <c r="AA986" s="107"/>
    </row>
    <row r="987" ht="13.5" customHeight="1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7"/>
      <c r="L987" s="107"/>
      <c r="M987" s="107"/>
      <c r="N987" s="107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  <c r="AA987" s="107"/>
    </row>
    <row r="988" ht="13.5" customHeight="1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7"/>
      <c r="L988" s="107"/>
      <c r="M988" s="107"/>
      <c r="N988" s="107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  <c r="Y988" s="107"/>
      <c r="Z988" s="107"/>
      <c r="AA988" s="107"/>
    </row>
    <row r="989" ht="13.5" customHeight="1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7"/>
      <c r="L989" s="107"/>
      <c r="M989" s="107"/>
      <c r="N989" s="107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  <c r="AA989" s="107"/>
    </row>
    <row r="990" ht="13.5" customHeight="1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7"/>
      <c r="L990" s="107"/>
      <c r="M990" s="107"/>
      <c r="N990" s="107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  <c r="AA990" s="107"/>
    </row>
    <row r="991" ht="13.5" customHeight="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7"/>
      <c r="L991" s="107"/>
      <c r="M991" s="107"/>
      <c r="N991" s="107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  <c r="AA991" s="107"/>
    </row>
    <row r="992" ht="13.5" customHeight="1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7"/>
      <c r="L992" s="107"/>
      <c r="M992" s="107"/>
      <c r="N992" s="107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  <c r="Y992" s="107"/>
      <c r="Z992" s="107"/>
      <c r="AA992" s="107"/>
    </row>
  </sheetData>
  <mergeCells count="2">
    <mergeCell ref="B1:AE1"/>
    <mergeCell ref="P16:AB16"/>
  </mergeCells>
  <hyperlinks>
    <hyperlink display="Back" location="null!A1" ref="A1"/>
  </hyperlink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7" width="7.29"/>
    <col customWidth="1" min="28" max="32" width="9.0"/>
    <col customWidth="1" min="33" max="36" width="13.71"/>
    <col customWidth="1" min="37" max="37" width="9.0"/>
  </cols>
  <sheetData>
    <row r="1" ht="36.75" customHeight="1">
      <c r="A1" s="110" t="s">
        <v>0</v>
      </c>
      <c r="B1" s="111" t="s">
        <v>325</v>
      </c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3"/>
      <c r="AF1" s="114"/>
      <c r="AG1" s="114"/>
      <c r="AH1" s="114"/>
      <c r="AI1" s="114"/>
      <c r="AJ1" s="114"/>
      <c r="AK1" s="114"/>
    </row>
    <row r="2" ht="16.5" customHeight="1">
      <c r="A2" s="107"/>
      <c r="B2" s="115" t="s">
        <v>326</v>
      </c>
      <c r="C2" s="116" t="s">
        <v>256</v>
      </c>
      <c r="D2" s="117" t="s">
        <v>327</v>
      </c>
      <c r="E2" s="117" t="s">
        <v>328</v>
      </c>
      <c r="F2" s="117" t="s">
        <v>329</v>
      </c>
      <c r="G2" s="117" t="s">
        <v>330</v>
      </c>
      <c r="H2" s="117" t="s">
        <v>331</v>
      </c>
      <c r="I2" s="117" t="s">
        <v>332</v>
      </c>
      <c r="J2" s="117" t="s">
        <v>333</v>
      </c>
      <c r="K2" s="117" t="s">
        <v>334</v>
      </c>
      <c r="L2" s="117" t="s">
        <v>335</v>
      </c>
      <c r="M2" s="117" t="s">
        <v>336</v>
      </c>
      <c r="N2" s="117" t="s">
        <v>337</v>
      </c>
      <c r="O2" s="117" t="s">
        <v>338</v>
      </c>
      <c r="P2" s="117" t="s">
        <v>339</v>
      </c>
      <c r="Q2" s="117" t="s">
        <v>340</v>
      </c>
      <c r="R2" s="117" t="s">
        <v>341</v>
      </c>
      <c r="S2" s="117" t="s">
        <v>342</v>
      </c>
      <c r="T2" s="117" t="s">
        <v>343</v>
      </c>
      <c r="U2" s="117" t="s">
        <v>344</v>
      </c>
      <c r="V2" s="117" t="s">
        <v>345</v>
      </c>
      <c r="W2" s="117" t="s">
        <v>346</v>
      </c>
      <c r="X2" s="117" t="s">
        <v>347</v>
      </c>
      <c r="Y2" s="117" t="s">
        <v>348</v>
      </c>
      <c r="Z2" s="116" t="s">
        <v>349</v>
      </c>
      <c r="AA2" s="116" t="s">
        <v>350</v>
      </c>
      <c r="AB2" s="118" t="s">
        <v>351</v>
      </c>
      <c r="AC2" s="119" t="s">
        <v>352</v>
      </c>
      <c r="AD2" s="120" t="s">
        <v>326</v>
      </c>
      <c r="AE2" s="121" t="s">
        <v>353</v>
      </c>
      <c r="AF2" s="122"/>
      <c r="AG2" s="123" t="s">
        <v>326</v>
      </c>
      <c r="AH2" s="124" t="s">
        <v>256</v>
      </c>
      <c r="AI2" s="124" t="s">
        <v>259</v>
      </c>
      <c r="AJ2" s="124" t="s">
        <v>354</v>
      </c>
      <c r="AK2" s="122"/>
    </row>
    <row r="3" ht="15.0" customHeight="1">
      <c r="A3" s="107"/>
      <c r="B3" s="125" t="s">
        <v>358</v>
      </c>
      <c r="C3" s="127"/>
      <c r="D3" s="127"/>
      <c r="E3" s="127"/>
      <c r="F3" s="127"/>
      <c r="G3" s="128" t="s">
        <v>351</v>
      </c>
      <c r="H3" s="127"/>
      <c r="I3" s="127"/>
      <c r="J3" s="127"/>
      <c r="K3" s="127"/>
      <c r="L3" s="132"/>
      <c r="M3" s="128" t="s">
        <v>351</v>
      </c>
      <c r="N3" s="127"/>
      <c r="O3" s="128" t="s">
        <v>351</v>
      </c>
      <c r="P3" s="128" t="s">
        <v>351</v>
      </c>
      <c r="Q3" s="127"/>
      <c r="R3" s="127"/>
      <c r="S3" s="127"/>
      <c r="T3" s="127"/>
      <c r="U3" s="127"/>
      <c r="V3" s="132"/>
      <c r="W3" s="127"/>
      <c r="X3" s="127"/>
      <c r="Y3" s="127"/>
      <c r="Z3" s="124"/>
      <c r="AA3" s="127"/>
      <c r="AB3" s="124">
        <v>4.0</v>
      </c>
      <c r="AC3" s="130">
        <v>25.0</v>
      </c>
      <c r="AD3" s="131" t="s">
        <v>360</v>
      </c>
      <c r="AE3" s="133">
        <f t="shared" ref="AE3:AE14" si="1">AB3/AC3*100%</f>
        <v>0.16</v>
      </c>
      <c r="AF3" s="134"/>
      <c r="AG3" s="127" t="s">
        <v>367</v>
      </c>
      <c r="AH3" s="126" t="s">
        <v>356</v>
      </c>
      <c r="AI3" s="127" t="s">
        <v>357</v>
      </c>
      <c r="AJ3" s="126" t="s">
        <v>356</v>
      </c>
      <c r="AK3" s="134"/>
    </row>
    <row r="4" ht="18.0" customHeight="1">
      <c r="A4" s="107"/>
      <c r="B4" s="125" t="s">
        <v>373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32"/>
      <c r="Q4" s="127"/>
      <c r="R4" s="127"/>
      <c r="S4" s="132"/>
      <c r="T4" s="127"/>
      <c r="U4" s="132"/>
      <c r="V4" s="127"/>
      <c r="W4" s="127"/>
      <c r="X4" s="127"/>
      <c r="Y4" s="127"/>
      <c r="Z4" s="127"/>
      <c r="AA4" s="127"/>
      <c r="AB4" s="124">
        <v>0.0</v>
      </c>
      <c r="AC4" s="130">
        <v>20.0</v>
      </c>
      <c r="AD4" s="131" t="s">
        <v>379</v>
      </c>
      <c r="AE4" s="133">
        <f t="shared" si="1"/>
        <v>0</v>
      </c>
      <c r="AF4" s="134"/>
      <c r="AG4" s="127" t="s">
        <v>380</v>
      </c>
      <c r="AH4" s="126" t="s">
        <v>356</v>
      </c>
      <c r="AI4" s="127" t="s">
        <v>357</v>
      </c>
      <c r="AJ4" s="126" t="s">
        <v>356</v>
      </c>
      <c r="AK4" s="134"/>
    </row>
    <row r="5" ht="16.5" customHeight="1">
      <c r="A5" s="107"/>
      <c r="B5" s="125" t="s">
        <v>381</v>
      </c>
      <c r="C5" s="132"/>
      <c r="D5" s="132"/>
      <c r="E5" s="127"/>
      <c r="F5" s="127"/>
      <c r="G5" s="127"/>
      <c r="H5" s="127"/>
      <c r="I5" s="127"/>
      <c r="J5" s="132"/>
      <c r="K5" s="127"/>
      <c r="L5" s="128" t="s">
        <v>351</v>
      </c>
      <c r="M5" s="128" t="s">
        <v>351</v>
      </c>
      <c r="N5" s="127"/>
      <c r="O5" s="127"/>
      <c r="P5" s="127"/>
      <c r="Q5" s="127"/>
      <c r="R5" s="132"/>
      <c r="S5" s="127"/>
      <c r="T5" s="127"/>
      <c r="U5" s="127"/>
      <c r="V5" s="132"/>
      <c r="W5" s="132"/>
      <c r="X5" s="127"/>
      <c r="Y5" s="127"/>
      <c r="Z5" s="128" t="s">
        <v>351</v>
      </c>
      <c r="AA5" s="132"/>
      <c r="AB5" s="124">
        <v>3.0</v>
      </c>
      <c r="AC5" s="130">
        <v>25.0</v>
      </c>
      <c r="AD5" s="131" t="s">
        <v>385</v>
      </c>
      <c r="AE5" s="133">
        <f t="shared" si="1"/>
        <v>0.12</v>
      </c>
      <c r="AF5" s="134"/>
      <c r="AG5" s="127" t="s">
        <v>388</v>
      </c>
      <c r="AH5" s="128" t="s">
        <v>351</v>
      </c>
      <c r="AI5" s="127" t="s">
        <v>357</v>
      </c>
      <c r="AJ5" s="128" t="s">
        <v>351</v>
      </c>
      <c r="AK5" s="134"/>
    </row>
    <row r="6" ht="16.5" customHeight="1">
      <c r="A6" s="107"/>
      <c r="B6" s="125" t="s">
        <v>390</v>
      </c>
      <c r="C6" s="128" t="s">
        <v>351</v>
      </c>
      <c r="D6" s="127"/>
      <c r="E6" s="127"/>
      <c r="F6" s="127"/>
      <c r="G6" s="127"/>
      <c r="H6" s="127"/>
      <c r="I6" s="132"/>
      <c r="J6" s="127"/>
      <c r="K6" s="127"/>
      <c r="L6" s="132"/>
      <c r="M6" s="127"/>
      <c r="N6" s="127"/>
      <c r="O6" s="132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  <c r="AA6" s="132"/>
      <c r="AB6" s="124">
        <v>1.0</v>
      </c>
      <c r="AC6" s="130">
        <v>25.0</v>
      </c>
      <c r="AD6" s="131" t="s">
        <v>394</v>
      </c>
      <c r="AE6" s="133">
        <f t="shared" si="1"/>
        <v>0.04</v>
      </c>
      <c r="AF6" s="134"/>
      <c r="AG6" s="127" t="s">
        <v>395</v>
      </c>
      <c r="AH6" s="128" t="s">
        <v>351</v>
      </c>
      <c r="AI6" s="128" t="s">
        <v>351</v>
      </c>
      <c r="AJ6" s="128" t="s">
        <v>351</v>
      </c>
      <c r="AK6" s="134"/>
    </row>
    <row r="7" ht="13.5" customHeight="1">
      <c r="A7" s="107"/>
      <c r="B7" s="125" t="s">
        <v>399</v>
      </c>
      <c r="C7" s="132"/>
      <c r="D7" s="128" t="s">
        <v>351</v>
      </c>
      <c r="E7" s="127"/>
      <c r="F7" s="127"/>
      <c r="G7" s="132"/>
      <c r="H7" s="127"/>
      <c r="I7" s="132"/>
      <c r="J7" s="132"/>
      <c r="K7" s="132"/>
      <c r="L7" s="132"/>
      <c r="M7" s="127"/>
      <c r="N7" s="132"/>
      <c r="O7" s="132"/>
      <c r="P7" s="132"/>
      <c r="Q7" s="127"/>
      <c r="R7" s="127"/>
      <c r="S7" s="127"/>
      <c r="T7" s="127"/>
      <c r="U7" s="132"/>
      <c r="V7" s="127"/>
      <c r="W7" s="127"/>
      <c r="X7" s="127"/>
      <c r="Y7" s="127"/>
      <c r="Z7" s="132"/>
      <c r="AA7" s="128" t="s">
        <v>351</v>
      </c>
      <c r="AB7" s="124">
        <v>2.0</v>
      </c>
      <c r="AC7" s="130">
        <v>25.0</v>
      </c>
      <c r="AD7" s="131" t="s">
        <v>404</v>
      </c>
      <c r="AE7" s="133">
        <f t="shared" si="1"/>
        <v>0.08</v>
      </c>
      <c r="AF7" s="134"/>
      <c r="AG7" s="127" t="s">
        <v>405</v>
      </c>
      <c r="AH7" s="128" t="s">
        <v>351</v>
      </c>
      <c r="AI7" s="128" t="s">
        <v>351</v>
      </c>
      <c r="AJ7" s="127" t="s">
        <v>357</v>
      </c>
      <c r="AK7" s="134"/>
    </row>
    <row r="8" ht="13.5" customHeight="1">
      <c r="A8" s="107"/>
      <c r="B8" s="125" t="s">
        <v>410</v>
      </c>
      <c r="C8" s="126"/>
      <c r="D8" s="128"/>
      <c r="E8" s="127"/>
      <c r="F8" s="127"/>
      <c r="G8" s="127"/>
      <c r="H8" s="127"/>
      <c r="I8" s="132"/>
      <c r="J8" s="132"/>
      <c r="K8" s="127"/>
      <c r="L8" s="132"/>
      <c r="M8" s="127"/>
      <c r="N8" s="127"/>
      <c r="O8" s="132"/>
      <c r="P8" s="127"/>
      <c r="Q8" s="127"/>
      <c r="R8" s="127"/>
      <c r="S8" s="127"/>
      <c r="T8" s="127"/>
      <c r="U8" s="127"/>
      <c r="V8" s="127"/>
      <c r="W8" s="127"/>
      <c r="X8" s="132"/>
      <c r="Y8" s="127"/>
      <c r="Z8" s="127"/>
      <c r="AA8" s="132"/>
      <c r="AB8" s="124">
        <v>5.0</v>
      </c>
      <c r="AC8" s="130">
        <v>25.0</v>
      </c>
      <c r="AD8" s="131" t="s">
        <v>415</v>
      </c>
      <c r="AE8" s="133">
        <f t="shared" si="1"/>
        <v>0.2</v>
      </c>
      <c r="AF8" s="134"/>
      <c r="AG8" s="127" t="s">
        <v>419</v>
      </c>
      <c r="AH8" s="128" t="s">
        <v>351</v>
      </c>
      <c r="AI8" s="128" t="s">
        <v>351</v>
      </c>
      <c r="AJ8" s="128" t="s">
        <v>351</v>
      </c>
      <c r="AK8" s="134"/>
    </row>
    <row r="9" ht="13.5" customHeight="1">
      <c r="A9" s="107"/>
      <c r="B9" s="125" t="s">
        <v>421</v>
      </c>
      <c r="C9" s="132"/>
      <c r="D9" s="127"/>
      <c r="E9" s="127"/>
      <c r="F9" s="127"/>
      <c r="G9" s="127"/>
      <c r="H9" s="127"/>
      <c r="I9" s="127"/>
      <c r="J9" s="127"/>
      <c r="K9" s="127"/>
      <c r="L9" s="132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  <c r="AA9" s="127"/>
      <c r="AB9" s="124">
        <v>3.0</v>
      </c>
      <c r="AC9" s="130">
        <v>25.0</v>
      </c>
      <c r="AD9" s="131" t="s">
        <v>425</v>
      </c>
      <c r="AE9" s="133">
        <f t="shared" si="1"/>
        <v>0.12</v>
      </c>
      <c r="AF9" s="134"/>
      <c r="AG9" s="127" t="s">
        <v>426</v>
      </c>
      <c r="AH9" s="128" t="s">
        <v>351</v>
      </c>
      <c r="AI9" s="127" t="s">
        <v>357</v>
      </c>
      <c r="AJ9" s="127" t="s">
        <v>357</v>
      </c>
      <c r="AK9" s="134"/>
    </row>
    <row r="10" ht="13.5" customHeight="1">
      <c r="A10" s="107"/>
      <c r="B10" s="125" t="s">
        <v>427</v>
      </c>
      <c r="C10" s="132"/>
      <c r="D10" s="132"/>
      <c r="E10" s="127"/>
      <c r="F10" s="127"/>
      <c r="G10" s="127"/>
      <c r="H10" s="127"/>
      <c r="I10" s="127"/>
      <c r="J10" s="132"/>
      <c r="K10" s="127"/>
      <c r="L10" s="127"/>
      <c r="M10" s="132"/>
      <c r="N10" s="132"/>
      <c r="O10" s="127"/>
      <c r="P10" s="127"/>
      <c r="Q10" s="132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4">
        <v>6.0</v>
      </c>
      <c r="AC10" s="130">
        <v>25.0</v>
      </c>
      <c r="AD10" s="125" t="s">
        <v>398</v>
      </c>
      <c r="AE10" s="133">
        <f t="shared" si="1"/>
        <v>0.24</v>
      </c>
      <c r="AF10" s="134"/>
      <c r="AG10" s="127" t="s">
        <v>428</v>
      </c>
      <c r="AH10" s="128" t="s">
        <v>351</v>
      </c>
      <c r="AI10" s="127" t="s">
        <v>357</v>
      </c>
      <c r="AJ10" s="127" t="s">
        <v>357</v>
      </c>
      <c r="AK10" s="134"/>
    </row>
    <row r="11" ht="13.5" customHeight="1">
      <c r="A11" s="107"/>
      <c r="B11" s="125" t="s">
        <v>430</v>
      </c>
      <c r="C11" s="127"/>
      <c r="D11" s="127"/>
      <c r="E11" s="127"/>
      <c r="F11" s="127"/>
      <c r="G11" s="127"/>
      <c r="H11" s="127"/>
      <c r="I11" s="132"/>
      <c r="J11" s="132"/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32"/>
      <c r="X11" s="127"/>
      <c r="Y11" s="127"/>
      <c r="Z11" s="127"/>
      <c r="AA11" s="127"/>
      <c r="AB11" s="124">
        <v>4.0</v>
      </c>
      <c r="AC11" s="130">
        <v>25.0</v>
      </c>
      <c r="AD11" s="131" t="s">
        <v>432</v>
      </c>
      <c r="AE11" s="133">
        <f t="shared" si="1"/>
        <v>0.16</v>
      </c>
      <c r="AF11" s="134"/>
      <c r="AG11" s="127" t="s">
        <v>433</v>
      </c>
      <c r="AH11" s="127" t="s">
        <v>357</v>
      </c>
      <c r="AI11" s="127" t="s">
        <v>357</v>
      </c>
      <c r="AJ11" s="127" t="s">
        <v>357</v>
      </c>
      <c r="AK11" s="134"/>
    </row>
    <row r="12" ht="13.5" customHeight="1">
      <c r="A12" s="107"/>
      <c r="B12" s="125" t="s">
        <v>434</v>
      </c>
      <c r="C12" s="127"/>
      <c r="D12" s="127"/>
      <c r="E12" s="127"/>
      <c r="F12" s="127"/>
      <c r="G12" s="127"/>
      <c r="H12" s="127"/>
      <c r="I12" s="132"/>
      <c r="J12" s="132"/>
      <c r="K12" s="127"/>
      <c r="L12" s="132"/>
      <c r="M12" s="127"/>
      <c r="N12" s="132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46">
        <v>1.0</v>
      </c>
      <c r="AC12" s="130">
        <v>25.0</v>
      </c>
      <c r="AD12" s="131" t="s">
        <v>435</v>
      </c>
      <c r="AE12" s="133">
        <f t="shared" si="1"/>
        <v>0.04</v>
      </c>
      <c r="AF12" s="134"/>
      <c r="AG12" s="127" t="s">
        <v>436</v>
      </c>
      <c r="AH12" s="127" t="s">
        <v>357</v>
      </c>
      <c r="AI12" s="127" t="s">
        <v>357</v>
      </c>
      <c r="AJ12" s="127" t="s">
        <v>357</v>
      </c>
      <c r="AK12" s="134"/>
    </row>
    <row r="13" ht="13.5" customHeight="1">
      <c r="A13" s="107"/>
      <c r="B13" s="125" t="s">
        <v>437</v>
      </c>
      <c r="C13" s="127"/>
      <c r="D13" s="127"/>
      <c r="E13" s="127"/>
      <c r="F13" s="127"/>
      <c r="G13" s="127"/>
      <c r="H13" s="127"/>
      <c r="I13" s="127"/>
      <c r="J13" s="132"/>
      <c r="K13" s="127"/>
      <c r="L13" s="132"/>
      <c r="M13" s="127"/>
      <c r="N13" s="127"/>
      <c r="O13" s="127"/>
      <c r="P13" s="127"/>
      <c r="Q13" s="132"/>
      <c r="R13" s="127"/>
      <c r="S13" s="127"/>
      <c r="T13" s="127"/>
      <c r="U13" s="127"/>
      <c r="V13" s="127"/>
      <c r="W13" s="127"/>
      <c r="X13" s="127"/>
      <c r="Y13" s="127"/>
      <c r="Z13" s="127"/>
      <c r="AA13" s="127"/>
      <c r="AB13" s="146">
        <v>0.0</v>
      </c>
      <c r="AC13" s="130">
        <v>25.0</v>
      </c>
      <c r="AD13" s="131" t="s">
        <v>438</v>
      </c>
      <c r="AE13" s="133">
        <f t="shared" si="1"/>
        <v>0</v>
      </c>
      <c r="AF13" s="134"/>
      <c r="AG13" s="127" t="s">
        <v>423</v>
      </c>
      <c r="AH13" s="127" t="s">
        <v>357</v>
      </c>
      <c r="AI13" s="127" t="s">
        <v>357</v>
      </c>
      <c r="AJ13" s="127" t="s">
        <v>357</v>
      </c>
      <c r="AK13" s="134"/>
    </row>
    <row r="14" ht="13.5" customHeight="1">
      <c r="A14" s="37"/>
      <c r="B14" s="151" t="s">
        <v>440</v>
      </c>
      <c r="C14" s="167"/>
      <c r="D14" s="167"/>
      <c r="E14" s="167"/>
      <c r="F14" s="167"/>
      <c r="G14" s="167"/>
      <c r="H14" s="167"/>
      <c r="I14" s="167"/>
      <c r="J14" s="167"/>
      <c r="K14" s="170"/>
      <c r="L14" s="132"/>
      <c r="M14" s="132"/>
      <c r="N14" s="170"/>
      <c r="O14" s="170"/>
      <c r="P14" s="170"/>
      <c r="Q14" s="170"/>
      <c r="R14" s="170"/>
      <c r="S14" s="132"/>
      <c r="T14" s="170"/>
      <c r="U14" s="132"/>
      <c r="V14" s="171"/>
      <c r="W14" s="167"/>
      <c r="X14" s="167"/>
      <c r="Y14" s="167"/>
      <c r="Z14" s="167"/>
      <c r="AA14" s="167"/>
      <c r="AB14" s="156">
        <v>2.0</v>
      </c>
      <c r="AC14" s="157">
        <v>25.0</v>
      </c>
      <c r="AD14" s="151" t="s">
        <v>449</v>
      </c>
      <c r="AE14" s="158">
        <f t="shared" si="1"/>
        <v>0.08</v>
      </c>
      <c r="AF14" s="159"/>
      <c r="AG14" s="159"/>
      <c r="AH14" s="159"/>
      <c r="AI14" s="159"/>
      <c r="AJ14" s="159"/>
      <c r="AK14" s="159"/>
    </row>
    <row r="15" ht="13.5" customHeight="1">
      <c r="A15" s="107"/>
      <c r="B15" s="161" t="s">
        <v>431</v>
      </c>
      <c r="C15" s="162"/>
      <c r="D15" s="162"/>
      <c r="E15" s="162"/>
      <c r="F15" s="162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162"/>
      <c r="R15" s="162"/>
      <c r="S15" s="162"/>
      <c r="T15" s="162"/>
      <c r="U15" s="162"/>
      <c r="V15" s="162"/>
      <c r="W15" s="162"/>
      <c r="X15" s="162"/>
      <c r="Y15" s="162"/>
      <c r="Z15" s="162"/>
      <c r="AA15" s="163"/>
      <c r="AB15" s="164">
        <f t="shared" ref="AB15:AC15" si="2">sum(AB3:AB14)</f>
        <v>31</v>
      </c>
      <c r="AC15" s="165">
        <f t="shared" si="2"/>
        <v>295</v>
      </c>
      <c r="AD15" s="166" t="s">
        <v>439</v>
      </c>
      <c r="AE15" s="168">
        <f>AB15/AC15*100%</f>
        <v>0.1050847458</v>
      </c>
      <c r="AF15" s="169"/>
      <c r="AG15" s="169"/>
      <c r="AH15" s="169"/>
      <c r="AI15" s="169"/>
      <c r="AJ15" s="169"/>
      <c r="AK15" s="169"/>
    </row>
    <row r="16" ht="13.5" customHeight="1">
      <c r="A16" s="107"/>
      <c r="B16" s="148"/>
      <c r="C16" s="148" t="s">
        <v>460</v>
      </c>
      <c r="D16" s="148" t="s">
        <v>462</v>
      </c>
      <c r="E16" s="148" t="s">
        <v>464</v>
      </c>
      <c r="F16" s="148" t="s">
        <v>468</v>
      </c>
      <c r="G16" s="148" t="s">
        <v>470</v>
      </c>
      <c r="H16" s="148" t="s">
        <v>472</v>
      </c>
      <c r="I16" s="148" t="s">
        <v>473</v>
      </c>
      <c r="J16" s="148" t="s">
        <v>474</v>
      </c>
      <c r="K16" s="148" t="s">
        <v>475</v>
      </c>
      <c r="L16" s="148" t="s">
        <v>476</v>
      </c>
      <c r="M16" s="148" t="s">
        <v>477</v>
      </c>
      <c r="N16" s="148" t="s">
        <v>478</v>
      </c>
      <c r="O16" s="107"/>
      <c r="P16" s="172" t="s">
        <v>479</v>
      </c>
      <c r="Q16" s="173"/>
      <c r="R16" s="173"/>
      <c r="S16" s="173"/>
      <c r="T16" s="173"/>
      <c r="U16" s="173"/>
      <c r="V16" s="173"/>
      <c r="W16" s="173"/>
      <c r="X16" s="173"/>
      <c r="Y16" s="173"/>
      <c r="Z16" s="173"/>
      <c r="AA16" s="173"/>
      <c r="AB16" s="174"/>
      <c r="AG16" s="175">
        <f>sum(AB3:AB7)/sum(AC3:AC7)</f>
        <v>0.08333333333</v>
      </c>
    </row>
    <row r="17" ht="13.5" customHeight="1">
      <c r="A17" s="107"/>
      <c r="B17" s="148" t="s">
        <v>492</v>
      </c>
      <c r="C17" s="148"/>
      <c r="D17" s="148"/>
      <c r="E17" s="148"/>
      <c r="F17" s="148"/>
      <c r="G17" s="148"/>
      <c r="H17" s="148"/>
      <c r="I17" s="148"/>
      <c r="J17" s="148"/>
      <c r="K17" s="148"/>
      <c r="L17" s="148"/>
      <c r="M17" s="176"/>
      <c r="N17" s="176"/>
      <c r="O17" s="107"/>
      <c r="P17" s="177" t="s">
        <v>456</v>
      </c>
      <c r="Q17" s="178" t="s">
        <v>457</v>
      </c>
      <c r="R17" s="178" t="s">
        <v>458</v>
      </c>
      <c r="S17" s="178" t="s">
        <v>459</v>
      </c>
      <c r="T17" s="178" t="s">
        <v>461</v>
      </c>
      <c r="U17" s="178" t="s">
        <v>463</v>
      </c>
      <c r="V17" s="178" t="s">
        <v>465</v>
      </c>
      <c r="W17" s="178" t="s">
        <v>466</v>
      </c>
      <c r="X17" s="178" t="s">
        <v>467</v>
      </c>
      <c r="Y17" s="178" t="s">
        <v>469</v>
      </c>
      <c r="Z17" s="178" t="s">
        <v>471</v>
      </c>
      <c r="AA17" s="178"/>
      <c r="AB17" s="179"/>
      <c r="AG17" s="175">
        <f>sum(AB9:AB13)/sum(AC9:AC13)</f>
        <v>0.112</v>
      </c>
    </row>
    <row r="18" ht="13.5" customHeight="1">
      <c r="A18" s="107"/>
      <c r="B18" s="148"/>
      <c r="C18" s="148" t="s">
        <v>495</v>
      </c>
      <c r="D18" s="148" t="s">
        <v>496</v>
      </c>
      <c r="E18" s="148" t="s">
        <v>497</v>
      </c>
      <c r="F18" s="148" t="s">
        <v>498</v>
      </c>
      <c r="G18" s="148" t="s">
        <v>499</v>
      </c>
      <c r="H18" s="148" t="s">
        <v>500</v>
      </c>
      <c r="I18" s="148" t="s">
        <v>502</v>
      </c>
      <c r="J18" s="148" t="s">
        <v>504</v>
      </c>
      <c r="K18" s="148" t="s">
        <v>506</v>
      </c>
      <c r="L18" s="148" t="s">
        <v>508</v>
      </c>
      <c r="M18" s="148" t="s">
        <v>512</v>
      </c>
      <c r="N18" s="148" t="s">
        <v>514</v>
      </c>
      <c r="O18" s="107"/>
      <c r="P18" s="180" t="s">
        <v>493</v>
      </c>
      <c r="Q18" s="181">
        <v>6.0</v>
      </c>
      <c r="R18" s="181">
        <v>3.0</v>
      </c>
      <c r="S18" s="182">
        <v>4.0</v>
      </c>
      <c r="T18" s="183">
        <v>3.0</v>
      </c>
      <c r="U18" s="183">
        <v>4.0</v>
      </c>
      <c r="V18" s="183">
        <v>5.0</v>
      </c>
      <c r="W18" s="183">
        <v>3.0</v>
      </c>
      <c r="X18" s="183">
        <v>2.0</v>
      </c>
      <c r="Y18" s="183">
        <v>4.0</v>
      </c>
      <c r="Z18" s="183">
        <v>34.0</v>
      </c>
      <c r="AA18" s="183"/>
      <c r="AB18" s="184"/>
    </row>
    <row r="19" ht="13.5" customHeight="1">
      <c r="A19" s="107"/>
      <c r="B19" s="107" t="s">
        <v>169</v>
      </c>
      <c r="C19" s="107"/>
      <c r="D19" s="107"/>
      <c r="E19" s="107"/>
      <c r="F19" s="107"/>
      <c r="G19" s="107"/>
      <c r="H19" s="107"/>
      <c r="I19" s="185"/>
      <c r="J19" s="185"/>
      <c r="K19" s="185"/>
      <c r="L19" s="185"/>
      <c r="M19" s="185"/>
      <c r="N19" s="95"/>
      <c r="O19" s="107"/>
      <c r="P19" s="180" t="s">
        <v>494</v>
      </c>
      <c r="Q19" s="181">
        <v>18.0</v>
      </c>
      <c r="R19" s="181">
        <v>15.0</v>
      </c>
      <c r="S19" s="183">
        <v>10.0</v>
      </c>
      <c r="T19" s="183">
        <v>12.0</v>
      </c>
      <c r="U19" s="183">
        <v>18.0</v>
      </c>
      <c r="V19" s="183">
        <v>21.0</v>
      </c>
      <c r="W19" s="183">
        <v>17.0</v>
      </c>
      <c r="X19" s="183">
        <v>16.0</v>
      </c>
      <c r="Y19" s="183">
        <v>18.0</v>
      </c>
      <c r="Z19" s="183">
        <v>145.0</v>
      </c>
      <c r="AA19" s="183"/>
      <c r="AB19" s="184"/>
    </row>
    <row r="20" ht="13.5" customHeight="1">
      <c r="A20" s="107"/>
      <c r="B20" s="148"/>
      <c r="C20" s="148" t="s">
        <v>533</v>
      </c>
      <c r="D20" s="148" t="s">
        <v>534</v>
      </c>
      <c r="E20" s="148" t="s">
        <v>505</v>
      </c>
      <c r="F20" s="148" t="s">
        <v>535</v>
      </c>
      <c r="G20" s="148" t="s">
        <v>536</v>
      </c>
      <c r="H20" s="148" t="s">
        <v>537</v>
      </c>
      <c r="I20" s="148" t="s">
        <v>538</v>
      </c>
      <c r="J20" s="148" t="s">
        <v>539</v>
      </c>
      <c r="K20" s="148" t="s">
        <v>540</v>
      </c>
      <c r="L20" s="148" t="s">
        <v>541</v>
      </c>
      <c r="M20" s="148" t="s">
        <v>542</v>
      </c>
      <c r="N20" s="148" t="s">
        <v>543</v>
      </c>
      <c r="O20" s="107"/>
      <c r="P20" s="180" t="s">
        <v>456</v>
      </c>
      <c r="Q20" s="183" t="s">
        <v>519</v>
      </c>
      <c r="R20" s="183" t="s">
        <v>520</v>
      </c>
      <c r="S20" s="183" t="s">
        <v>521</v>
      </c>
      <c r="T20" s="183" t="s">
        <v>522</v>
      </c>
      <c r="U20" s="183" t="s">
        <v>523</v>
      </c>
      <c r="V20" s="183" t="s">
        <v>524</v>
      </c>
      <c r="W20" s="183" t="s">
        <v>525</v>
      </c>
      <c r="X20" s="183" t="s">
        <v>526</v>
      </c>
      <c r="Y20" s="183" t="s">
        <v>527</v>
      </c>
      <c r="Z20" s="183" t="s">
        <v>528</v>
      </c>
      <c r="AA20" s="183" t="s">
        <v>529</v>
      </c>
      <c r="AB20" s="184" t="s">
        <v>530</v>
      </c>
    </row>
    <row r="21" ht="13.5" customHeight="1">
      <c r="A21" s="107"/>
      <c r="B21" s="186" t="s">
        <v>531</v>
      </c>
      <c r="C21" s="107"/>
      <c r="D21" s="107"/>
      <c r="E21" s="107"/>
      <c r="F21" s="107"/>
      <c r="G21" s="107"/>
      <c r="H21" s="107"/>
      <c r="I21" s="185"/>
      <c r="J21" s="185"/>
      <c r="K21" s="107"/>
      <c r="L21" s="185"/>
      <c r="M21" s="185"/>
      <c r="N21" s="95"/>
      <c r="O21" s="107"/>
      <c r="P21" s="187" t="s">
        <v>532</v>
      </c>
      <c r="Q21" s="188">
        <f>Q18/(Q19+Q18)*100%</f>
        <v>0.25</v>
      </c>
      <c r="R21" s="188">
        <f t="shared" ref="R21:AB21" si="3">R18/R19</f>
        <v>0.2</v>
      </c>
      <c r="S21" s="188">
        <f t="shared" si="3"/>
        <v>0.4</v>
      </c>
      <c r="T21" s="188">
        <f t="shared" si="3"/>
        <v>0.25</v>
      </c>
      <c r="U21" s="188">
        <f t="shared" si="3"/>
        <v>0.2222222222</v>
      </c>
      <c r="V21" s="188">
        <f t="shared" si="3"/>
        <v>0.2380952381</v>
      </c>
      <c r="W21" s="188">
        <f t="shared" si="3"/>
        <v>0.1764705882</v>
      </c>
      <c r="X21" s="188">
        <f t="shared" si="3"/>
        <v>0.125</v>
      </c>
      <c r="Y21" s="188">
        <f t="shared" si="3"/>
        <v>0.2222222222</v>
      </c>
      <c r="Z21" s="188">
        <f t="shared" si="3"/>
        <v>0.2344827586</v>
      </c>
      <c r="AA21" s="188" t="str">
        <f t="shared" si="3"/>
        <v>#DIV/0!</v>
      </c>
      <c r="AB21" s="189" t="str">
        <f t="shared" si="3"/>
        <v>#DIV/0!</v>
      </c>
    </row>
    <row r="22" ht="13.5" customHeight="1">
      <c r="A22" s="107"/>
      <c r="B22" s="148"/>
      <c r="C22" s="148" t="s">
        <v>556</v>
      </c>
      <c r="D22" s="148" t="s">
        <v>557</v>
      </c>
      <c r="E22" s="148" t="s">
        <v>505</v>
      </c>
      <c r="F22" s="148" t="s">
        <v>558</v>
      </c>
      <c r="G22" s="148" t="s">
        <v>559</v>
      </c>
      <c r="H22" s="148" t="s">
        <v>560</v>
      </c>
      <c r="I22" s="148" t="s">
        <v>561</v>
      </c>
      <c r="J22" s="148" t="s">
        <v>562</v>
      </c>
      <c r="K22" s="148" t="s">
        <v>563</v>
      </c>
      <c r="L22" s="148" t="s">
        <v>564</v>
      </c>
      <c r="M22" s="148" t="s">
        <v>565</v>
      </c>
      <c r="N22" s="148" t="s">
        <v>566</v>
      </c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</row>
    <row r="23" ht="13.5" customHeight="1">
      <c r="A23" s="107"/>
      <c r="B23" s="186" t="s">
        <v>555</v>
      </c>
      <c r="C23" s="107"/>
      <c r="D23" s="107"/>
      <c r="E23" s="107"/>
      <c r="F23" s="107"/>
      <c r="G23" s="107"/>
      <c r="H23" s="107"/>
      <c r="I23" s="185"/>
      <c r="J23" s="185"/>
      <c r="K23" s="185"/>
      <c r="L23" s="185"/>
      <c r="M23" s="107"/>
      <c r="N23" s="95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</row>
    <row r="24" ht="13.5" customHeight="1">
      <c r="A24" s="107"/>
      <c r="B24" s="107"/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</row>
    <row r="25" ht="13.5" customHeight="1">
      <c r="A25" s="107"/>
      <c r="B25" s="107"/>
      <c r="C25" s="107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</row>
    <row r="26" ht="13.5" customHeight="1">
      <c r="A26" s="107"/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</row>
    <row r="27" ht="13.5" customHeight="1">
      <c r="A27" s="107"/>
      <c r="B27" s="107"/>
      <c r="C27" s="107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</row>
    <row r="28" ht="13.5" customHeight="1">
      <c r="A28" s="107"/>
      <c r="B28" s="107"/>
      <c r="C28" s="107"/>
      <c r="D28" s="107"/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</row>
    <row r="29" ht="13.5" customHeight="1">
      <c r="A29" s="107"/>
      <c r="B29" s="107"/>
      <c r="C29" s="107"/>
      <c r="D29" s="107"/>
      <c r="E29" s="107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</row>
    <row r="30" ht="13.5" customHeight="1">
      <c r="A30" s="107"/>
      <c r="B30" s="107"/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</row>
    <row r="31" ht="13.5" customHeight="1">
      <c r="A31" s="107"/>
      <c r="B31" s="107"/>
      <c r="C31" s="107"/>
      <c r="D31" s="107"/>
      <c r="E31" s="107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</row>
    <row r="32" ht="13.5" customHeight="1">
      <c r="A32" s="107"/>
      <c r="B32" s="107"/>
      <c r="C32" s="107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</row>
    <row r="33" ht="13.5" customHeight="1">
      <c r="A33" s="107"/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</row>
    <row r="34" ht="13.5" customHeight="1">
      <c r="A34" s="107"/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</row>
    <row r="35" ht="13.5" customHeight="1">
      <c r="A35" s="107"/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</row>
    <row r="36" ht="13.5" customHeight="1">
      <c r="A36" s="107"/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</row>
    <row r="37" ht="13.5" customHeight="1">
      <c r="A37" s="107"/>
      <c r="B37" s="107"/>
      <c r="C37" s="107"/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</row>
    <row r="38" ht="13.5" customHeight="1">
      <c r="A38" s="107"/>
      <c r="B38" s="107"/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</row>
    <row r="39" ht="13.5" customHeight="1">
      <c r="A39" s="107"/>
      <c r="B39" s="107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</row>
    <row r="40" ht="13.5" customHeight="1">
      <c r="A40" s="107"/>
      <c r="B40" s="107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</row>
    <row r="41" ht="13.5" customHeight="1">
      <c r="A41" s="107"/>
      <c r="B41" s="107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</row>
    <row r="42" ht="13.5" customHeight="1">
      <c r="A42" s="107"/>
      <c r="B42" s="107"/>
      <c r="C42" s="107"/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</row>
    <row r="43" ht="13.5" customHeight="1">
      <c r="A43" s="107"/>
      <c r="B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</row>
    <row r="44" ht="13.5" customHeight="1">
      <c r="A44" s="107"/>
      <c r="B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</row>
    <row r="45" ht="13.5" customHeight="1">
      <c r="A45" s="107"/>
      <c r="B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</row>
    <row r="46" ht="13.5" customHeight="1">
      <c r="A46" s="107"/>
      <c r="B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7"/>
    </row>
    <row r="47" ht="13.5" customHeight="1">
      <c r="A47" s="107"/>
      <c r="B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</row>
    <row r="48" ht="13.5" customHeight="1">
      <c r="A48" s="107"/>
      <c r="B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107"/>
    </row>
    <row r="49" ht="13.5" customHeight="1">
      <c r="A49" s="107"/>
      <c r="B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</row>
    <row r="50" ht="13.5" customHeight="1">
      <c r="A50" s="107"/>
      <c r="B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</row>
    <row r="51" ht="13.5" customHeight="1">
      <c r="A51" s="107"/>
      <c r="B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</row>
    <row r="52" ht="13.5" customHeight="1">
      <c r="A52" s="107"/>
      <c r="B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</row>
    <row r="53" ht="13.5" customHeight="1">
      <c r="A53" s="107"/>
      <c r="B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</row>
    <row r="54" ht="13.5" customHeight="1">
      <c r="A54" s="107"/>
      <c r="B54" s="107"/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  <c r="AA54" s="107"/>
    </row>
    <row r="55" ht="13.5" customHeight="1">
      <c r="A55" s="107"/>
      <c r="B55" s="107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07"/>
    </row>
    <row r="56" ht="13.5" customHeight="1">
      <c r="A56" s="107"/>
      <c r="B56" s="107"/>
      <c r="C56" s="107"/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  <c r="AA56" s="107"/>
    </row>
    <row r="57" ht="13.5" customHeight="1">
      <c r="A57" s="107"/>
      <c r="B57" s="107"/>
      <c r="C57" s="107"/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</row>
    <row r="58" ht="13.5" customHeight="1">
      <c r="A58" s="107"/>
      <c r="B58" s="107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  <c r="AA58" s="107"/>
    </row>
    <row r="59" ht="13.5" customHeight="1">
      <c r="A59" s="107"/>
      <c r="B59" s="107"/>
      <c r="C59" s="107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7"/>
    </row>
    <row r="60" ht="13.5" customHeight="1">
      <c r="A60" s="107"/>
      <c r="B60" s="107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107"/>
    </row>
    <row r="61" ht="13.5" customHeight="1">
      <c r="A61" s="107"/>
      <c r="B61" s="107"/>
      <c r="C61" s="107"/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</row>
    <row r="62" ht="13.5" customHeight="1">
      <c r="A62" s="107"/>
      <c r="B62" s="107"/>
      <c r="C62" s="107"/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  <c r="AA62" s="107"/>
    </row>
    <row r="63" ht="13.5" customHeight="1">
      <c r="A63" s="107"/>
      <c r="B63" s="107"/>
      <c r="C63" s="107"/>
      <c r="D63" s="107"/>
      <c r="E63" s="107"/>
      <c r="F63" s="107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  <c r="AA63" s="107"/>
    </row>
    <row r="64" ht="13.5" customHeight="1">
      <c r="A64" s="107"/>
      <c r="B64" s="107"/>
      <c r="C64" s="107"/>
      <c r="D64" s="107"/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  <c r="AA64" s="107"/>
    </row>
    <row r="65" ht="13.5" customHeight="1">
      <c r="A65" s="107"/>
      <c r="B65" s="107"/>
      <c r="C65" s="107"/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  <c r="AA65" s="107"/>
    </row>
    <row r="66" ht="13.5" customHeight="1">
      <c r="A66" s="107"/>
      <c r="B66" s="107"/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</row>
    <row r="67" ht="13.5" customHeight="1">
      <c r="A67" s="107"/>
      <c r="B67" s="107"/>
      <c r="C67" s="107"/>
      <c r="D67" s="107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  <c r="AA67" s="107"/>
    </row>
    <row r="68" ht="13.5" customHeight="1">
      <c r="A68" s="107"/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  <c r="AA68" s="107"/>
    </row>
    <row r="69" ht="13.5" customHeight="1">
      <c r="A69" s="107"/>
      <c r="B69" s="107"/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107"/>
    </row>
    <row r="70" ht="13.5" customHeight="1">
      <c r="A70" s="107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  <c r="AA70" s="107"/>
    </row>
    <row r="71" ht="13.5" customHeight="1">
      <c r="A71" s="107"/>
      <c r="B71" s="107"/>
      <c r="C71" s="107"/>
      <c r="D71" s="107"/>
      <c r="E71" s="107"/>
      <c r="F71" s="107"/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  <c r="AA71" s="107"/>
    </row>
    <row r="72" ht="13.5" customHeight="1">
      <c r="A72" s="107"/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  <c r="AA72" s="107"/>
    </row>
    <row r="73" ht="13.5" customHeight="1">
      <c r="A73" s="107"/>
      <c r="B73" s="107"/>
      <c r="C73" s="107"/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  <c r="AA73" s="107"/>
    </row>
    <row r="74" ht="13.5" customHeight="1">
      <c r="A74" s="107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  <c r="AA74" s="107"/>
    </row>
    <row r="75" ht="13.5" customHeight="1">
      <c r="A75" s="107"/>
      <c r="B75" s="107"/>
      <c r="C75" s="107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  <c r="AA75" s="107"/>
    </row>
    <row r="76" ht="13.5" customHeight="1">
      <c r="A76" s="107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107"/>
    </row>
    <row r="77" ht="13.5" customHeight="1">
      <c r="A77" s="107"/>
      <c r="B77" s="107"/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  <c r="AA77" s="107"/>
    </row>
    <row r="78" ht="13.5" customHeight="1">
      <c r="A78" s="107"/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  <c r="AA78" s="107"/>
    </row>
    <row r="79" ht="13.5" customHeight="1">
      <c r="A79" s="107"/>
      <c r="B79" s="107"/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  <c r="AA79" s="107"/>
    </row>
    <row r="80" ht="13.5" customHeight="1">
      <c r="A80" s="107"/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  <c r="AA80" s="107"/>
    </row>
    <row r="81" ht="13.5" customHeight="1">
      <c r="A81" s="107"/>
      <c r="B81" s="107"/>
      <c r="C81" s="107"/>
      <c r="D81" s="107"/>
      <c r="E81" s="107"/>
      <c r="F81" s="107"/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  <c r="AA81" s="107"/>
    </row>
    <row r="82" ht="13.5" customHeight="1">
      <c r="A82" s="107"/>
      <c r="B82" s="107"/>
      <c r="C82" s="107"/>
      <c r="D82" s="107"/>
      <c r="E82" s="107"/>
      <c r="F82" s="107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  <c r="AA82" s="107"/>
    </row>
    <row r="83" ht="13.5" customHeight="1">
      <c r="A83" s="107"/>
      <c r="B83" s="107"/>
      <c r="C83" s="107"/>
      <c r="D83" s="107"/>
      <c r="E83" s="107"/>
      <c r="F83" s="107"/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7"/>
    </row>
    <row r="84" ht="13.5" customHeight="1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</row>
    <row r="85" ht="13.5" customHeight="1">
      <c r="A85" s="107"/>
      <c r="B85" s="107"/>
      <c r="C85" s="107"/>
      <c r="D85" s="107"/>
      <c r="E85" s="107"/>
      <c r="F85" s="107"/>
      <c r="G85" s="107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  <c r="AA85" s="107"/>
    </row>
    <row r="86" ht="13.5" customHeight="1">
      <c r="A86" s="107"/>
      <c r="B86" s="107"/>
      <c r="C86" s="107"/>
      <c r="D86" s="107"/>
      <c r="E86" s="107"/>
      <c r="F86" s="107"/>
      <c r="G86" s="107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  <c r="AA86" s="107"/>
    </row>
    <row r="87" ht="13.5" customHeight="1">
      <c r="A87" s="107"/>
      <c r="B87" s="107"/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  <c r="AA87" s="107"/>
    </row>
    <row r="88" ht="13.5" customHeight="1">
      <c r="A88" s="107"/>
      <c r="B88" s="107"/>
      <c r="C88" s="107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  <c r="AA88" s="107"/>
    </row>
    <row r="89" ht="13.5" customHeight="1">
      <c r="A89" s="107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</row>
    <row r="90" ht="13.5" customHeight="1">
      <c r="A90" s="107"/>
      <c r="B90" s="107"/>
      <c r="C90" s="107"/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  <c r="AA90" s="107"/>
    </row>
    <row r="91" ht="13.5" customHeight="1">
      <c r="A91" s="107"/>
      <c r="B91" s="107"/>
      <c r="C91" s="107"/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  <c r="AA91" s="107"/>
    </row>
    <row r="92" ht="13.5" customHeight="1">
      <c r="A92" s="107"/>
      <c r="B92" s="107"/>
      <c r="C92" s="107"/>
      <c r="D92" s="107"/>
      <c r="E92" s="107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  <c r="AA92" s="107"/>
    </row>
    <row r="93" ht="13.5" customHeight="1">
      <c r="A93" s="107"/>
      <c r="B93" s="107"/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  <c r="AA93" s="107"/>
    </row>
    <row r="94" ht="13.5" customHeight="1">
      <c r="A94" s="107"/>
      <c r="B94" s="107"/>
      <c r="C94" s="107"/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  <c r="AA94" s="107"/>
    </row>
    <row r="95" ht="13.5" customHeight="1">
      <c r="A95" s="107"/>
      <c r="B95" s="107"/>
      <c r="C95" s="107"/>
      <c r="D95" s="107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  <c r="AA95" s="107"/>
    </row>
    <row r="96" ht="13.5" customHeight="1">
      <c r="A96" s="107"/>
      <c r="B96" s="107"/>
      <c r="C96" s="107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  <c r="AA96" s="107"/>
    </row>
    <row r="97" ht="13.5" customHeight="1">
      <c r="A97" s="107"/>
      <c r="B97" s="107"/>
      <c r="C97" s="107"/>
      <c r="D97" s="107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  <c r="AA97" s="107"/>
    </row>
    <row r="98" ht="13.5" customHeight="1">
      <c r="A98" s="107"/>
      <c r="B98" s="107"/>
      <c r="C98" s="107"/>
      <c r="D98" s="107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  <c r="AA98" s="107"/>
    </row>
    <row r="99" ht="13.5" customHeight="1">
      <c r="A99" s="107"/>
      <c r="B99" s="107"/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  <c r="AA99" s="107"/>
    </row>
    <row r="100" ht="13.5" customHeight="1">
      <c r="A100" s="107"/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  <c r="AA100" s="107"/>
    </row>
    <row r="101" ht="13.5" customHeight="1">
      <c r="A101" s="107"/>
      <c r="B101" s="107"/>
      <c r="C101" s="10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  <c r="AA101" s="107"/>
    </row>
    <row r="102" ht="13.5" customHeight="1">
      <c r="A102" s="107"/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  <c r="AA102" s="107"/>
    </row>
    <row r="103" ht="13.5" customHeight="1">
      <c r="A103" s="107"/>
      <c r="B103" s="107"/>
      <c r="C103" s="107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  <c r="AA103" s="107"/>
    </row>
    <row r="104" ht="13.5" customHeight="1">
      <c r="A104" s="107"/>
      <c r="B104" s="107"/>
      <c r="C104" s="107"/>
      <c r="D104" s="107"/>
      <c r="E104" s="107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  <c r="AA104" s="107"/>
    </row>
    <row r="105" ht="13.5" customHeight="1">
      <c r="A105" s="107"/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  <c r="AA105" s="107"/>
    </row>
    <row r="106" ht="13.5" customHeight="1">
      <c r="A106" s="107"/>
      <c r="B106" s="107"/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  <c r="AA106" s="107"/>
    </row>
    <row r="107" ht="13.5" customHeight="1">
      <c r="A107" s="107"/>
      <c r="B107" s="107"/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  <c r="AA107" s="107"/>
    </row>
    <row r="108" ht="13.5" customHeight="1">
      <c r="A108" s="107"/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  <c r="AA108" s="107"/>
    </row>
    <row r="109" ht="13.5" customHeight="1">
      <c r="A109" s="107"/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  <c r="AA109" s="107"/>
    </row>
    <row r="110" ht="13.5" customHeight="1">
      <c r="A110" s="107"/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  <c r="AA110" s="107"/>
    </row>
    <row r="111" ht="13.5" customHeight="1">
      <c r="A111" s="107"/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  <c r="AA111" s="107"/>
    </row>
    <row r="112" ht="13.5" customHeight="1">
      <c r="A112" s="107"/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  <c r="AA112" s="107"/>
    </row>
    <row r="113" ht="13.5" customHeight="1">
      <c r="A113" s="107"/>
      <c r="B113" s="107"/>
      <c r="C113" s="107"/>
      <c r="D113" s="107"/>
      <c r="E113" s="107"/>
      <c r="F113" s="107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  <c r="AA113" s="107"/>
    </row>
    <row r="114" ht="13.5" customHeight="1">
      <c r="A114" s="107"/>
      <c r="B114" s="107"/>
      <c r="C114" s="107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  <c r="AA114" s="107"/>
    </row>
    <row r="115" ht="13.5" customHeight="1">
      <c r="A115" s="107"/>
      <c r="B115" s="107"/>
      <c r="C115" s="107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  <c r="AA115" s="107"/>
    </row>
    <row r="116" ht="13.5" customHeight="1">
      <c r="A116" s="107"/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  <c r="AA116" s="107"/>
    </row>
    <row r="117" ht="13.5" customHeight="1">
      <c r="A117" s="107"/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  <c r="AA117" s="107"/>
    </row>
    <row r="118" ht="13.5" customHeight="1">
      <c r="A118" s="107"/>
      <c r="B118" s="107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  <c r="AA118" s="107"/>
    </row>
    <row r="119" ht="13.5" customHeight="1">
      <c r="A119" s="107"/>
      <c r="B119" s="107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  <c r="AA119" s="107"/>
    </row>
    <row r="120" ht="13.5" customHeight="1">
      <c r="A120" s="107"/>
      <c r="B120" s="107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  <c r="AA120" s="107"/>
    </row>
    <row r="121" ht="13.5" customHeight="1">
      <c r="A121" s="107"/>
      <c r="B121" s="107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  <c r="AA121" s="107"/>
    </row>
    <row r="122" ht="13.5" customHeight="1">
      <c r="A122" s="107"/>
      <c r="B122" s="107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  <c r="AA122" s="107"/>
    </row>
    <row r="123" ht="13.5" customHeight="1">
      <c r="A123" s="107"/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107"/>
    </row>
    <row r="124" ht="13.5" customHeight="1">
      <c r="A124" s="107"/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  <c r="AA124" s="107"/>
    </row>
    <row r="125" ht="13.5" customHeight="1">
      <c r="A125" s="107"/>
      <c r="B125" s="107"/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  <c r="AA125" s="107"/>
    </row>
    <row r="126" ht="13.5" customHeight="1">
      <c r="A126" s="107"/>
      <c r="B126" s="107"/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  <c r="AA126" s="107"/>
    </row>
    <row r="127" ht="13.5" customHeight="1">
      <c r="A127" s="107"/>
      <c r="B127" s="107"/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  <c r="AA127" s="107"/>
    </row>
    <row r="128" ht="13.5" customHeight="1">
      <c r="A128" s="107"/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  <c r="AA128" s="107"/>
    </row>
    <row r="129" ht="13.5" customHeight="1">
      <c r="A129" s="107"/>
      <c r="B129" s="107"/>
      <c r="C129" s="107"/>
      <c r="D129" s="107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  <c r="AA129" s="107"/>
    </row>
    <row r="130" ht="13.5" customHeight="1">
      <c r="A130" s="107"/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  <c r="AA130" s="107"/>
    </row>
    <row r="131" ht="13.5" customHeight="1">
      <c r="A131" s="107"/>
      <c r="B131" s="107"/>
      <c r="C131" s="107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  <c r="AA131" s="107"/>
    </row>
    <row r="132" ht="13.5" customHeight="1">
      <c r="A132" s="107"/>
      <c r="B132" s="107"/>
      <c r="C132" s="107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  <c r="AA132" s="107"/>
    </row>
    <row r="133" ht="13.5" customHeight="1">
      <c r="A133" s="107"/>
      <c r="B133" s="107"/>
      <c r="C133" s="107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  <c r="AA133" s="107"/>
    </row>
    <row r="134" ht="13.5" customHeight="1">
      <c r="A134" s="107"/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  <c r="AA134" s="107"/>
    </row>
    <row r="135" ht="13.5" customHeight="1">
      <c r="A135" s="107"/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  <c r="AA135" s="107"/>
    </row>
    <row r="136" ht="13.5" customHeight="1">
      <c r="A136" s="107"/>
      <c r="B136" s="107"/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  <c r="AA136" s="107"/>
    </row>
    <row r="137" ht="13.5" customHeight="1">
      <c r="A137" s="107"/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  <c r="AA137" s="107"/>
    </row>
    <row r="138" ht="13.5" customHeight="1">
      <c r="A138" s="107"/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  <c r="AA138" s="107"/>
    </row>
    <row r="139" ht="13.5" customHeight="1">
      <c r="A139" s="107"/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  <c r="AA139" s="107"/>
    </row>
    <row r="140" ht="13.5" customHeight="1">
      <c r="A140" s="107"/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  <c r="AA140" s="107"/>
    </row>
    <row r="141" ht="13.5" customHeight="1">
      <c r="A141" s="107"/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  <c r="AA141" s="107"/>
    </row>
    <row r="142" ht="13.5" customHeight="1">
      <c r="A142" s="107"/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  <c r="AA142" s="107"/>
    </row>
    <row r="143" ht="13.5" customHeight="1">
      <c r="A143" s="107"/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  <c r="AA143" s="107"/>
    </row>
    <row r="144" ht="13.5" customHeight="1">
      <c r="A144" s="107"/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  <c r="AA144" s="107"/>
    </row>
    <row r="145" ht="13.5" customHeight="1">
      <c r="A145" s="107"/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  <c r="AA145" s="107"/>
    </row>
    <row r="146" ht="13.5" customHeight="1">
      <c r="A146" s="107"/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  <c r="AA146" s="107"/>
    </row>
    <row r="147" ht="13.5" customHeight="1">
      <c r="A147" s="107"/>
      <c r="B147" s="107"/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  <c r="AA147" s="107"/>
    </row>
    <row r="148" ht="13.5" customHeight="1">
      <c r="A148" s="107"/>
      <c r="B148" s="107"/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  <c r="AA148" s="107"/>
    </row>
    <row r="149" ht="13.5" customHeight="1">
      <c r="A149" s="107"/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  <c r="AA149" s="107"/>
    </row>
    <row r="150" ht="13.5" customHeight="1">
      <c r="A150" s="107"/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  <c r="AA150" s="107"/>
    </row>
    <row r="151" ht="13.5" customHeight="1">
      <c r="A151" s="107"/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  <c r="AA151" s="107"/>
    </row>
    <row r="152" ht="13.5" customHeight="1">
      <c r="A152" s="107"/>
      <c r="B152" s="107"/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  <c r="AA152" s="107"/>
    </row>
    <row r="153" ht="13.5" customHeight="1">
      <c r="A153" s="107"/>
      <c r="B153" s="107"/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  <c r="AA153" s="107"/>
    </row>
    <row r="154" ht="13.5" customHeight="1">
      <c r="A154" s="107"/>
      <c r="B154" s="107"/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  <c r="AA154" s="107"/>
    </row>
    <row r="155" ht="13.5" customHeight="1">
      <c r="A155" s="107"/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  <c r="AA155" s="107"/>
    </row>
    <row r="156" ht="13.5" customHeight="1">
      <c r="A156" s="107"/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  <c r="AA156" s="107"/>
    </row>
    <row r="157" ht="13.5" customHeight="1">
      <c r="A157" s="107"/>
      <c r="B157" s="107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  <c r="AA157" s="107"/>
    </row>
    <row r="158" ht="13.5" customHeight="1">
      <c r="A158" s="107"/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  <c r="AA158" s="107"/>
    </row>
    <row r="159" ht="13.5" customHeight="1">
      <c r="A159" s="107"/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  <c r="AA159" s="107"/>
    </row>
    <row r="160" ht="13.5" customHeight="1">
      <c r="A160" s="107"/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  <c r="AA160" s="107"/>
    </row>
    <row r="161" ht="13.5" customHeight="1">
      <c r="A161" s="107"/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  <c r="AA161" s="107"/>
    </row>
    <row r="162" ht="13.5" customHeight="1">
      <c r="A162" s="107"/>
      <c r="B162" s="107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  <c r="AA162" s="107"/>
    </row>
    <row r="163" ht="13.5" customHeight="1">
      <c r="A163" s="107"/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7"/>
    </row>
    <row r="164" ht="13.5" customHeight="1">
      <c r="A164" s="107"/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  <c r="AA164" s="107"/>
    </row>
    <row r="165" ht="13.5" customHeight="1">
      <c r="A165" s="107"/>
      <c r="B165" s="107"/>
      <c r="C165" s="107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  <c r="AA165" s="107"/>
    </row>
    <row r="166" ht="13.5" customHeight="1">
      <c r="A166" s="107"/>
      <c r="B166" s="107"/>
      <c r="C166" s="107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  <c r="AA166" s="107"/>
    </row>
    <row r="167" ht="13.5" customHeight="1">
      <c r="A167" s="107"/>
      <c r="B167" s="107"/>
      <c r="C167" s="107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  <c r="AA167" s="107"/>
    </row>
    <row r="168" ht="13.5" customHeight="1">
      <c r="A168" s="107"/>
      <c r="B168" s="107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  <c r="AA168" s="107"/>
    </row>
    <row r="169" ht="13.5" customHeight="1">
      <c r="A169" s="107"/>
      <c r="B169" s="107"/>
      <c r="C169" s="107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  <c r="AA169" s="107"/>
    </row>
    <row r="170" ht="13.5" customHeight="1">
      <c r="A170" s="107"/>
      <c r="B170" s="107"/>
      <c r="C170" s="107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  <c r="AA170" s="107"/>
    </row>
    <row r="171" ht="13.5" customHeight="1">
      <c r="A171" s="107"/>
      <c r="B171" s="107"/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  <c r="AA171" s="107"/>
    </row>
    <row r="172" ht="13.5" customHeight="1">
      <c r="A172" s="107"/>
      <c r="B172" s="107"/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  <c r="AA172" s="107"/>
    </row>
    <row r="173" ht="13.5" customHeight="1">
      <c r="A173" s="107"/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  <c r="AA173" s="107"/>
    </row>
    <row r="174" ht="13.5" customHeight="1">
      <c r="A174" s="107"/>
      <c r="B174" s="107"/>
      <c r="C174" s="107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  <c r="AA174" s="107"/>
    </row>
    <row r="175" ht="13.5" customHeight="1">
      <c r="A175" s="107"/>
      <c r="B175" s="107"/>
      <c r="C175" s="107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  <c r="AA175" s="107"/>
    </row>
    <row r="176" ht="13.5" customHeight="1">
      <c r="A176" s="107"/>
      <c r="B176" s="107"/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  <c r="AA176" s="107"/>
    </row>
    <row r="177" ht="13.5" customHeight="1">
      <c r="A177" s="107"/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  <c r="AA177" s="107"/>
    </row>
    <row r="178" ht="13.5" customHeight="1">
      <c r="A178" s="107"/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  <c r="AA178" s="107"/>
    </row>
    <row r="179" ht="13.5" customHeight="1">
      <c r="A179" s="107"/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  <c r="AA179" s="107"/>
    </row>
    <row r="180" ht="13.5" customHeight="1">
      <c r="A180" s="107"/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  <c r="AA180" s="107"/>
    </row>
    <row r="181" ht="13.5" customHeight="1">
      <c r="A181" s="107"/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  <c r="AA181" s="107"/>
    </row>
    <row r="182" ht="13.5" customHeight="1">
      <c r="A182" s="107"/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  <c r="AA182" s="107"/>
    </row>
    <row r="183" ht="13.5" customHeight="1">
      <c r="A183" s="107"/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  <c r="AA183" s="107"/>
    </row>
    <row r="184" ht="13.5" customHeight="1">
      <c r="A184" s="107"/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  <c r="AA184" s="107"/>
    </row>
    <row r="185" ht="13.5" customHeight="1">
      <c r="A185" s="107"/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  <c r="AA185" s="107"/>
    </row>
    <row r="186" ht="13.5" customHeight="1">
      <c r="A186" s="107"/>
      <c r="B186" s="107"/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  <c r="AA186" s="107"/>
    </row>
    <row r="187" ht="13.5" customHeight="1">
      <c r="A187" s="107"/>
      <c r="B187" s="107"/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  <c r="AA187" s="107"/>
    </row>
    <row r="188" ht="13.5" customHeight="1">
      <c r="A188" s="107"/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  <c r="AA188" s="107"/>
    </row>
    <row r="189" ht="13.5" customHeight="1">
      <c r="A189" s="107"/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  <c r="AA189" s="107"/>
    </row>
    <row r="190" ht="13.5" customHeight="1">
      <c r="A190" s="107"/>
      <c r="B190" s="107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  <c r="AA190" s="107"/>
    </row>
    <row r="191" ht="13.5" customHeight="1">
      <c r="A191" s="107"/>
      <c r="B191" s="107"/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  <c r="AA191" s="107"/>
    </row>
    <row r="192" ht="13.5" customHeight="1">
      <c r="A192" s="107"/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</row>
    <row r="193" ht="13.5" customHeight="1">
      <c r="A193" s="107"/>
      <c r="B193" s="107"/>
      <c r="C193" s="107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  <c r="AA193" s="107"/>
    </row>
    <row r="194" ht="13.5" customHeight="1">
      <c r="A194" s="107"/>
      <c r="B194" s="107"/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  <c r="AA194" s="107"/>
    </row>
    <row r="195" ht="13.5" customHeight="1">
      <c r="A195" s="107"/>
      <c r="B195" s="107"/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  <c r="AA195" s="107"/>
    </row>
    <row r="196" ht="13.5" customHeight="1">
      <c r="A196" s="107"/>
      <c r="B196" s="107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  <c r="AA196" s="107"/>
    </row>
    <row r="197" ht="13.5" customHeight="1">
      <c r="A197" s="107"/>
      <c r="B197" s="107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  <c r="AA197" s="107"/>
    </row>
    <row r="198" ht="13.5" customHeight="1">
      <c r="A198" s="107"/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  <c r="AA198" s="107"/>
    </row>
    <row r="199" ht="13.5" customHeight="1">
      <c r="A199" s="107"/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  <c r="AA199" s="107"/>
    </row>
    <row r="200" ht="13.5" customHeight="1">
      <c r="A200" s="107"/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  <c r="AA200" s="107"/>
    </row>
    <row r="201" ht="13.5" customHeight="1">
      <c r="A201" s="107"/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  <c r="AA201" s="107"/>
    </row>
    <row r="202" ht="13.5" customHeight="1">
      <c r="A202" s="107"/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  <c r="AA202" s="107"/>
    </row>
    <row r="203" ht="13.5" customHeight="1">
      <c r="A203" s="107"/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  <c r="AA203" s="107"/>
    </row>
    <row r="204" ht="13.5" customHeight="1">
      <c r="A204" s="107"/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  <c r="AA204" s="107"/>
    </row>
    <row r="205" ht="13.5" customHeight="1">
      <c r="A205" s="107"/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  <c r="AA205" s="107"/>
    </row>
    <row r="206" ht="13.5" customHeight="1">
      <c r="A206" s="107"/>
      <c r="B206" s="107"/>
      <c r="C206" s="107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  <c r="AA206" s="107"/>
    </row>
    <row r="207" ht="13.5" customHeight="1">
      <c r="A207" s="107"/>
      <c r="B207" s="107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  <c r="AA207" s="107"/>
    </row>
    <row r="208" ht="13.5" customHeight="1">
      <c r="A208" s="107"/>
      <c r="B208" s="10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  <c r="AA208" s="107"/>
    </row>
    <row r="209" ht="13.5" customHeight="1">
      <c r="A209" s="107"/>
      <c r="B209" s="107"/>
      <c r="C209" s="107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  <c r="AA209" s="107"/>
    </row>
    <row r="210" ht="13.5" customHeight="1">
      <c r="A210" s="107"/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  <c r="AA210" s="107"/>
    </row>
    <row r="211" ht="13.5" customHeight="1">
      <c r="A211" s="107"/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  <c r="AA211" s="107"/>
    </row>
    <row r="212" ht="13.5" customHeight="1">
      <c r="A212" s="107"/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  <c r="AA212" s="107"/>
    </row>
    <row r="213" ht="13.5" customHeight="1">
      <c r="A213" s="107"/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  <c r="AA213" s="107"/>
    </row>
    <row r="214" ht="13.5" customHeight="1">
      <c r="A214" s="107"/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  <c r="AA214" s="107"/>
    </row>
    <row r="215" ht="13.5" customHeight="1">
      <c r="A215" s="107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  <c r="AA215" s="107"/>
    </row>
    <row r="216" ht="13.5" customHeight="1">
      <c r="A216" s="107"/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  <c r="AA216" s="107"/>
    </row>
    <row r="217" ht="13.5" customHeight="1">
      <c r="A217" s="107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  <c r="AA217" s="107"/>
    </row>
    <row r="218" ht="13.5" customHeight="1">
      <c r="A218" s="107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  <c r="AA218" s="107"/>
    </row>
    <row r="219" ht="13.5" customHeight="1">
      <c r="A219" s="107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  <c r="AA219" s="107"/>
    </row>
    <row r="220" ht="13.5" customHeight="1">
      <c r="A220" s="107"/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  <c r="AA220" s="107"/>
    </row>
    <row r="221" ht="13.5" customHeight="1">
      <c r="A221" s="107"/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  <c r="AA221" s="107"/>
    </row>
    <row r="222" ht="13.5" customHeight="1">
      <c r="A222" s="107"/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  <c r="AA222" s="107"/>
    </row>
    <row r="223" ht="13.5" customHeight="1">
      <c r="A223" s="107"/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  <c r="AA223" s="107"/>
    </row>
    <row r="224" ht="13.5" customHeight="1">
      <c r="A224" s="107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  <c r="AA224" s="107"/>
    </row>
    <row r="225" ht="13.5" customHeight="1">
      <c r="A225" s="107"/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  <c r="AA225" s="107"/>
    </row>
    <row r="226" ht="13.5" customHeight="1">
      <c r="A226" s="107"/>
      <c r="B226" s="107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  <c r="AA226" s="107"/>
    </row>
    <row r="227" ht="13.5" customHeight="1">
      <c r="A227" s="107"/>
      <c r="B227" s="107"/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  <c r="AA227" s="107"/>
    </row>
    <row r="228" ht="13.5" customHeight="1">
      <c r="A228" s="107"/>
      <c r="B228" s="107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  <c r="AA228" s="107"/>
    </row>
    <row r="229" ht="13.5" customHeight="1">
      <c r="A229" s="107"/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  <c r="AA229" s="107"/>
    </row>
    <row r="230" ht="13.5" customHeight="1">
      <c r="A230" s="107"/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  <c r="AA230" s="107"/>
    </row>
    <row r="231" ht="13.5" customHeight="1">
      <c r="A231" s="107"/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  <c r="AA231" s="107"/>
    </row>
    <row r="232" ht="13.5" customHeight="1">
      <c r="A232" s="107"/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  <c r="AA232" s="107"/>
    </row>
    <row r="233" ht="13.5" customHeight="1">
      <c r="A233" s="107"/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  <c r="AA233" s="107"/>
    </row>
    <row r="234" ht="13.5" customHeight="1">
      <c r="A234" s="107"/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  <c r="AA234" s="107"/>
    </row>
    <row r="235" ht="13.5" customHeight="1">
      <c r="A235" s="107"/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  <c r="AA235" s="107"/>
    </row>
    <row r="236" ht="13.5" customHeight="1">
      <c r="A236" s="107"/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  <c r="AA236" s="107"/>
    </row>
    <row r="237" ht="13.5" customHeight="1">
      <c r="A237" s="107"/>
      <c r="B237" s="107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  <c r="AA237" s="107"/>
    </row>
    <row r="238" ht="13.5" customHeight="1">
      <c r="A238" s="107"/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  <c r="AA238" s="107"/>
    </row>
    <row r="239" ht="13.5" customHeight="1">
      <c r="A239" s="107"/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  <c r="AA239" s="107"/>
    </row>
    <row r="240" ht="13.5" customHeight="1">
      <c r="A240" s="107"/>
      <c r="B240" s="107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  <c r="AA240" s="107"/>
    </row>
    <row r="241" ht="13.5" customHeight="1">
      <c r="A241" s="107"/>
      <c r="B241" s="107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  <c r="AA241" s="107"/>
    </row>
    <row r="242" ht="13.5" customHeight="1">
      <c r="A242" s="107"/>
      <c r="B242" s="107"/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  <c r="AA242" s="107"/>
    </row>
    <row r="243" ht="13.5" customHeight="1">
      <c r="A243" s="107"/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  <c r="AA243" s="107"/>
    </row>
    <row r="244" ht="13.5" customHeight="1">
      <c r="A244" s="107"/>
      <c r="B244" s="107"/>
      <c r="C244" s="107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  <c r="Y244" s="107"/>
      <c r="Z244" s="107"/>
      <c r="AA244" s="107"/>
    </row>
    <row r="245" ht="13.5" customHeight="1">
      <c r="A245" s="107"/>
      <c r="B245" s="107"/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  <c r="Y245" s="107"/>
      <c r="Z245" s="107"/>
      <c r="AA245" s="107"/>
    </row>
    <row r="246" ht="13.5" customHeight="1">
      <c r="A246" s="107"/>
      <c r="B246" s="107"/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  <c r="AA246" s="107"/>
    </row>
    <row r="247" ht="13.5" customHeight="1">
      <c r="A247" s="107"/>
      <c r="B247" s="107"/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  <c r="Y247" s="107"/>
      <c r="Z247" s="107"/>
      <c r="AA247" s="107"/>
    </row>
    <row r="248" ht="13.5" customHeight="1">
      <c r="A248" s="107"/>
      <c r="B248" s="107"/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  <c r="Y248" s="107"/>
      <c r="Z248" s="107"/>
      <c r="AA248" s="107"/>
    </row>
    <row r="249" ht="13.5" customHeight="1">
      <c r="A249" s="107"/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  <c r="AA249" s="107"/>
    </row>
    <row r="250" ht="13.5" customHeight="1">
      <c r="A250" s="107"/>
      <c r="B250" s="107"/>
      <c r="C250" s="107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  <c r="Y250" s="107"/>
      <c r="Z250" s="107"/>
      <c r="AA250" s="107"/>
    </row>
    <row r="251" ht="13.5" customHeight="1">
      <c r="A251" s="107"/>
      <c r="B251" s="107"/>
      <c r="C251" s="107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  <c r="Y251" s="107"/>
      <c r="Z251" s="107"/>
      <c r="AA251" s="107"/>
    </row>
    <row r="252" ht="13.5" customHeight="1">
      <c r="A252" s="107"/>
      <c r="B252" s="107"/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  <c r="Y252" s="107"/>
      <c r="Z252" s="107"/>
      <c r="AA252" s="107"/>
    </row>
    <row r="253" ht="13.5" customHeight="1">
      <c r="A253" s="107"/>
      <c r="B253" s="107"/>
      <c r="C253" s="107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  <c r="Y253" s="107"/>
      <c r="Z253" s="107"/>
      <c r="AA253" s="107"/>
    </row>
    <row r="254" ht="13.5" customHeight="1">
      <c r="A254" s="107"/>
      <c r="B254" s="107"/>
      <c r="C254" s="107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  <c r="AA254" s="107"/>
    </row>
    <row r="255" ht="13.5" customHeight="1">
      <c r="A255" s="107"/>
      <c r="B255" s="107"/>
      <c r="C255" s="107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  <c r="Y255" s="107"/>
      <c r="Z255" s="107"/>
      <c r="AA255" s="107"/>
    </row>
    <row r="256" ht="13.5" customHeight="1">
      <c r="A256" s="107"/>
      <c r="B256" s="107"/>
      <c r="C256" s="107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  <c r="Y256" s="107"/>
      <c r="Z256" s="107"/>
      <c r="AA256" s="107"/>
    </row>
    <row r="257" ht="13.5" customHeight="1">
      <c r="A257" s="107"/>
      <c r="B257" s="107"/>
      <c r="C257" s="107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  <c r="Y257" s="107"/>
      <c r="Z257" s="107"/>
      <c r="AA257" s="107"/>
    </row>
    <row r="258" ht="13.5" customHeight="1">
      <c r="A258" s="107"/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  <c r="Y258" s="107"/>
      <c r="Z258" s="107"/>
      <c r="AA258" s="107"/>
    </row>
    <row r="259" ht="13.5" customHeight="1">
      <c r="A259" s="107"/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  <c r="AA259" s="107"/>
    </row>
    <row r="260" ht="13.5" customHeight="1">
      <c r="A260" s="107"/>
      <c r="B260" s="107"/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  <c r="Y260" s="107"/>
      <c r="Z260" s="107"/>
      <c r="AA260" s="107"/>
    </row>
    <row r="261" ht="13.5" customHeight="1">
      <c r="A261" s="107"/>
      <c r="B261" s="107"/>
      <c r="C261" s="107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  <c r="Y261" s="107"/>
      <c r="Z261" s="107"/>
      <c r="AA261" s="107"/>
    </row>
    <row r="262" ht="13.5" customHeight="1">
      <c r="A262" s="107"/>
      <c r="B262" s="107"/>
      <c r="C262" s="107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  <c r="Y262" s="107"/>
      <c r="Z262" s="107"/>
      <c r="AA262" s="107"/>
    </row>
    <row r="263" ht="13.5" customHeight="1">
      <c r="A263" s="107"/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  <c r="AA263" s="107"/>
    </row>
    <row r="264" ht="13.5" customHeight="1">
      <c r="A264" s="107"/>
      <c r="B264" s="107"/>
      <c r="C264" s="107"/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  <c r="Y264" s="107"/>
      <c r="Z264" s="107"/>
      <c r="AA264" s="107"/>
    </row>
    <row r="265" ht="13.5" customHeight="1">
      <c r="A265" s="107"/>
      <c r="B265" s="107"/>
      <c r="C265" s="107"/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  <c r="Y265" s="107"/>
      <c r="Z265" s="107"/>
      <c r="AA265" s="107"/>
    </row>
    <row r="266" ht="13.5" customHeight="1">
      <c r="A266" s="107"/>
      <c r="B266" s="107"/>
      <c r="C266" s="107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  <c r="AA266" s="107"/>
    </row>
    <row r="267" ht="13.5" customHeight="1">
      <c r="A267" s="107"/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  <c r="AA267" s="107"/>
    </row>
    <row r="268" ht="13.5" customHeight="1">
      <c r="A268" s="107"/>
      <c r="B268" s="107"/>
      <c r="C268" s="107"/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  <c r="AA268" s="107"/>
    </row>
    <row r="269" ht="13.5" customHeight="1">
      <c r="A269" s="107"/>
      <c r="B269" s="107"/>
      <c r="C269" s="107"/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  <c r="Y269" s="107"/>
      <c r="Z269" s="107"/>
      <c r="AA269" s="107"/>
    </row>
    <row r="270" ht="13.5" customHeight="1">
      <c r="A270" s="107"/>
      <c r="B270" s="107"/>
      <c r="C270" s="107"/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  <c r="Y270" s="107"/>
      <c r="Z270" s="107"/>
      <c r="AA270" s="107"/>
    </row>
    <row r="271" ht="13.5" customHeight="1">
      <c r="A271" s="107"/>
      <c r="B271" s="107"/>
      <c r="C271" s="107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  <c r="Y271" s="107"/>
      <c r="Z271" s="107"/>
      <c r="AA271" s="107"/>
    </row>
    <row r="272" ht="13.5" customHeight="1">
      <c r="A272" s="107"/>
      <c r="B272" s="107"/>
      <c r="C272" s="107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  <c r="AA272" s="107"/>
    </row>
    <row r="273" ht="13.5" customHeight="1">
      <c r="A273" s="107"/>
      <c r="B273" s="107"/>
      <c r="C273" s="107"/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  <c r="Y273" s="107"/>
      <c r="Z273" s="107"/>
      <c r="AA273" s="107"/>
    </row>
    <row r="274" ht="13.5" customHeight="1">
      <c r="A274" s="107"/>
      <c r="B274" s="107"/>
      <c r="C274" s="107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  <c r="AA274" s="107"/>
    </row>
    <row r="275" ht="13.5" customHeight="1">
      <c r="A275" s="107"/>
      <c r="B275" s="107"/>
      <c r="C275" s="107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  <c r="AA275" s="107"/>
    </row>
    <row r="276" ht="13.5" customHeight="1">
      <c r="A276" s="107"/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  <c r="AA276" s="107"/>
    </row>
    <row r="277" ht="13.5" customHeight="1">
      <c r="A277" s="107"/>
      <c r="B277" s="107"/>
      <c r="C277" s="107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  <c r="AA277" s="107"/>
    </row>
    <row r="278" ht="13.5" customHeight="1">
      <c r="A278" s="107"/>
      <c r="B278" s="107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  <c r="AA278" s="107"/>
    </row>
    <row r="279" ht="13.5" customHeight="1">
      <c r="A279" s="107"/>
      <c r="B279" s="107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  <c r="AA279" s="107"/>
    </row>
    <row r="280" ht="13.5" customHeight="1">
      <c r="A280" s="107"/>
      <c r="B280" s="107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  <c r="AA280" s="107"/>
    </row>
    <row r="281" ht="13.5" customHeight="1">
      <c r="A281" s="107"/>
      <c r="B281" s="107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  <c r="AA281" s="107"/>
    </row>
    <row r="282" ht="13.5" customHeight="1">
      <c r="A282" s="107"/>
      <c r="B282" s="107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  <c r="AA282" s="107"/>
    </row>
    <row r="283" ht="13.5" customHeight="1">
      <c r="A283" s="107"/>
      <c r="B283" s="107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  <c r="AA283" s="107"/>
    </row>
    <row r="284" ht="13.5" customHeight="1">
      <c r="A284" s="107"/>
      <c r="B284" s="107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  <c r="AA284" s="107"/>
    </row>
    <row r="285" ht="13.5" customHeight="1">
      <c r="A285" s="107"/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  <c r="AA285" s="107"/>
    </row>
    <row r="286" ht="13.5" customHeight="1">
      <c r="A286" s="107"/>
      <c r="B286" s="107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  <c r="AA286" s="107"/>
    </row>
    <row r="287" ht="13.5" customHeight="1">
      <c r="A287" s="107"/>
      <c r="B287" s="107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  <c r="AA287" s="107"/>
    </row>
    <row r="288" ht="13.5" customHeight="1">
      <c r="A288" s="107"/>
      <c r="B288" s="107"/>
      <c r="C288" s="107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  <c r="AA288" s="107"/>
    </row>
    <row r="289" ht="13.5" customHeight="1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  <c r="AA289" s="107"/>
    </row>
    <row r="290" ht="13.5" customHeight="1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  <c r="AA290" s="107"/>
    </row>
    <row r="291" ht="13.5" customHeight="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  <c r="AA291" s="107"/>
    </row>
    <row r="292" ht="13.5" customHeight="1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  <c r="AA292" s="107"/>
    </row>
    <row r="293" ht="13.5" customHeight="1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  <c r="AA293" s="107"/>
    </row>
    <row r="294" ht="13.5" customHeight="1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  <c r="AA294" s="107"/>
    </row>
    <row r="295" ht="13.5" customHeight="1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  <c r="AA295" s="107"/>
    </row>
    <row r="296" ht="13.5" customHeight="1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  <c r="AA296" s="107"/>
    </row>
    <row r="297" ht="13.5" customHeight="1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  <c r="AA297" s="107"/>
    </row>
    <row r="298" ht="13.5" customHeight="1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  <c r="AA298" s="107"/>
    </row>
    <row r="299" ht="13.5" customHeight="1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  <c r="AA299" s="107"/>
    </row>
    <row r="300" ht="13.5" customHeight="1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  <c r="AA300" s="107"/>
    </row>
    <row r="301" ht="13.5" customHeight="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  <c r="AA301" s="107"/>
    </row>
    <row r="302" ht="13.5" customHeight="1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  <c r="AA302" s="107"/>
    </row>
    <row r="303" ht="13.5" customHeight="1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  <c r="AA303" s="107"/>
    </row>
    <row r="304" ht="13.5" customHeight="1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  <c r="AA304" s="107"/>
    </row>
    <row r="305" ht="13.5" customHeight="1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  <c r="AA305" s="107"/>
    </row>
    <row r="306" ht="13.5" customHeight="1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  <c r="AA306" s="107"/>
    </row>
    <row r="307" ht="13.5" customHeight="1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  <c r="AA307" s="107"/>
    </row>
    <row r="308" ht="13.5" customHeight="1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  <c r="AA308" s="107"/>
    </row>
    <row r="309" ht="13.5" customHeight="1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  <c r="AA309" s="107"/>
    </row>
    <row r="310" ht="13.5" customHeight="1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  <c r="AA310" s="107"/>
    </row>
    <row r="311" ht="13.5" customHeight="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  <c r="AA311" s="107"/>
    </row>
    <row r="312" ht="13.5" customHeight="1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  <c r="AA312" s="107"/>
    </row>
    <row r="313" ht="13.5" customHeight="1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  <c r="AA313" s="107"/>
    </row>
    <row r="314" ht="13.5" customHeight="1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  <c r="AA314" s="107"/>
    </row>
    <row r="315" ht="13.5" customHeight="1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  <c r="AA315" s="107"/>
    </row>
    <row r="316" ht="13.5" customHeight="1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  <c r="AA316" s="107"/>
    </row>
    <row r="317" ht="13.5" customHeight="1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  <c r="AA317" s="107"/>
    </row>
    <row r="318" ht="13.5" customHeight="1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  <c r="AA318" s="107"/>
    </row>
    <row r="319" ht="13.5" customHeight="1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  <c r="AA319" s="107"/>
    </row>
    <row r="320" ht="13.5" customHeight="1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  <c r="AA320" s="107"/>
    </row>
    <row r="321" ht="13.5" customHeight="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  <c r="AA321" s="107"/>
    </row>
    <row r="322" ht="13.5" customHeight="1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  <c r="AA322" s="107"/>
    </row>
    <row r="323" ht="13.5" customHeight="1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  <c r="AA323" s="107"/>
    </row>
    <row r="324" ht="13.5" customHeight="1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  <c r="AA324" s="107"/>
    </row>
    <row r="325" ht="13.5" customHeight="1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  <c r="AA325" s="107"/>
    </row>
    <row r="326" ht="13.5" customHeight="1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  <c r="AA326" s="107"/>
    </row>
    <row r="327" ht="13.5" customHeight="1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  <c r="AA327" s="107"/>
    </row>
    <row r="328" ht="13.5" customHeight="1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  <c r="AA328" s="107"/>
    </row>
    <row r="329" ht="13.5" customHeight="1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  <c r="AA329" s="107"/>
    </row>
    <row r="330" ht="13.5" customHeight="1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  <c r="AA330" s="107"/>
    </row>
    <row r="331" ht="13.5" customHeight="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  <c r="AA331" s="107"/>
    </row>
    <row r="332" ht="13.5" customHeight="1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  <c r="AA332" s="107"/>
    </row>
    <row r="333" ht="13.5" customHeight="1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  <c r="AA333" s="107"/>
    </row>
    <row r="334" ht="13.5" customHeight="1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  <c r="AA334" s="107"/>
    </row>
    <row r="335" ht="13.5" customHeight="1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  <c r="AA335" s="107"/>
    </row>
    <row r="336" ht="13.5" customHeight="1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  <c r="AA336" s="107"/>
    </row>
    <row r="337" ht="13.5" customHeight="1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  <c r="AA337" s="107"/>
    </row>
    <row r="338" ht="13.5" customHeight="1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  <c r="AA338" s="107"/>
    </row>
    <row r="339" ht="13.5" customHeight="1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  <c r="AA339" s="107"/>
    </row>
    <row r="340" ht="13.5" customHeight="1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  <c r="AA340" s="107"/>
    </row>
    <row r="341" ht="13.5" customHeight="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  <c r="AA341" s="107"/>
    </row>
    <row r="342" ht="13.5" customHeight="1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  <c r="AA342" s="107"/>
    </row>
    <row r="343" ht="13.5" customHeight="1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  <c r="AA343" s="107"/>
    </row>
    <row r="344" ht="13.5" customHeight="1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  <c r="AA344" s="107"/>
    </row>
    <row r="345" ht="13.5" customHeight="1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  <c r="AA345" s="107"/>
    </row>
    <row r="346" ht="13.5" customHeight="1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  <c r="AA346" s="107"/>
    </row>
    <row r="347" ht="13.5" customHeight="1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  <c r="AA347" s="107"/>
    </row>
    <row r="348" ht="13.5" customHeight="1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  <c r="AA348" s="107"/>
    </row>
    <row r="349" ht="13.5" customHeight="1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  <c r="AA349" s="107"/>
    </row>
    <row r="350" ht="13.5" customHeight="1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  <c r="AA350" s="107"/>
    </row>
    <row r="351" ht="13.5" customHeight="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  <c r="AA351" s="107"/>
    </row>
    <row r="352" ht="13.5" customHeight="1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  <c r="AA352" s="107"/>
    </row>
    <row r="353" ht="13.5" customHeight="1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  <c r="AA353" s="107"/>
    </row>
    <row r="354" ht="13.5" customHeight="1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  <c r="AA354" s="107"/>
    </row>
    <row r="355" ht="13.5" customHeight="1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  <c r="AA355" s="107"/>
    </row>
    <row r="356" ht="13.5" customHeight="1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  <c r="AA356" s="107"/>
    </row>
    <row r="357" ht="13.5" customHeight="1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  <c r="AA357" s="107"/>
    </row>
    <row r="358" ht="13.5" customHeight="1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</row>
    <row r="359" ht="13.5" customHeight="1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  <c r="AA359" s="107"/>
    </row>
    <row r="360" ht="13.5" customHeight="1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  <c r="AA360" s="107"/>
    </row>
    <row r="361" ht="13.5" customHeight="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  <c r="AA361" s="107"/>
    </row>
    <row r="362" ht="13.5" customHeight="1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  <c r="AA362" s="107"/>
    </row>
    <row r="363" ht="13.5" customHeight="1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  <c r="AA363" s="107"/>
    </row>
    <row r="364" ht="13.5" customHeight="1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  <c r="AA364" s="107"/>
    </row>
    <row r="365" ht="13.5" customHeight="1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  <c r="AA365" s="107"/>
    </row>
    <row r="366" ht="13.5" customHeight="1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  <c r="AA366" s="107"/>
    </row>
    <row r="367" ht="13.5" customHeight="1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  <c r="AA367" s="107"/>
    </row>
    <row r="368" ht="13.5" customHeight="1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  <c r="AA368" s="107"/>
    </row>
    <row r="369" ht="13.5" customHeight="1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  <c r="AA369" s="107"/>
    </row>
    <row r="370" ht="13.5" customHeight="1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  <c r="AA370" s="107"/>
    </row>
    <row r="371" ht="13.5" customHeight="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  <c r="AA371" s="107"/>
    </row>
    <row r="372" ht="13.5" customHeight="1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  <c r="AA372" s="107"/>
    </row>
    <row r="373" ht="13.5" customHeight="1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  <c r="AA373" s="107"/>
    </row>
    <row r="374" ht="13.5" customHeight="1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  <c r="AA374" s="107"/>
    </row>
    <row r="375" ht="13.5" customHeight="1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  <c r="AA375" s="107"/>
    </row>
    <row r="376" ht="13.5" customHeight="1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  <c r="AA376" s="107"/>
    </row>
    <row r="377" ht="13.5" customHeight="1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  <c r="AA377" s="107"/>
    </row>
    <row r="378" ht="13.5" customHeight="1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  <c r="AA378" s="107"/>
    </row>
    <row r="379" ht="13.5" customHeight="1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  <c r="AA379" s="107"/>
    </row>
    <row r="380" ht="13.5" customHeight="1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  <c r="AA380" s="107"/>
    </row>
    <row r="381" ht="13.5" customHeight="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  <c r="AA381" s="107"/>
    </row>
    <row r="382" ht="13.5" customHeight="1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  <c r="AA382" s="107"/>
    </row>
    <row r="383" ht="13.5" customHeight="1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  <c r="AA383" s="107"/>
    </row>
    <row r="384" ht="13.5" customHeight="1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  <c r="AA384" s="107"/>
    </row>
    <row r="385" ht="13.5" customHeight="1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  <c r="AA385" s="107"/>
    </row>
    <row r="386" ht="13.5" customHeight="1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  <c r="AA386" s="107"/>
    </row>
    <row r="387" ht="13.5" customHeight="1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  <c r="AA387" s="107"/>
    </row>
    <row r="388" ht="13.5" customHeight="1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  <c r="AA388" s="107"/>
    </row>
    <row r="389" ht="13.5" customHeight="1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  <c r="AA389" s="107"/>
    </row>
    <row r="390" ht="13.5" customHeight="1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  <c r="AA390" s="107"/>
    </row>
    <row r="391" ht="13.5" customHeight="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  <c r="AA391" s="107"/>
    </row>
    <row r="392" ht="13.5" customHeight="1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  <c r="AA392" s="107"/>
    </row>
    <row r="393" ht="13.5" customHeight="1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  <c r="AA393" s="107"/>
    </row>
    <row r="394" ht="13.5" customHeight="1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  <c r="AA394" s="107"/>
    </row>
    <row r="395" ht="13.5" customHeight="1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  <c r="AA395" s="107"/>
    </row>
    <row r="396" ht="13.5" customHeight="1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  <c r="AA396" s="107"/>
    </row>
    <row r="397" ht="13.5" customHeight="1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  <c r="AA397" s="107"/>
    </row>
    <row r="398" ht="13.5" customHeight="1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  <c r="AA398" s="107"/>
    </row>
    <row r="399" ht="13.5" customHeight="1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  <c r="AA399" s="107"/>
    </row>
    <row r="400" ht="13.5" customHeight="1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  <c r="AA400" s="107"/>
    </row>
    <row r="401" ht="13.5" customHeight="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  <c r="AA401" s="107"/>
    </row>
    <row r="402" ht="13.5" customHeight="1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  <c r="AA402" s="107"/>
    </row>
    <row r="403" ht="13.5" customHeight="1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  <c r="AA403" s="107"/>
    </row>
    <row r="404" ht="13.5" customHeight="1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  <c r="AA404" s="107"/>
    </row>
    <row r="405" ht="13.5" customHeight="1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  <c r="AA405" s="107"/>
    </row>
    <row r="406" ht="13.5" customHeight="1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  <c r="AA406" s="107"/>
    </row>
    <row r="407" ht="13.5" customHeight="1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  <c r="AA407" s="107"/>
    </row>
    <row r="408" ht="13.5" customHeight="1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  <c r="AA408" s="107"/>
    </row>
    <row r="409" ht="13.5" customHeight="1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  <c r="AA409" s="107"/>
    </row>
    <row r="410" ht="13.5" customHeight="1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  <c r="AA410" s="107"/>
    </row>
    <row r="411" ht="13.5" customHeight="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  <c r="AA411" s="107"/>
    </row>
    <row r="412" ht="13.5" customHeight="1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  <c r="AA412" s="107"/>
    </row>
    <row r="413" ht="13.5" customHeight="1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  <c r="AA413" s="107"/>
    </row>
    <row r="414" ht="13.5" customHeight="1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  <c r="AA414" s="107"/>
    </row>
    <row r="415" ht="13.5" customHeight="1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  <c r="AA415" s="107"/>
    </row>
    <row r="416" ht="13.5" customHeight="1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  <c r="AA416" s="107"/>
    </row>
    <row r="417" ht="13.5" customHeight="1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  <c r="AA417" s="107"/>
    </row>
    <row r="418" ht="13.5" customHeight="1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  <c r="AA418" s="107"/>
    </row>
    <row r="419" ht="13.5" customHeight="1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  <c r="AA419" s="107"/>
    </row>
    <row r="420" ht="13.5" customHeight="1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  <c r="AA420" s="107"/>
    </row>
    <row r="421" ht="13.5" customHeight="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  <c r="AA421" s="107"/>
    </row>
    <row r="422" ht="13.5" customHeight="1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  <c r="AA422" s="107"/>
    </row>
    <row r="423" ht="13.5" customHeight="1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  <c r="AA423" s="107"/>
    </row>
    <row r="424" ht="13.5" customHeight="1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  <c r="AA424" s="107"/>
    </row>
    <row r="425" ht="13.5" customHeight="1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  <c r="AA425" s="107"/>
    </row>
    <row r="426" ht="13.5" customHeight="1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  <c r="AA426" s="107"/>
    </row>
    <row r="427" ht="13.5" customHeight="1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  <c r="AA427" s="107"/>
    </row>
    <row r="428" ht="13.5" customHeight="1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  <c r="AA428" s="107"/>
    </row>
    <row r="429" ht="13.5" customHeight="1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  <c r="AA429" s="107"/>
    </row>
    <row r="430" ht="13.5" customHeight="1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  <c r="AA430" s="107"/>
    </row>
    <row r="431" ht="13.5" customHeight="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  <c r="AA431" s="107"/>
    </row>
    <row r="432" ht="13.5" customHeight="1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  <c r="AA432" s="107"/>
    </row>
    <row r="433" ht="13.5" customHeight="1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  <c r="AA433" s="107"/>
    </row>
    <row r="434" ht="13.5" customHeight="1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  <c r="AA434" s="107"/>
    </row>
    <row r="435" ht="13.5" customHeight="1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  <c r="AA435" s="107"/>
    </row>
    <row r="436" ht="13.5" customHeight="1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  <c r="AA436" s="107"/>
    </row>
    <row r="437" ht="13.5" customHeight="1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  <c r="AA437" s="107"/>
    </row>
    <row r="438" ht="13.5" customHeight="1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  <c r="AA438" s="107"/>
    </row>
    <row r="439" ht="13.5" customHeight="1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  <c r="AA439" s="107"/>
    </row>
    <row r="440" ht="13.5" customHeight="1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  <c r="AA440" s="107"/>
    </row>
    <row r="441" ht="13.5" customHeight="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  <c r="AA441" s="107"/>
    </row>
    <row r="442" ht="13.5" customHeight="1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  <c r="AA442" s="107"/>
    </row>
    <row r="443" ht="13.5" customHeight="1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  <c r="AA443" s="107"/>
    </row>
    <row r="444" ht="13.5" customHeight="1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  <c r="AA444" s="107"/>
    </row>
    <row r="445" ht="13.5" customHeight="1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  <c r="AA445" s="107"/>
    </row>
    <row r="446" ht="13.5" customHeight="1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  <c r="AA446" s="107"/>
    </row>
    <row r="447" ht="13.5" customHeight="1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  <c r="AA447" s="107"/>
    </row>
    <row r="448" ht="13.5" customHeight="1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  <c r="AA448" s="107"/>
    </row>
    <row r="449" ht="13.5" customHeight="1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  <c r="AA449" s="107"/>
    </row>
    <row r="450" ht="13.5" customHeight="1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  <c r="AA450" s="107"/>
    </row>
    <row r="451" ht="13.5" customHeight="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  <c r="AA451" s="107"/>
    </row>
    <row r="452" ht="13.5" customHeight="1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  <c r="AA452" s="107"/>
    </row>
    <row r="453" ht="13.5" customHeight="1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  <c r="AA453" s="107"/>
    </row>
    <row r="454" ht="13.5" customHeight="1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  <c r="AA454" s="107"/>
    </row>
    <row r="455" ht="13.5" customHeight="1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  <c r="AA455" s="107"/>
    </row>
    <row r="456" ht="13.5" customHeight="1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  <c r="AA456" s="107"/>
    </row>
    <row r="457" ht="13.5" customHeight="1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  <c r="AA457" s="107"/>
    </row>
    <row r="458" ht="13.5" customHeight="1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  <c r="AA458" s="107"/>
    </row>
    <row r="459" ht="13.5" customHeight="1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  <c r="AA459" s="107"/>
    </row>
    <row r="460" ht="13.5" customHeight="1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  <c r="AA460" s="107"/>
    </row>
    <row r="461" ht="13.5" customHeight="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  <c r="AA461" s="107"/>
    </row>
    <row r="462" ht="13.5" customHeight="1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  <c r="AA462" s="107"/>
    </row>
    <row r="463" ht="13.5" customHeight="1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  <c r="AA463" s="107"/>
    </row>
    <row r="464" ht="13.5" customHeight="1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  <c r="AA464" s="107"/>
    </row>
    <row r="465" ht="13.5" customHeight="1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  <c r="AA465" s="107"/>
    </row>
    <row r="466" ht="13.5" customHeight="1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  <c r="AA466" s="107"/>
    </row>
    <row r="467" ht="13.5" customHeight="1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  <c r="AA467" s="107"/>
    </row>
    <row r="468" ht="13.5" customHeight="1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  <c r="AA468" s="107"/>
    </row>
    <row r="469" ht="13.5" customHeight="1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  <c r="AA469" s="107"/>
    </row>
    <row r="470" ht="13.5" customHeight="1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  <c r="AA470" s="107"/>
    </row>
    <row r="471" ht="13.5" customHeight="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  <c r="AA471" s="107"/>
    </row>
    <row r="472" ht="13.5" customHeight="1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  <c r="AA472" s="107"/>
    </row>
    <row r="473" ht="13.5" customHeight="1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  <c r="AA473" s="107"/>
    </row>
    <row r="474" ht="13.5" customHeight="1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  <c r="AA474" s="107"/>
    </row>
    <row r="475" ht="13.5" customHeight="1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  <c r="AA475" s="107"/>
    </row>
    <row r="476" ht="13.5" customHeight="1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  <c r="AA476" s="107"/>
    </row>
    <row r="477" ht="13.5" customHeight="1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  <c r="AA477" s="107"/>
    </row>
    <row r="478" ht="13.5" customHeight="1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  <c r="AA478" s="107"/>
    </row>
    <row r="479" ht="13.5" customHeight="1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  <c r="AA479" s="107"/>
    </row>
    <row r="480" ht="13.5" customHeight="1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  <c r="AA480" s="107"/>
    </row>
    <row r="481" ht="13.5" customHeight="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  <c r="AA481" s="107"/>
    </row>
    <row r="482" ht="13.5" customHeight="1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  <c r="AA482" s="107"/>
    </row>
    <row r="483" ht="13.5" customHeight="1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  <c r="AA483" s="107"/>
    </row>
    <row r="484" ht="13.5" customHeight="1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  <c r="AA484" s="107"/>
    </row>
    <row r="485" ht="13.5" customHeight="1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  <c r="AA485" s="107"/>
    </row>
    <row r="486" ht="13.5" customHeight="1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  <c r="AA486" s="107"/>
    </row>
    <row r="487" ht="13.5" customHeight="1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  <c r="AA487" s="107"/>
    </row>
    <row r="488" ht="13.5" customHeight="1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  <c r="AA488" s="107"/>
    </row>
    <row r="489" ht="13.5" customHeight="1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  <c r="AA489" s="107"/>
    </row>
    <row r="490" ht="13.5" customHeight="1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  <c r="AA490" s="107"/>
    </row>
    <row r="491" ht="13.5" customHeight="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  <c r="AA491" s="107"/>
    </row>
    <row r="492" ht="13.5" customHeight="1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  <c r="AA492" s="107"/>
    </row>
    <row r="493" ht="13.5" customHeight="1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  <c r="AA493" s="107"/>
    </row>
    <row r="494" ht="13.5" customHeight="1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  <c r="AA494" s="107"/>
    </row>
    <row r="495" ht="13.5" customHeight="1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  <c r="AA495" s="107"/>
    </row>
    <row r="496" ht="13.5" customHeight="1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  <c r="AA496" s="107"/>
    </row>
    <row r="497" ht="13.5" customHeight="1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  <c r="AA497" s="107"/>
    </row>
    <row r="498" ht="13.5" customHeight="1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  <c r="AA498" s="107"/>
    </row>
    <row r="499" ht="13.5" customHeight="1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  <c r="AA499" s="107"/>
    </row>
    <row r="500" ht="13.5" customHeight="1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  <c r="AA500" s="107"/>
    </row>
    <row r="501" ht="13.5" customHeight="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  <c r="AA501" s="107"/>
    </row>
    <row r="502" ht="13.5" customHeight="1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  <c r="AA502" s="107"/>
    </row>
    <row r="503" ht="13.5" customHeight="1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  <c r="AA503" s="107"/>
    </row>
    <row r="504" ht="13.5" customHeight="1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  <c r="AA504" s="107"/>
    </row>
    <row r="505" ht="13.5" customHeight="1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  <c r="AA505" s="107"/>
    </row>
    <row r="506" ht="13.5" customHeight="1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  <c r="AA506" s="107"/>
    </row>
    <row r="507" ht="13.5" customHeight="1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  <c r="AA507" s="107"/>
    </row>
    <row r="508" ht="13.5" customHeight="1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  <c r="AA508" s="107"/>
    </row>
    <row r="509" ht="13.5" customHeight="1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  <c r="AA509" s="107"/>
    </row>
    <row r="510" ht="13.5" customHeight="1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  <c r="AA510" s="107"/>
    </row>
    <row r="511" ht="13.5" customHeight="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  <c r="AA511" s="107"/>
    </row>
    <row r="512" ht="13.5" customHeight="1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  <c r="AA512" s="107"/>
    </row>
    <row r="513" ht="13.5" customHeight="1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  <c r="AA513" s="107"/>
    </row>
    <row r="514" ht="13.5" customHeight="1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  <c r="AA514" s="107"/>
    </row>
    <row r="515" ht="13.5" customHeight="1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  <c r="AA515" s="107"/>
    </row>
    <row r="516" ht="13.5" customHeight="1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  <c r="AA516" s="107"/>
    </row>
    <row r="517" ht="13.5" customHeight="1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  <c r="AA517" s="107"/>
    </row>
    <row r="518" ht="13.5" customHeight="1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  <c r="AA518" s="107"/>
    </row>
    <row r="519" ht="13.5" customHeight="1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  <c r="AA519" s="107"/>
    </row>
    <row r="520" ht="13.5" customHeight="1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  <c r="AA520" s="107"/>
    </row>
    <row r="521" ht="13.5" customHeight="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  <c r="AA521" s="107"/>
    </row>
    <row r="522" ht="13.5" customHeight="1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  <c r="AA522" s="107"/>
    </row>
    <row r="523" ht="13.5" customHeight="1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  <c r="AA523" s="107"/>
    </row>
    <row r="524" ht="13.5" customHeight="1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  <c r="AA524" s="107"/>
    </row>
    <row r="525" ht="13.5" customHeight="1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  <c r="AA525" s="107"/>
    </row>
    <row r="526" ht="13.5" customHeight="1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  <c r="AA526" s="107"/>
    </row>
    <row r="527" ht="13.5" customHeight="1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  <c r="AA527" s="107"/>
    </row>
    <row r="528" ht="13.5" customHeight="1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  <c r="AA528" s="107"/>
    </row>
    <row r="529" ht="13.5" customHeight="1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  <c r="AA529" s="107"/>
    </row>
    <row r="530" ht="13.5" customHeight="1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  <c r="AA530" s="107"/>
    </row>
    <row r="531" ht="13.5" customHeight="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  <c r="AA531" s="107"/>
    </row>
    <row r="532" ht="13.5" customHeight="1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  <c r="AA532" s="107"/>
    </row>
    <row r="533" ht="13.5" customHeight="1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  <c r="AA533" s="107"/>
    </row>
    <row r="534" ht="13.5" customHeight="1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  <c r="AA534" s="107"/>
    </row>
    <row r="535" ht="13.5" customHeight="1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  <c r="AA535" s="107"/>
    </row>
    <row r="536" ht="13.5" customHeight="1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  <c r="AA536" s="107"/>
    </row>
    <row r="537" ht="13.5" customHeight="1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  <c r="AA537" s="107"/>
    </row>
    <row r="538" ht="13.5" customHeight="1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  <c r="AA538" s="107"/>
    </row>
    <row r="539" ht="13.5" customHeight="1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  <c r="AA539" s="107"/>
    </row>
    <row r="540" ht="13.5" customHeight="1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  <c r="AA540" s="107"/>
    </row>
    <row r="541" ht="13.5" customHeight="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  <c r="AA541" s="107"/>
    </row>
    <row r="542" ht="13.5" customHeight="1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  <c r="AA542" s="107"/>
    </row>
    <row r="543" ht="13.5" customHeight="1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  <c r="AA543" s="107"/>
    </row>
    <row r="544" ht="13.5" customHeight="1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  <c r="AA544" s="107"/>
    </row>
    <row r="545" ht="13.5" customHeight="1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  <c r="AA545" s="107"/>
    </row>
    <row r="546" ht="13.5" customHeight="1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  <c r="AA546" s="107"/>
    </row>
    <row r="547" ht="13.5" customHeight="1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  <c r="AA547" s="107"/>
    </row>
    <row r="548" ht="13.5" customHeight="1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  <c r="AA548" s="107"/>
    </row>
    <row r="549" ht="13.5" customHeight="1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  <c r="AA549" s="107"/>
    </row>
    <row r="550" ht="13.5" customHeight="1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  <c r="AA550" s="107"/>
    </row>
    <row r="551" ht="13.5" customHeight="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  <c r="AA551" s="107"/>
    </row>
    <row r="552" ht="13.5" customHeight="1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  <c r="AA552" s="107"/>
    </row>
    <row r="553" ht="13.5" customHeight="1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  <c r="AA553" s="107"/>
    </row>
    <row r="554" ht="13.5" customHeight="1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  <c r="AA554" s="107"/>
    </row>
    <row r="555" ht="13.5" customHeight="1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  <c r="AA555" s="107"/>
    </row>
    <row r="556" ht="13.5" customHeight="1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  <c r="AA556" s="107"/>
    </row>
    <row r="557" ht="13.5" customHeight="1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  <c r="AA557" s="107"/>
    </row>
    <row r="558" ht="13.5" customHeight="1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  <c r="AA558" s="107"/>
    </row>
    <row r="559" ht="13.5" customHeight="1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  <c r="AA559" s="107"/>
    </row>
    <row r="560" ht="13.5" customHeight="1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  <c r="AA560" s="107"/>
    </row>
    <row r="561" ht="13.5" customHeight="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  <c r="AA561" s="107"/>
    </row>
    <row r="562" ht="13.5" customHeight="1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  <c r="AA562" s="107"/>
    </row>
    <row r="563" ht="13.5" customHeight="1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  <c r="AA563" s="107"/>
    </row>
    <row r="564" ht="13.5" customHeight="1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  <c r="AA564" s="107"/>
    </row>
    <row r="565" ht="13.5" customHeight="1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  <c r="AA565" s="107"/>
    </row>
    <row r="566" ht="13.5" customHeight="1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  <c r="AA566" s="107"/>
    </row>
    <row r="567" ht="13.5" customHeight="1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  <c r="AA567" s="107"/>
    </row>
    <row r="568" ht="13.5" customHeight="1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  <c r="AA568" s="107"/>
    </row>
    <row r="569" ht="13.5" customHeight="1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  <c r="AA569" s="107"/>
    </row>
    <row r="570" ht="13.5" customHeight="1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  <c r="AA570" s="107"/>
    </row>
    <row r="571" ht="13.5" customHeight="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  <c r="AA571" s="107"/>
    </row>
    <row r="572" ht="13.5" customHeight="1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  <c r="AA572" s="107"/>
    </row>
    <row r="573" ht="13.5" customHeight="1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  <c r="AA573" s="107"/>
    </row>
    <row r="574" ht="13.5" customHeight="1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  <c r="AA574" s="107"/>
    </row>
    <row r="575" ht="13.5" customHeight="1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  <c r="AA575" s="107"/>
    </row>
    <row r="576" ht="13.5" customHeight="1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  <c r="AA576" s="107"/>
    </row>
    <row r="577" ht="13.5" customHeight="1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  <c r="AA577" s="107"/>
    </row>
    <row r="578" ht="13.5" customHeight="1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  <c r="AA578" s="107"/>
    </row>
    <row r="579" ht="13.5" customHeight="1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  <c r="AA579" s="107"/>
    </row>
    <row r="580" ht="13.5" customHeight="1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  <c r="AA580" s="107"/>
    </row>
    <row r="581" ht="13.5" customHeight="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  <c r="AA581" s="107"/>
    </row>
    <row r="582" ht="13.5" customHeight="1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  <c r="AA582" s="107"/>
    </row>
    <row r="583" ht="13.5" customHeight="1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  <c r="AA583" s="107"/>
    </row>
    <row r="584" ht="13.5" customHeight="1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  <c r="AA584" s="107"/>
    </row>
    <row r="585" ht="13.5" customHeight="1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  <c r="AA585" s="107"/>
    </row>
    <row r="586" ht="13.5" customHeight="1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  <c r="AA586" s="107"/>
    </row>
    <row r="587" ht="13.5" customHeight="1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  <c r="AA587" s="107"/>
    </row>
    <row r="588" ht="13.5" customHeight="1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  <c r="AA588" s="107"/>
    </row>
    <row r="589" ht="13.5" customHeight="1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  <c r="AA589" s="107"/>
    </row>
    <row r="590" ht="13.5" customHeight="1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  <c r="AA590" s="107"/>
    </row>
    <row r="591" ht="13.5" customHeight="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  <c r="AA591" s="107"/>
    </row>
    <row r="592" ht="13.5" customHeight="1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  <c r="AA592" s="107"/>
    </row>
    <row r="593" ht="13.5" customHeight="1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  <c r="AA593" s="107"/>
    </row>
    <row r="594" ht="13.5" customHeight="1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  <c r="AA594" s="107"/>
    </row>
    <row r="595" ht="13.5" customHeight="1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  <c r="AA595" s="107"/>
    </row>
    <row r="596" ht="13.5" customHeight="1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  <c r="AA596" s="107"/>
    </row>
    <row r="597" ht="13.5" customHeight="1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  <c r="AA597" s="107"/>
    </row>
    <row r="598" ht="13.5" customHeight="1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  <c r="AA598" s="107"/>
    </row>
    <row r="599" ht="13.5" customHeight="1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  <c r="AA599" s="107"/>
    </row>
    <row r="600" ht="13.5" customHeight="1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  <c r="AA600" s="107"/>
    </row>
    <row r="601" ht="13.5" customHeight="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  <c r="AA601" s="107"/>
    </row>
    <row r="602" ht="13.5" customHeight="1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  <c r="AA602" s="107"/>
    </row>
    <row r="603" ht="13.5" customHeight="1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  <c r="AA603" s="107"/>
    </row>
    <row r="604" ht="13.5" customHeight="1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  <c r="AA604" s="107"/>
    </row>
    <row r="605" ht="13.5" customHeight="1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  <c r="AA605" s="107"/>
    </row>
    <row r="606" ht="13.5" customHeight="1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  <c r="AA606" s="107"/>
    </row>
    <row r="607" ht="13.5" customHeight="1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  <c r="AA607" s="107"/>
    </row>
    <row r="608" ht="13.5" customHeight="1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  <c r="AA608" s="107"/>
    </row>
    <row r="609" ht="13.5" customHeight="1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  <c r="AA609" s="107"/>
    </row>
    <row r="610" ht="13.5" customHeight="1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  <c r="AA610" s="107"/>
    </row>
    <row r="611" ht="13.5" customHeight="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  <c r="AA611" s="107"/>
    </row>
    <row r="612" ht="13.5" customHeight="1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  <c r="AA612" s="107"/>
    </row>
    <row r="613" ht="13.5" customHeight="1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  <c r="AA613" s="107"/>
    </row>
    <row r="614" ht="13.5" customHeight="1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  <c r="AA614" s="107"/>
    </row>
    <row r="615" ht="13.5" customHeight="1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  <c r="AA615" s="107"/>
    </row>
    <row r="616" ht="13.5" customHeight="1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  <c r="AA616" s="107"/>
    </row>
    <row r="617" ht="13.5" customHeight="1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  <c r="AA617" s="107"/>
    </row>
    <row r="618" ht="13.5" customHeight="1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  <c r="AA618" s="107"/>
    </row>
    <row r="619" ht="13.5" customHeight="1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  <c r="AA619" s="107"/>
    </row>
    <row r="620" ht="13.5" customHeight="1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  <c r="AA620" s="107"/>
    </row>
    <row r="621" ht="13.5" customHeight="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  <c r="AA621" s="107"/>
    </row>
    <row r="622" ht="13.5" customHeight="1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  <c r="AA622" s="107"/>
    </row>
    <row r="623" ht="13.5" customHeight="1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  <c r="AA623" s="107"/>
    </row>
    <row r="624" ht="13.5" customHeight="1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  <c r="AA624" s="107"/>
    </row>
    <row r="625" ht="13.5" customHeight="1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  <c r="AA625" s="107"/>
    </row>
    <row r="626" ht="13.5" customHeight="1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  <c r="AA626" s="107"/>
    </row>
    <row r="627" ht="13.5" customHeight="1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  <c r="AA627" s="107"/>
    </row>
    <row r="628" ht="13.5" customHeight="1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  <c r="AA628" s="107"/>
    </row>
    <row r="629" ht="13.5" customHeight="1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  <c r="AA629" s="107"/>
    </row>
    <row r="630" ht="13.5" customHeight="1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  <c r="AA630" s="107"/>
    </row>
    <row r="631" ht="13.5" customHeight="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  <c r="AA631" s="107"/>
    </row>
    <row r="632" ht="13.5" customHeight="1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  <c r="AA632" s="107"/>
    </row>
    <row r="633" ht="13.5" customHeight="1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  <c r="AA633" s="107"/>
    </row>
    <row r="634" ht="13.5" customHeight="1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  <c r="AA634" s="107"/>
    </row>
    <row r="635" ht="13.5" customHeight="1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  <c r="AA635" s="107"/>
    </row>
    <row r="636" ht="13.5" customHeight="1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  <c r="AA636" s="107"/>
    </row>
    <row r="637" ht="13.5" customHeight="1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  <c r="AA637" s="107"/>
    </row>
    <row r="638" ht="13.5" customHeight="1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  <c r="AA638" s="107"/>
    </row>
    <row r="639" ht="13.5" customHeight="1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  <c r="AA639" s="107"/>
    </row>
    <row r="640" ht="13.5" customHeight="1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  <c r="AA640" s="107"/>
    </row>
    <row r="641" ht="13.5" customHeight="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  <c r="AA641" s="107"/>
    </row>
    <row r="642" ht="13.5" customHeight="1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  <c r="AA642" s="107"/>
    </row>
    <row r="643" ht="13.5" customHeight="1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  <c r="AA643" s="107"/>
    </row>
    <row r="644" ht="13.5" customHeight="1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  <c r="AA644" s="107"/>
    </row>
    <row r="645" ht="13.5" customHeight="1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  <c r="AA645" s="107"/>
    </row>
    <row r="646" ht="13.5" customHeight="1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  <c r="AA646" s="107"/>
    </row>
    <row r="647" ht="13.5" customHeight="1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  <c r="AA647" s="107"/>
    </row>
    <row r="648" ht="13.5" customHeight="1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  <c r="AA648" s="107"/>
    </row>
    <row r="649" ht="13.5" customHeight="1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  <c r="AA649" s="107"/>
    </row>
    <row r="650" ht="13.5" customHeight="1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  <c r="AA650" s="107"/>
    </row>
    <row r="651" ht="13.5" customHeight="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  <c r="AA651" s="107"/>
    </row>
    <row r="652" ht="13.5" customHeight="1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  <c r="AA652" s="107"/>
    </row>
    <row r="653" ht="13.5" customHeight="1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  <c r="AA653" s="107"/>
    </row>
    <row r="654" ht="13.5" customHeight="1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  <c r="AA654" s="107"/>
    </row>
    <row r="655" ht="13.5" customHeight="1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  <c r="AA655" s="107"/>
    </row>
    <row r="656" ht="13.5" customHeight="1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  <c r="AA656" s="107"/>
    </row>
    <row r="657" ht="13.5" customHeight="1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  <c r="AA657" s="107"/>
    </row>
    <row r="658" ht="13.5" customHeight="1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  <c r="AA658" s="107"/>
    </row>
    <row r="659" ht="13.5" customHeight="1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  <c r="AA659" s="107"/>
    </row>
    <row r="660" ht="13.5" customHeight="1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  <c r="AA660" s="107"/>
    </row>
    <row r="661" ht="13.5" customHeight="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  <c r="AA661" s="107"/>
    </row>
    <row r="662" ht="13.5" customHeight="1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  <c r="AA662" s="107"/>
    </row>
    <row r="663" ht="13.5" customHeight="1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  <c r="AA663" s="107"/>
    </row>
    <row r="664" ht="13.5" customHeight="1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  <c r="AA664" s="107"/>
    </row>
    <row r="665" ht="13.5" customHeight="1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  <c r="AA665" s="107"/>
    </row>
    <row r="666" ht="13.5" customHeight="1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  <c r="AA666" s="107"/>
    </row>
    <row r="667" ht="13.5" customHeight="1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  <c r="AA667" s="107"/>
    </row>
    <row r="668" ht="13.5" customHeight="1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  <c r="AA668" s="107"/>
    </row>
    <row r="669" ht="13.5" customHeight="1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  <c r="AA669" s="107"/>
    </row>
    <row r="670" ht="13.5" customHeight="1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  <c r="AA670" s="107"/>
    </row>
    <row r="671" ht="13.5" customHeight="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  <c r="AA671" s="107"/>
    </row>
    <row r="672" ht="13.5" customHeight="1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  <c r="AA672" s="107"/>
    </row>
    <row r="673" ht="13.5" customHeight="1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  <c r="AA673" s="107"/>
    </row>
    <row r="674" ht="13.5" customHeight="1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  <c r="AA674" s="107"/>
    </row>
    <row r="675" ht="13.5" customHeight="1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  <c r="AA675" s="107"/>
    </row>
    <row r="676" ht="13.5" customHeight="1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  <c r="AA676" s="107"/>
    </row>
    <row r="677" ht="13.5" customHeight="1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  <c r="AA677" s="107"/>
    </row>
    <row r="678" ht="13.5" customHeight="1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  <c r="AA678" s="107"/>
    </row>
    <row r="679" ht="13.5" customHeight="1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  <c r="AA679" s="107"/>
    </row>
    <row r="680" ht="13.5" customHeight="1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  <c r="AA680" s="107"/>
    </row>
    <row r="681" ht="13.5" customHeight="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  <c r="AA681" s="107"/>
    </row>
    <row r="682" ht="13.5" customHeight="1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  <c r="AA682" s="107"/>
    </row>
    <row r="683" ht="13.5" customHeight="1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  <c r="AA683" s="107"/>
    </row>
    <row r="684" ht="13.5" customHeight="1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  <c r="AA684" s="107"/>
    </row>
    <row r="685" ht="13.5" customHeight="1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  <c r="AA685" s="107"/>
    </row>
    <row r="686" ht="13.5" customHeight="1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  <c r="AA686" s="107"/>
    </row>
    <row r="687" ht="13.5" customHeight="1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  <c r="AA687" s="107"/>
    </row>
    <row r="688" ht="13.5" customHeight="1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  <c r="AA688" s="107"/>
    </row>
    <row r="689" ht="13.5" customHeight="1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  <c r="AA689" s="107"/>
    </row>
    <row r="690" ht="13.5" customHeight="1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  <c r="AA690" s="107"/>
    </row>
    <row r="691" ht="13.5" customHeight="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  <c r="AA691" s="107"/>
    </row>
    <row r="692" ht="13.5" customHeight="1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  <c r="AA692" s="107"/>
    </row>
    <row r="693" ht="13.5" customHeight="1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  <c r="AA693" s="107"/>
    </row>
    <row r="694" ht="13.5" customHeight="1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  <c r="AA694" s="107"/>
    </row>
    <row r="695" ht="13.5" customHeight="1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  <c r="AA695" s="107"/>
    </row>
    <row r="696" ht="13.5" customHeight="1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  <c r="AA696" s="107"/>
    </row>
    <row r="697" ht="13.5" customHeight="1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  <c r="AA697" s="107"/>
    </row>
    <row r="698" ht="13.5" customHeight="1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  <c r="AA698" s="107"/>
    </row>
    <row r="699" ht="13.5" customHeight="1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  <c r="AA699" s="107"/>
    </row>
    <row r="700" ht="13.5" customHeight="1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  <c r="AA700" s="107"/>
    </row>
    <row r="701" ht="13.5" customHeight="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  <c r="AA701" s="107"/>
    </row>
    <row r="702" ht="13.5" customHeight="1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  <c r="AA702" s="107"/>
    </row>
    <row r="703" ht="13.5" customHeight="1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  <c r="AA703" s="107"/>
    </row>
    <row r="704" ht="13.5" customHeight="1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  <c r="AA704" s="107"/>
    </row>
    <row r="705" ht="13.5" customHeight="1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  <c r="AA705" s="107"/>
    </row>
    <row r="706" ht="13.5" customHeight="1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  <c r="AA706" s="107"/>
    </row>
    <row r="707" ht="13.5" customHeight="1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  <c r="AA707" s="107"/>
    </row>
    <row r="708" ht="13.5" customHeight="1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  <c r="AA708" s="107"/>
    </row>
    <row r="709" ht="13.5" customHeight="1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  <c r="AA709" s="107"/>
    </row>
    <row r="710" ht="13.5" customHeight="1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  <c r="AA710" s="107"/>
    </row>
    <row r="711" ht="13.5" customHeight="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  <c r="AA711" s="107"/>
    </row>
    <row r="712" ht="13.5" customHeight="1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  <c r="AA712" s="107"/>
    </row>
    <row r="713" ht="13.5" customHeight="1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  <c r="AA713" s="107"/>
    </row>
    <row r="714" ht="13.5" customHeight="1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  <c r="AA714" s="107"/>
    </row>
    <row r="715" ht="13.5" customHeight="1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  <c r="AA715" s="107"/>
    </row>
    <row r="716" ht="13.5" customHeight="1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  <c r="AA716" s="107"/>
    </row>
    <row r="717" ht="13.5" customHeight="1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  <c r="AA717" s="107"/>
    </row>
    <row r="718" ht="13.5" customHeight="1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  <c r="AA718" s="107"/>
    </row>
    <row r="719" ht="13.5" customHeight="1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  <c r="AA719" s="107"/>
    </row>
    <row r="720" ht="13.5" customHeight="1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  <c r="AA720" s="107"/>
    </row>
    <row r="721" ht="13.5" customHeight="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  <c r="AA721" s="107"/>
    </row>
    <row r="722" ht="13.5" customHeight="1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  <c r="AA722" s="107"/>
    </row>
    <row r="723" ht="13.5" customHeight="1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  <c r="AA723" s="107"/>
    </row>
    <row r="724" ht="13.5" customHeight="1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  <c r="AA724" s="107"/>
    </row>
    <row r="725" ht="13.5" customHeight="1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  <c r="AA725" s="107"/>
    </row>
    <row r="726" ht="13.5" customHeight="1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  <c r="AA726" s="107"/>
    </row>
    <row r="727" ht="13.5" customHeight="1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  <c r="AA727" s="107"/>
    </row>
    <row r="728" ht="13.5" customHeight="1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  <c r="AA728" s="107"/>
    </row>
    <row r="729" ht="13.5" customHeight="1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  <c r="AA729" s="107"/>
    </row>
    <row r="730" ht="13.5" customHeight="1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  <c r="AA730" s="107"/>
    </row>
    <row r="731" ht="13.5" customHeight="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  <c r="AA731" s="107"/>
    </row>
    <row r="732" ht="13.5" customHeight="1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  <c r="AA732" s="107"/>
    </row>
    <row r="733" ht="13.5" customHeight="1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  <c r="AA733" s="107"/>
    </row>
    <row r="734" ht="13.5" customHeight="1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  <c r="AA734" s="107"/>
    </row>
    <row r="735" ht="13.5" customHeight="1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  <c r="AA735" s="107"/>
    </row>
    <row r="736" ht="13.5" customHeight="1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  <c r="AA736" s="107"/>
    </row>
    <row r="737" ht="13.5" customHeight="1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  <c r="AA737" s="107"/>
    </row>
    <row r="738" ht="13.5" customHeight="1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  <c r="AA738" s="107"/>
    </row>
    <row r="739" ht="13.5" customHeight="1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  <c r="AA739" s="107"/>
    </row>
    <row r="740" ht="13.5" customHeight="1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  <c r="AA740" s="107"/>
    </row>
    <row r="741" ht="13.5" customHeight="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  <c r="AA741" s="107"/>
    </row>
    <row r="742" ht="13.5" customHeight="1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  <c r="AA742" s="107"/>
    </row>
    <row r="743" ht="13.5" customHeight="1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  <c r="AA743" s="107"/>
    </row>
    <row r="744" ht="13.5" customHeight="1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  <c r="AA744" s="107"/>
    </row>
    <row r="745" ht="13.5" customHeight="1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  <c r="AA745" s="107"/>
    </row>
    <row r="746" ht="13.5" customHeight="1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  <c r="AA746" s="107"/>
    </row>
    <row r="747" ht="13.5" customHeight="1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  <c r="AA747" s="107"/>
    </row>
    <row r="748" ht="13.5" customHeight="1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  <c r="AA748" s="107"/>
    </row>
    <row r="749" ht="13.5" customHeight="1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  <c r="AA749" s="107"/>
    </row>
    <row r="750" ht="13.5" customHeight="1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  <c r="AA750" s="107"/>
    </row>
    <row r="751" ht="13.5" customHeight="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  <c r="AA751" s="107"/>
    </row>
    <row r="752" ht="13.5" customHeight="1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  <c r="AA752" s="107"/>
    </row>
    <row r="753" ht="13.5" customHeight="1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  <c r="AA753" s="107"/>
    </row>
    <row r="754" ht="13.5" customHeight="1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  <c r="AA754" s="107"/>
    </row>
    <row r="755" ht="13.5" customHeight="1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  <c r="AA755" s="107"/>
    </row>
    <row r="756" ht="13.5" customHeight="1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  <c r="AA756" s="107"/>
    </row>
    <row r="757" ht="13.5" customHeight="1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  <c r="AA757" s="107"/>
    </row>
    <row r="758" ht="13.5" customHeight="1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  <c r="AA758" s="107"/>
    </row>
    <row r="759" ht="13.5" customHeight="1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  <c r="AA759" s="107"/>
    </row>
    <row r="760" ht="13.5" customHeight="1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  <c r="AA760" s="107"/>
    </row>
    <row r="761" ht="13.5" customHeight="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  <c r="AA761" s="107"/>
    </row>
    <row r="762" ht="13.5" customHeight="1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  <c r="AA762" s="107"/>
    </row>
    <row r="763" ht="13.5" customHeight="1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  <c r="AA763" s="107"/>
    </row>
    <row r="764" ht="13.5" customHeight="1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  <c r="AA764" s="107"/>
    </row>
    <row r="765" ht="13.5" customHeight="1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  <c r="AA765" s="107"/>
    </row>
    <row r="766" ht="13.5" customHeight="1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  <c r="AA766" s="107"/>
    </row>
    <row r="767" ht="13.5" customHeight="1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  <c r="AA767" s="107"/>
    </row>
    <row r="768" ht="13.5" customHeight="1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  <c r="AA768" s="107"/>
    </row>
    <row r="769" ht="13.5" customHeight="1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  <c r="AA769" s="107"/>
    </row>
    <row r="770" ht="13.5" customHeight="1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  <c r="AA770" s="107"/>
    </row>
    <row r="771" ht="13.5" customHeight="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  <c r="AA771" s="107"/>
    </row>
    <row r="772" ht="13.5" customHeight="1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  <c r="AA772" s="107"/>
    </row>
    <row r="773" ht="13.5" customHeight="1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  <c r="AA773" s="107"/>
    </row>
    <row r="774" ht="13.5" customHeight="1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  <c r="AA774" s="107"/>
    </row>
    <row r="775" ht="13.5" customHeight="1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  <c r="AA775" s="107"/>
    </row>
    <row r="776" ht="13.5" customHeight="1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  <c r="AA776" s="107"/>
    </row>
    <row r="777" ht="13.5" customHeight="1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  <c r="AA777" s="107"/>
    </row>
    <row r="778" ht="13.5" customHeight="1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  <c r="AA778" s="107"/>
    </row>
    <row r="779" ht="13.5" customHeight="1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  <c r="AA779" s="107"/>
    </row>
    <row r="780" ht="13.5" customHeight="1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  <c r="AA780" s="107"/>
    </row>
    <row r="781" ht="13.5" customHeight="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  <c r="AA781" s="107"/>
    </row>
    <row r="782" ht="13.5" customHeight="1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  <c r="AA782" s="107"/>
    </row>
    <row r="783" ht="13.5" customHeight="1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  <c r="AA783" s="107"/>
    </row>
    <row r="784" ht="13.5" customHeight="1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  <c r="AA784" s="107"/>
    </row>
    <row r="785" ht="13.5" customHeight="1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  <c r="AA785" s="107"/>
    </row>
    <row r="786" ht="13.5" customHeight="1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  <c r="AA786" s="107"/>
    </row>
    <row r="787" ht="13.5" customHeight="1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  <c r="AA787" s="107"/>
    </row>
    <row r="788" ht="13.5" customHeight="1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  <c r="AA788" s="107"/>
    </row>
    <row r="789" ht="13.5" customHeight="1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  <c r="AA789" s="107"/>
    </row>
    <row r="790" ht="13.5" customHeight="1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  <c r="AA790" s="107"/>
    </row>
    <row r="791" ht="13.5" customHeight="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  <c r="AA791" s="107"/>
    </row>
    <row r="792" ht="13.5" customHeight="1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  <c r="AA792" s="107"/>
    </row>
    <row r="793" ht="13.5" customHeight="1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  <c r="AA793" s="107"/>
    </row>
    <row r="794" ht="13.5" customHeight="1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  <c r="AA794" s="107"/>
    </row>
    <row r="795" ht="13.5" customHeight="1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  <c r="AA795" s="107"/>
    </row>
    <row r="796" ht="13.5" customHeight="1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  <c r="AA796" s="107"/>
    </row>
    <row r="797" ht="13.5" customHeight="1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  <c r="AA797" s="107"/>
    </row>
    <row r="798" ht="13.5" customHeight="1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  <c r="AA798" s="107"/>
    </row>
    <row r="799" ht="13.5" customHeight="1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  <c r="AA799" s="107"/>
    </row>
    <row r="800" ht="13.5" customHeight="1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  <c r="AA800" s="107"/>
    </row>
    <row r="801" ht="13.5" customHeight="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  <c r="AA801" s="107"/>
    </row>
    <row r="802" ht="13.5" customHeight="1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  <c r="AA802" s="107"/>
    </row>
    <row r="803" ht="13.5" customHeight="1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  <c r="AA803" s="107"/>
    </row>
    <row r="804" ht="13.5" customHeight="1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  <c r="AA804" s="107"/>
    </row>
    <row r="805" ht="13.5" customHeight="1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  <c r="AA805" s="107"/>
    </row>
    <row r="806" ht="13.5" customHeight="1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  <c r="AA806" s="107"/>
    </row>
    <row r="807" ht="13.5" customHeight="1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  <c r="AA807" s="107"/>
    </row>
    <row r="808" ht="13.5" customHeight="1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  <c r="AA808" s="107"/>
    </row>
    <row r="809" ht="13.5" customHeight="1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  <c r="AA809" s="107"/>
    </row>
    <row r="810" ht="13.5" customHeight="1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  <c r="AA810" s="107"/>
    </row>
    <row r="811" ht="13.5" customHeight="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  <c r="AA811" s="107"/>
    </row>
    <row r="812" ht="13.5" customHeight="1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  <c r="AA812" s="107"/>
    </row>
    <row r="813" ht="13.5" customHeight="1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  <c r="AA813" s="107"/>
    </row>
    <row r="814" ht="13.5" customHeight="1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  <c r="AA814" s="107"/>
    </row>
    <row r="815" ht="13.5" customHeight="1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  <c r="AA815" s="107"/>
    </row>
    <row r="816" ht="13.5" customHeight="1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  <c r="AA816" s="107"/>
    </row>
    <row r="817" ht="13.5" customHeight="1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  <c r="AA817" s="107"/>
    </row>
    <row r="818" ht="13.5" customHeight="1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  <c r="AA818" s="107"/>
    </row>
    <row r="819" ht="13.5" customHeight="1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  <c r="AA819" s="107"/>
    </row>
    <row r="820" ht="13.5" customHeight="1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  <c r="AA820" s="107"/>
    </row>
    <row r="821" ht="13.5" customHeight="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  <c r="AA821" s="107"/>
    </row>
    <row r="822" ht="13.5" customHeight="1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  <c r="AA822" s="107"/>
    </row>
    <row r="823" ht="13.5" customHeight="1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  <c r="AA823" s="107"/>
    </row>
    <row r="824" ht="13.5" customHeight="1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  <c r="AA824" s="107"/>
    </row>
    <row r="825" ht="13.5" customHeight="1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  <c r="AA825" s="107"/>
    </row>
    <row r="826" ht="13.5" customHeight="1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  <c r="AA826" s="107"/>
    </row>
    <row r="827" ht="13.5" customHeight="1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  <c r="AA827" s="107"/>
    </row>
    <row r="828" ht="13.5" customHeight="1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  <c r="AA828" s="107"/>
    </row>
    <row r="829" ht="13.5" customHeight="1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  <c r="AA829" s="107"/>
    </row>
    <row r="830" ht="13.5" customHeight="1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  <c r="AA830" s="107"/>
    </row>
    <row r="831" ht="13.5" customHeight="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  <c r="AA831" s="107"/>
    </row>
    <row r="832" ht="13.5" customHeight="1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  <c r="AA832" s="107"/>
    </row>
    <row r="833" ht="13.5" customHeight="1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  <c r="AA833" s="107"/>
    </row>
    <row r="834" ht="13.5" customHeight="1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  <c r="AA834" s="107"/>
    </row>
    <row r="835" ht="13.5" customHeight="1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  <c r="AA835" s="107"/>
    </row>
    <row r="836" ht="13.5" customHeight="1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  <c r="AA836" s="107"/>
    </row>
    <row r="837" ht="13.5" customHeight="1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  <c r="AA837" s="107"/>
    </row>
    <row r="838" ht="13.5" customHeight="1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  <c r="AA838" s="107"/>
    </row>
    <row r="839" ht="13.5" customHeight="1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  <c r="AA839" s="107"/>
    </row>
    <row r="840" ht="13.5" customHeight="1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  <c r="AA840" s="107"/>
    </row>
    <row r="841" ht="13.5" customHeight="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  <c r="AA841" s="107"/>
    </row>
    <row r="842" ht="13.5" customHeight="1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  <c r="AA842" s="107"/>
    </row>
    <row r="843" ht="13.5" customHeight="1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  <c r="AA843" s="107"/>
    </row>
    <row r="844" ht="13.5" customHeight="1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  <c r="AA844" s="107"/>
    </row>
    <row r="845" ht="13.5" customHeight="1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  <c r="AA845" s="107"/>
    </row>
    <row r="846" ht="13.5" customHeight="1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  <c r="AA846" s="107"/>
    </row>
    <row r="847" ht="13.5" customHeight="1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  <c r="AA847" s="107"/>
    </row>
    <row r="848" ht="13.5" customHeight="1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  <c r="AA848" s="107"/>
    </row>
    <row r="849" ht="13.5" customHeight="1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  <c r="AA849" s="107"/>
    </row>
    <row r="850" ht="13.5" customHeight="1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  <c r="AA850" s="107"/>
    </row>
    <row r="851" ht="13.5" customHeight="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  <c r="AA851" s="107"/>
    </row>
    <row r="852" ht="13.5" customHeight="1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  <c r="AA852" s="107"/>
    </row>
    <row r="853" ht="13.5" customHeight="1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  <c r="AA853" s="107"/>
    </row>
    <row r="854" ht="13.5" customHeight="1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  <c r="AA854" s="107"/>
    </row>
    <row r="855" ht="13.5" customHeight="1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  <c r="AA855" s="107"/>
    </row>
    <row r="856" ht="13.5" customHeight="1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  <c r="AA856" s="107"/>
    </row>
    <row r="857" ht="13.5" customHeight="1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  <c r="AA857" s="107"/>
    </row>
    <row r="858" ht="13.5" customHeight="1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  <c r="AA858" s="107"/>
    </row>
    <row r="859" ht="13.5" customHeight="1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  <c r="AA859" s="107"/>
    </row>
    <row r="860" ht="13.5" customHeight="1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  <c r="AA860" s="107"/>
    </row>
    <row r="861" ht="13.5" customHeight="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  <c r="AA861" s="107"/>
    </row>
    <row r="862" ht="13.5" customHeight="1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  <c r="AA862" s="107"/>
    </row>
    <row r="863" ht="13.5" customHeight="1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  <c r="AA863" s="107"/>
    </row>
    <row r="864" ht="13.5" customHeight="1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  <c r="AA864" s="107"/>
    </row>
    <row r="865" ht="13.5" customHeight="1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  <c r="AA865" s="107"/>
    </row>
    <row r="866" ht="13.5" customHeight="1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  <c r="AA866" s="107"/>
    </row>
    <row r="867" ht="13.5" customHeight="1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  <c r="AA867" s="107"/>
    </row>
    <row r="868" ht="13.5" customHeight="1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  <c r="AA868" s="107"/>
    </row>
    <row r="869" ht="13.5" customHeight="1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  <c r="AA869" s="107"/>
    </row>
    <row r="870" ht="13.5" customHeight="1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  <c r="AA870" s="107"/>
    </row>
    <row r="871" ht="13.5" customHeight="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  <c r="AA871" s="107"/>
    </row>
    <row r="872" ht="13.5" customHeight="1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  <c r="AA872" s="107"/>
    </row>
    <row r="873" ht="13.5" customHeight="1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  <c r="AA873" s="107"/>
    </row>
    <row r="874" ht="13.5" customHeight="1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  <c r="AA874" s="107"/>
    </row>
    <row r="875" ht="13.5" customHeight="1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  <c r="AA875" s="107"/>
    </row>
    <row r="876" ht="13.5" customHeight="1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  <c r="AA876" s="107"/>
    </row>
    <row r="877" ht="13.5" customHeight="1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  <c r="AA877" s="107"/>
    </row>
    <row r="878" ht="13.5" customHeight="1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  <c r="AA878" s="107"/>
    </row>
    <row r="879" ht="13.5" customHeight="1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  <c r="AA879" s="107"/>
    </row>
    <row r="880" ht="13.5" customHeight="1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  <c r="AA880" s="107"/>
    </row>
    <row r="881" ht="13.5" customHeight="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  <c r="AA881" s="107"/>
    </row>
    <row r="882" ht="13.5" customHeight="1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  <c r="AA882" s="107"/>
    </row>
    <row r="883" ht="13.5" customHeight="1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  <c r="AA883" s="107"/>
    </row>
    <row r="884" ht="13.5" customHeight="1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  <c r="AA884" s="107"/>
    </row>
    <row r="885" ht="13.5" customHeight="1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  <c r="AA885" s="107"/>
    </row>
    <row r="886" ht="13.5" customHeight="1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  <c r="AA886" s="107"/>
    </row>
    <row r="887" ht="13.5" customHeight="1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  <c r="AA887" s="107"/>
    </row>
    <row r="888" ht="13.5" customHeight="1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  <c r="AA888" s="107"/>
    </row>
    <row r="889" ht="13.5" customHeight="1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  <c r="AA889" s="107"/>
    </row>
    <row r="890" ht="13.5" customHeight="1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  <c r="AA890" s="107"/>
    </row>
    <row r="891" ht="13.5" customHeight="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  <c r="AA891" s="107"/>
    </row>
    <row r="892" ht="13.5" customHeight="1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  <c r="AA892" s="107"/>
    </row>
    <row r="893" ht="13.5" customHeight="1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  <c r="AA893" s="107"/>
    </row>
    <row r="894" ht="13.5" customHeight="1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  <c r="AA894" s="107"/>
    </row>
    <row r="895" ht="13.5" customHeight="1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  <c r="AA895" s="107"/>
    </row>
    <row r="896" ht="13.5" customHeight="1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  <c r="AA896" s="107"/>
    </row>
    <row r="897" ht="13.5" customHeight="1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  <c r="AA897" s="107"/>
    </row>
    <row r="898" ht="13.5" customHeight="1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  <c r="AA898" s="107"/>
    </row>
    <row r="899" ht="13.5" customHeight="1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  <c r="AA899" s="107"/>
    </row>
    <row r="900" ht="13.5" customHeight="1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  <c r="AA900" s="107"/>
    </row>
    <row r="901" ht="13.5" customHeight="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  <c r="AA901" s="107"/>
    </row>
    <row r="902" ht="13.5" customHeight="1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  <c r="AA902" s="107"/>
    </row>
    <row r="903" ht="13.5" customHeight="1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  <c r="AA903" s="107"/>
    </row>
    <row r="904" ht="13.5" customHeight="1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  <c r="AA904" s="107"/>
    </row>
    <row r="905" ht="13.5" customHeight="1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  <c r="AA905" s="107"/>
    </row>
    <row r="906" ht="13.5" customHeight="1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  <c r="AA906" s="107"/>
    </row>
    <row r="907" ht="13.5" customHeight="1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  <c r="AA907" s="107"/>
    </row>
    <row r="908" ht="13.5" customHeight="1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  <c r="AA908" s="107"/>
    </row>
    <row r="909" ht="13.5" customHeight="1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  <c r="AA909" s="107"/>
    </row>
    <row r="910" ht="13.5" customHeight="1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  <c r="AA910" s="107"/>
    </row>
    <row r="911" ht="13.5" customHeight="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  <c r="AA911" s="107"/>
    </row>
    <row r="912" ht="13.5" customHeight="1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  <c r="AA912" s="107"/>
    </row>
    <row r="913" ht="13.5" customHeight="1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  <c r="AA913" s="107"/>
    </row>
    <row r="914" ht="13.5" customHeight="1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  <c r="AA914" s="107"/>
    </row>
    <row r="915" ht="13.5" customHeight="1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  <c r="AA915" s="107"/>
    </row>
    <row r="916" ht="13.5" customHeight="1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  <c r="AA916" s="107"/>
    </row>
    <row r="917" ht="13.5" customHeight="1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  <c r="AA917" s="107"/>
    </row>
    <row r="918" ht="13.5" customHeight="1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  <c r="AA918" s="107"/>
    </row>
    <row r="919" ht="13.5" customHeight="1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  <c r="AA919" s="107"/>
    </row>
    <row r="920" ht="13.5" customHeight="1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  <c r="AA920" s="107"/>
    </row>
    <row r="921" ht="13.5" customHeight="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  <c r="AA921" s="107"/>
    </row>
    <row r="922" ht="13.5" customHeight="1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  <c r="AA922" s="107"/>
    </row>
    <row r="923" ht="13.5" customHeight="1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  <c r="AA923" s="107"/>
    </row>
    <row r="924" ht="13.5" customHeight="1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  <c r="AA924" s="107"/>
    </row>
    <row r="925" ht="13.5" customHeight="1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  <c r="AA925" s="107"/>
    </row>
    <row r="926" ht="13.5" customHeight="1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  <c r="AA926" s="107"/>
    </row>
    <row r="927" ht="13.5" customHeight="1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  <c r="AA927" s="107"/>
    </row>
    <row r="928" ht="13.5" customHeight="1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  <c r="AA928" s="107"/>
    </row>
    <row r="929" ht="13.5" customHeight="1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  <c r="AA929" s="107"/>
    </row>
    <row r="930" ht="13.5" customHeight="1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  <c r="AA930" s="107"/>
    </row>
    <row r="931" ht="13.5" customHeight="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  <c r="AA931" s="107"/>
    </row>
    <row r="932" ht="13.5" customHeight="1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  <c r="AA932" s="107"/>
    </row>
    <row r="933" ht="13.5" customHeight="1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  <c r="AA933" s="107"/>
    </row>
    <row r="934" ht="13.5" customHeight="1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  <c r="AA934" s="107"/>
    </row>
    <row r="935" ht="13.5" customHeight="1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  <c r="AA935" s="107"/>
    </row>
    <row r="936" ht="13.5" customHeight="1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  <c r="AA936" s="107"/>
    </row>
    <row r="937" ht="13.5" customHeight="1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  <c r="AA937" s="107"/>
    </row>
    <row r="938" ht="13.5" customHeight="1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  <c r="AA938" s="107"/>
    </row>
    <row r="939" ht="13.5" customHeight="1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  <c r="AA939" s="107"/>
    </row>
    <row r="940" ht="13.5" customHeight="1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  <c r="AA940" s="107"/>
    </row>
    <row r="941" ht="13.5" customHeight="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  <c r="AA941" s="107"/>
    </row>
    <row r="942" ht="13.5" customHeight="1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  <c r="AA942" s="107"/>
    </row>
    <row r="943" ht="13.5" customHeight="1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  <c r="AA943" s="107"/>
    </row>
    <row r="944" ht="13.5" customHeight="1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  <c r="AA944" s="107"/>
    </row>
    <row r="945" ht="13.5" customHeight="1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  <c r="AA945" s="107"/>
    </row>
    <row r="946" ht="13.5" customHeight="1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  <c r="AA946" s="107"/>
    </row>
    <row r="947" ht="13.5" customHeight="1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  <c r="AA947" s="107"/>
    </row>
    <row r="948" ht="13.5" customHeight="1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  <c r="AA948" s="107"/>
    </row>
    <row r="949" ht="13.5" customHeight="1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  <c r="AA949" s="107"/>
    </row>
    <row r="950" ht="13.5" customHeight="1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  <c r="AA950" s="107"/>
    </row>
    <row r="951" ht="13.5" customHeight="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  <c r="AA951" s="107"/>
    </row>
    <row r="952" ht="13.5" customHeight="1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  <c r="AA952" s="107"/>
    </row>
    <row r="953" ht="13.5" customHeight="1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  <c r="AA953" s="107"/>
    </row>
    <row r="954" ht="13.5" customHeight="1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  <c r="AA954" s="107"/>
    </row>
    <row r="955" ht="13.5" customHeight="1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  <c r="AA955" s="107"/>
    </row>
    <row r="956" ht="13.5" customHeight="1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  <c r="AA956" s="107"/>
    </row>
    <row r="957" ht="13.5" customHeight="1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  <c r="AA957" s="107"/>
    </row>
    <row r="958" ht="13.5" customHeight="1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  <c r="AA958" s="107"/>
    </row>
    <row r="959" ht="13.5" customHeight="1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  <c r="AA959" s="107"/>
    </row>
    <row r="960" ht="13.5" customHeight="1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  <c r="AA960" s="107"/>
    </row>
    <row r="961" ht="13.5" customHeight="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  <c r="AA961" s="107"/>
    </row>
    <row r="962" ht="13.5" customHeight="1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  <c r="AA962" s="107"/>
    </row>
    <row r="963" ht="13.5" customHeight="1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  <c r="AA963" s="107"/>
    </row>
    <row r="964" ht="13.5" customHeight="1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  <c r="AA964" s="107"/>
    </row>
    <row r="965" ht="13.5" customHeight="1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  <c r="AA965" s="107"/>
    </row>
    <row r="966" ht="13.5" customHeight="1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  <c r="AA966" s="107"/>
    </row>
    <row r="967" ht="13.5" customHeight="1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  <c r="AA967" s="107"/>
    </row>
    <row r="968" ht="13.5" customHeight="1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  <c r="AA968" s="107"/>
    </row>
    <row r="969" ht="13.5" customHeight="1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  <c r="AA969" s="107"/>
    </row>
    <row r="970" ht="13.5" customHeight="1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  <c r="AA970" s="107"/>
    </row>
    <row r="971" ht="13.5" customHeight="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  <c r="AA971" s="107"/>
    </row>
    <row r="972" ht="13.5" customHeight="1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  <c r="AA972" s="107"/>
    </row>
    <row r="973" ht="13.5" customHeight="1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  <c r="AA973" s="107"/>
    </row>
    <row r="974" ht="13.5" customHeight="1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  <c r="AA974" s="107"/>
    </row>
    <row r="975" ht="13.5" customHeight="1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  <c r="AA975" s="107"/>
    </row>
    <row r="976" ht="13.5" customHeight="1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  <c r="AA976" s="107"/>
    </row>
    <row r="977" ht="13.5" customHeight="1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  <c r="AA977" s="107"/>
    </row>
    <row r="978" ht="13.5" customHeight="1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  <c r="AA978" s="107"/>
    </row>
    <row r="979" ht="13.5" customHeight="1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  <c r="AA979" s="107"/>
    </row>
    <row r="980" ht="13.5" customHeight="1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  <c r="AA980" s="107"/>
    </row>
    <row r="981" ht="13.5" customHeight="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7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  <c r="AA981" s="107"/>
    </row>
    <row r="982" ht="13.5" customHeight="1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  <c r="AA982" s="107"/>
    </row>
    <row r="983" ht="13.5" customHeight="1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7"/>
      <c r="L983" s="107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  <c r="AA983" s="107"/>
    </row>
    <row r="984" ht="13.5" customHeight="1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7"/>
      <c r="L984" s="107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  <c r="AA984" s="107"/>
    </row>
    <row r="985" ht="13.5" customHeight="1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7"/>
      <c r="L985" s="107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  <c r="AA985" s="107"/>
    </row>
    <row r="986" ht="13.5" customHeight="1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7"/>
      <c r="L986" s="107"/>
      <c r="M986" s="107"/>
      <c r="N986" s="107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  <c r="AA986" s="107"/>
    </row>
    <row r="987" ht="13.5" customHeight="1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7"/>
      <c r="L987" s="107"/>
      <c r="M987" s="107"/>
      <c r="N987" s="107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  <c r="AA987" s="107"/>
    </row>
    <row r="988" ht="13.5" customHeight="1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7"/>
      <c r="L988" s="107"/>
      <c r="M988" s="107"/>
      <c r="N988" s="107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  <c r="Y988" s="107"/>
      <c r="Z988" s="107"/>
      <c r="AA988" s="107"/>
    </row>
    <row r="989" ht="13.5" customHeight="1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7"/>
      <c r="L989" s="107"/>
      <c r="M989" s="107"/>
      <c r="N989" s="107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  <c r="AA989" s="107"/>
    </row>
    <row r="990" ht="13.5" customHeight="1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7"/>
      <c r="L990" s="107"/>
      <c r="M990" s="107"/>
      <c r="N990" s="107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  <c r="AA990" s="107"/>
    </row>
    <row r="991" ht="13.5" customHeight="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7"/>
      <c r="L991" s="107"/>
      <c r="M991" s="107"/>
      <c r="N991" s="107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  <c r="AA991" s="107"/>
    </row>
    <row r="992" ht="13.5" customHeight="1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7"/>
      <c r="L992" s="107"/>
      <c r="M992" s="107"/>
      <c r="N992" s="107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  <c r="Y992" s="107"/>
      <c r="Z992" s="107"/>
      <c r="AA992" s="107"/>
    </row>
  </sheetData>
  <mergeCells count="2">
    <mergeCell ref="B1:AE1"/>
    <mergeCell ref="P16:AB16"/>
  </mergeCells>
  <hyperlinks>
    <hyperlink display="Back" location="null!A1" ref="A1"/>
  </hyperlink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14"/>
    <col customWidth="1" min="2" max="5" width="65.57"/>
    <col customWidth="1" min="6" max="6" width="34.86"/>
    <col customWidth="1" min="7" max="8" width="7.71"/>
    <col customWidth="1" min="9" max="9" width="39.29"/>
    <col customWidth="1" min="10" max="10" width="38.57"/>
    <col customWidth="1" min="11" max="11" width="38.71"/>
    <col customWidth="1" min="12" max="16" width="7.71"/>
    <col customWidth="1" min="17" max="33" width="12.71"/>
  </cols>
  <sheetData>
    <row r="1" ht="57.0" customHeight="1">
      <c r="A1" s="135" t="s">
        <v>0</v>
      </c>
      <c r="B1" s="136" t="s">
        <v>363</v>
      </c>
      <c r="C1" s="6"/>
      <c r="D1" s="6"/>
      <c r="E1" s="137"/>
      <c r="I1" s="127" t="s">
        <v>368</v>
      </c>
      <c r="J1" s="127" t="s">
        <v>369</v>
      </c>
      <c r="K1" s="138" t="s">
        <v>371</v>
      </c>
    </row>
    <row r="2" ht="238.5" customHeight="1">
      <c r="A2" s="135" t="s">
        <v>375</v>
      </c>
      <c r="B2" s="139"/>
      <c r="C2" s="140"/>
      <c r="D2" s="140"/>
      <c r="E2" s="141"/>
      <c r="I2" s="127" t="s">
        <v>396</v>
      </c>
      <c r="J2" s="127" t="s">
        <v>397</v>
      </c>
      <c r="K2" s="142" t="s">
        <v>400</v>
      </c>
    </row>
    <row r="3" ht="238.5" customHeight="1">
      <c r="A3" s="135" t="s">
        <v>403</v>
      </c>
      <c r="B3" s="141"/>
      <c r="C3" s="141"/>
      <c r="D3" s="141"/>
      <c r="E3" s="144"/>
      <c r="I3" s="127" t="s">
        <v>407</v>
      </c>
      <c r="J3" s="127" t="s">
        <v>409</v>
      </c>
      <c r="K3" s="127" t="s">
        <v>411</v>
      </c>
    </row>
    <row r="4" ht="238.5" customHeight="1">
      <c r="A4" s="145" t="s">
        <v>413</v>
      </c>
      <c r="B4" s="123"/>
      <c r="C4" s="123"/>
      <c r="D4" s="123"/>
      <c r="E4" s="123"/>
      <c r="F4" s="147"/>
      <c r="I4" s="148"/>
      <c r="J4" s="148"/>
      <c r="K4" s="148"/>
    </row>
    <row r="5" ht="238.5" customHeight="1">
      <c r="A5" s="145" t="s">
        <v>418</v>
      </c>
      <c r="B5" s="123"/>
      <c r="C5" s="123"/>
      <c r="D5" s="123"/>
      <c r="E5" s="123"/>
      <c r="F5" s="147"/>
      <c r="I5" s="148"/>
      <c r="J5" s="148"/>
      <c r="K5" s="148"/>
    </row>
    <row r="6" ht="238.5" customHeight="1">
      <c r="A6" s="145" t="s">
        <v>420</v>
      </c>
      <c r="B6" s="149"/>
      <c r="C6" s="7"/>
      <c r="D6" s="141"/>
      <c r="E6" s="141"/>
    </row>
    <row r="7" ht="14.25" customHeight="1">
      <c r="A7" s="150"/>
    </row>
    <row r="8" ht="14.25" customHeight="1">
      <c r="A8" s="150"/>
    </row>
    <row r="9" ht="14.25" customHeight="1">
      <c r="A9" s="150"/>
    </row>
    <row r="10" ht="14.25" customHeight="1">
      <c r="A10" s="150"/>
    </row>
    <row r="11" ht="14.25" customHeight="1">
      <c r="A11" s="150"/>
    </row>
    <row r="12" ht="14.25" customHeight="1">
      <c r="A12" s="150"/>
    </row>
    <row r="13" ht="14.25" customHeight="1">
      <c r="A13" s="150"/>
    </row>
    <row r="14" ht="14.25" customHeight="1">
      <c r="A14" s="150"/>
    </row>
    <row r="15" ht="14.25" customHeight="1">
      <c r="A15" s="150"/>
    </row>
    <row r="16" ht="14.25" customHeight="1">
      <c r="A16" s="150"/>
    </row>
    <row r="17" ht="14.25" customHeight="1">
      <c r="A17" s="150"/>
    </row>
    <row r="18" ht="14.25" customHeight="1">
      <c r="A18" s="150"/>
    </row>
    <row r="19" ht="14.25" customHeight="1">
      <c r="A19" s="155"/>
    </row>
    <row r="20" ht="14.25" customHeight="1">
      <c r="A20" s="155"/>
    </row>
    <row r="21" ht="14.25" customHeight="1">
      <c r="A21" s="155"/>
    </row>
    <row r="22" ht="14.25" customHeight="1">
      <c r="A22" s="155"/>
    </row>
    <row r="23" ht="14.25" customHeight="1">
      <c r="A23" s="155"/>
    </row>
    <row r="24" ht="14.25" customHeight="1">
      <c r="A24" s="155"/>
    </row>
    <row r="25" ht="14.25" customHeight="1">
      <c r="A25" s="155"/>
    </row>
    <row r="26" ht="14.25" customHeight="1">
      <c r="A26" s="155"/>
    </row>
    <row r="27" ht="14.25" customHeight="1">
      <c r="A27" s="155"/>
    </row>
    <row r="28" ht="14.25" customHeight="1">
      <c r="A28" s="155"/>
    </row>
    <row r="29" ht="14.25" customHeight="1">
      <c r="A29" s="155"/>
    </row>
    <row r="30" ht="14.25" customHeight="1">
      <c r="A30" s="155"/>
    </row>
    <row r="31" ht="14.25" customHeight="1">
      <c r="A31" s="160"/>
    </row>
    <row r="32" ht="14.25" customHeight="1">
      <c r="A32" s="160"/>
    </row>
    <row r="33" ht="14.25" customHeight="1">
      <c r="A33" s="160"/>
    </row>
    <row r="34" ht="14.25" customHeight="1">
      <c r="A34" s="160"/>
    </row>
    <row r="35" ht="14.25" customHeight="1">
      <c r="A35" s="160"/>
    </row>
    <row r="36" ht="14.25" customHeight="1">
      <c r="A36" s="160"/>
    </row>
    <row r="37" ht="14.25" customHeight="1">
      <c r="A37" s="160"/>
    </row>
    <row r="38" ht="14.25" customHeight="1">
      <c r="A38" s="160"/>
    </row>
    <row r="39" ht="14.25" customHeight="1">
      <c r="A39" s="160"/>
    </row>
    <row r="40" ht="14.25" customHeight="1">
      <c r="A40" s="160"/>
    </row>
    <row r="41" ht="14.25" customHeight="1">
      <c r="A41" s="160"/>
    </row>
    <row r="42" ht="14.25" customHeight="1">
      <c r="A42" s="160"/>
    </row>
    <row r="43" ht="14.25" customHeight="1">
      <c r="A43" s="160"/>
    </row>
    <row r="44" ht="14.25" customHeight="1">
      <c r="A44" s="160"/>
    </row>
    <row r="45" ht="14.25" customHeight="1">
      <c r="A45" s="160"/>
    </row>
    <row r="46" ht="14.25" customHeight="1">
      <c r="A46" s="160"/>
    </row>
    <row r="47" ht="14.25" customHeight="1">
      <c r="A47" s="160"/>
    </row>
    <row r="48" ht="14.25" customHeight="1">
      <c r="A48" s="160"/>
    </row>
    <row r="49" ht="14.25" customHeight="1">
      <c r="A49" s="160"/>
    </row>
    <row r="50" ht="14.25" customHeight="1">
      <c r="A50" s="160"/>
    </row>
    <row r="51" ht="14.25" customHeight="1">
      <c r="A51" s="160"/>
    </row>
    <row r="52" ht="14.25" customHeight="1">
      <c r="A52" s="160"/>
    </row>
    <row r="53" ht="14.25" customHeight="1">
      <c r="A53" s="160"/>
    </row>
    <row r="54" ht="14.25" customHeight="1">
      <c r="A54" s="160"/>
    </row>
    <row r="55" ht="14.25" customHeight="1">
      <c r="A55" s="160"/>
    </row>
    <row r="56" ht="14.25" customHeight="1">
      <c r="A56" s="160"/>
    </row>
    <row r="57" ht="14.25" customHeight="1">
      <c r="A57" s="160"/>
    </row>
    <row r="58" ht="14.25" customHeight="1">
      <c r="A58" s="160"/>
    </row>
    <row r="59" ht="14.25" customHeight="1">
      <c r="A59" s="160"/>
    </row>
    <row r="60" ht="14.25" customHeight="1">
      <c r="A60" s="160"/>
    </row>
    <row r="61" ht="14.25" customHeight="1">
      <c r="A61" s="160"/>
    </row>
    <row r="62" ht="14.25" customHeight="1">
      <c r="A62" s="160"/>
    </row>
    <row r="63" ht="14.25" customHeight="1">
      <c r="A63" s="160"/>
    </row>
    <row r="64" ht="14.25" customHeight="1">
      <c r="A64" s="160"/>
    </row>
    <row r="65" ht="14.25" customHeight="1">
      <c r="A65" s="160"/>
    </row>
    <row r="66" ht="14.25" customHeight="1">
      <c r="A66" s="160"/>
    </row>
    <row r="67" ht="14.25" customHeight="1">
      <c r="A67" s="160"/>
    </row>
    <row r="68" ht="14.25" customHeight="1">
      <c r="A68" s="160"/>
    </row>
    <row r="69" ht="14.25" customHeight="1">
      <c r="A69" s="160"/>
    </row>
    <row r="70" ht="14.25" customHeight="1">
      <c r="A70" s="160"/>
    </row>
    <row r="71" ht="14.25" customHeight="1">
      <c r="A71" s="160"/>
    </row>
    <row r="72" ht="14.25" customHeight="1">
      <c r="A72" s="160"/>
    </row>
    <row r="73" ht="14.25" customHeight="1">
      <c r="A73" s="160"/>
    </row>
    <row r="74" ht="14.25" customHeight="1">
      <c r="A74" s="160"/>
    </row>
    <row r="75" ht="14.25" customHeight="1">
      <c r="A75" s="160"/>
    </row>
    <row r="76" ht="14.25" customHeight="1">
      <c r="A76" s="160"/>
    </row>
    <row r="77" ht="14.25" customHeight="1">
      <c r="A77" s="160"/>
    </row>
    <row r="78" ht="14.25" customHeight="1">
      <c r="A78" s="160"/>
    </row>
    <row r="79" ht="14.25" customHeight="1">
      <c r="A79" s="160"/>
    </row>
    <row r="80" ht="14.25" customHeight="1">
      <c r="A80" s="160"/>
    </row>
    <row r="81" ht="14.25" customHeight="1">
      <c r="A81" s="160"/>
    </row>
    <row r="82" ht="14.25" customHeight="1">
      <c r="A82" s="160"/>
    </row>
    <row r="83" ht="14.25" customHeight="1">
      <c r="A83" s="160"/>
    </row>
    <row r="84" ht="14.25" customHeight="1">
      <c r="A84" s="160"/>
    </row>
    <row r="85" ht="14.25" customHeight="1">
      <c r="A85" s="160"/>
    </row>
    <row r="86" ht="14.25" customHeight="1">
      <c r="A86" s="160"/>
    </row>
    <row r="87" ht="14.25" customHeight="1">
      <c r="A87" s="160"/>
    </row>
    <row r="88" ht="14.25" customHeight="1">
      <c r="A88" s="160"/>
    </row>
    <row r="89" ht="14.25" customHeight="1">
      <c r="A89" s="160"/>
    </row>
    <row r="90" ht="14.25" customHeight="1">
      <c r="A90" s="160"/>
    </row>
    <row r="91" ht="14.25" customHeight="1">
      <c r="A91" s="160"/>
    </row>
    <row r="92" ht="14.25" customHeight="1">
      <c r="A92" s="160"/>
    </row>
    <row r="93" ht="14.25" customHeight="1">
      <c r="A93" s="160"/>
    </row>
    <row r="94" ht="14.25" customHeight="1">
      <c r="A94" s="160"/>
    </row>
    <row r="95" ht="14.25" customHeight="1">
      <c r="A95" s="160"/>
    </row>
    <row r="96" ht="14.25" customHeight="1">
      <c r="A96" s="160"/>
    </row>
    <row r="97" ht="14.25" customHeight="1">
      <c r="A97" s="160"/>
    </row>
    <row r="98" ht="14.25" customHeight="1">
      <c r="A98" s="160"/>
    </row>
    <row r="99" ht="14.25" customHeight="1">
      <c r="A99" s="160"/>
    </row>
    <row r="100" ht="14.25" customHeight="1">
      <c r="A100" s="160"/>
    </row>
    <row r="101" ht="14.25" customHeight="1">
      <c r="A101" s="160"/>
    </row>
    <row r="102" ht="14.25" customHeight="1">
      <c r="A102" s="160"/>
    </row>
    <row r="103" ht="14.25" customHeight="1">
      <c r="A103" s="160"/>
    </row>
    <row r="104" ht="14.25" customHeight="1">
      <c r="A104" s="160"/>
    </row>
    <row r="105" ht="14.25" customHeight="1">
      <c r="A105" s="160"/>
    </row>
    <row r="106" ht="14.25" customHeight="1">
      <c r="A106" s="160"/>
    </row>
    <row r="107" ht="14.25" customHeight="1">
      <c r="A107" s="160"/>
    </row>
    <row r="108" ht="14.25" customHeight="1">
      <c r="A108" s="160"/>
    </row>
    <row r="109" ht="14.25" customHeight="1">
      <c r="A109" s="160"/>
    </row>
    <row r="110" ht="14.25" customHeight="1">
      <c r="A110" s="160"/>
    </row>
    <row r="111" ht="14.25" customHeight="1">
      <c r="A111" s="160"/>
    </row>
    <row r="112" ht="14.25" customHeight="1">
      <c r="A112" s="160"/>
    </row>
    <row r="113" ht="14.25" customHeight="1">
      <c r="A113" s="160"/>
    </row>
    <row r="114" ht="14.25" customHeight="1">
      <c r="A114" s="160"/>
    </row>
    <row r="115" ht="14.25" customHeight="1">
      <c r="A115" s="160"/>
    </row>
    <row r="116" ht="14.25" customHeight="1">
      <c r="A116" s="160"/>
    </row>
    <row r="117" ht="14.25" customHeight="1">
      <c r="A117" s="160"/>
    </row>
    <row r="118" ht="14.25" customHeight="1">
      <c r="A118" s="160"/>
    </row>
    <row r="119" ht="14.25" customHeight="1">
      <c r="A119" s="160"/>
    </row>
    <row r="120" ht="14.25" customHeight="1">
      <c r="A120" s="160"/>
    </row>
    <row r="121" ht="14.25" customHeight="1">
      <c r="A121" s="160"/>
    </row>
    <row r="122" ht="14.25" customHeight="1">
      <c r="A122" s="160"/>
    </row>
    <row r="123" ht="14.25" customHeight="1">
      <c r="A123" s="160"/>
    </row>
    <row r="124" ht="14.25" customHeight="1">
      <c r="A124" s="160"/>
    </row>
    <row r="125" ht="14.25" customHeight="1">
      <c r="A125" s="160"/>
    </row>
    <row r="126" ht="14.25" customHeight="1">
      <c r="A126" s="160"/>
    </row>
    <row r="127" ht="14.25" customHeight="1">
      <c r="A127" s="160"/>
    </row>
    <row r="128" ht="14.25" customHeight="1">
      <c r="A128" s="160"/>
    </row>
    <row r="129" ht="14.25" customHeight="1">
      <c r="A129" s="160"/>
    </row>
    <row r="130" ht="14.25" customHeight="1">
      <c r="A130" s="160"/>
    </row>
    <row r="131" ht="14.25" customHeight="1">
      <c r="A131" s="160"/>
    </row>
    <row r="132" ht="14.25" customHeight="1">
      <c r="A132" s="160"/>
    </row>
    <row r="133" ht="14.25" customHeight="1">
      <c r="A133" s="160"/>
    </row>
    <row r="134" ht="14.25" customHeight="1">
      <c r="A134" s="160"/>
    </row>
    <row r="135" ht="14.25" customHeight="1">
      <c r="A135" s="160"/>
    </row>
    <row r="136" ht="14.25" customHeight="1">
      <c r="A136" s="160"/>
    </row>
    <row r="137" ht="14.25" customHeight="1">
      <c r="A137" s="160"/>
    </row>
    <row r="138" ht="14.25" customHeight="1">
      <c r="A138" s="160"/>
    </row>
    <row r="139" ht="14.25" customHeight="1">
      <c r="A139" s="160"/>
    </row>
    <row r="140" ht="14.25" customHeight="1">
      <c r="A140" s="160"/>
    </row>
    <row r="141" ht="14.25" customHeight="1">
      <c r="A141" s="160"/>
    </row>
    <row r="142" ht="14.25" customHeight="1">
      <c r="A142" s="160"/>
    </row>
    <row r="143" ht="14.25" customHeight="1">
      <c r="A143" s="160"/>
    </row>
    <row r="144" ht="14.25" customHeight="1">
      <c r="A144" s="160"/>
    </row>
    <row r="145" ht="14.25" customHeight="1">
      <c r="A145" s="160"/>
    </row>
    <row r="146" ht="14.25" customHeight="1">
      <c r="A146" s="160"/>
    </row>
    <row r="147" ht="14.25" customHeight="1">
      <c r="A147" s="160"/>
    </row>
    <row r="148" ht="14.25" customHeight="1">
      <c r="A148" s="160"/>
    </row>
    <row r="149" ht="14.25" customHeight="1">
      <c r="A149" s="160"/>
    </row>
    <row r="150" ht="14.25" customHeight="1">
      <c r="A150" s="160"/>
    </row>
    <row r="151" ht="14.25" customHeight="1">
      <c r="A151" s="160"/>
    </row>
    <row r="152" ht="14.25" customHeight="1">
      <c r="A152" s="160"/>
    </row>
    <row r="153" ht="14.25" customHeight="1">
      <c r="A153" s="160"/>
    </row>
    <row r="154" ht="14.25" customHeight="1">
      <c r="A154" s="160"/>
    </row>
    <row r="155" ht="14.25" customHeight="1">
      <c r="A155" s="160"/>
    </row>
    <row r="156" ht="14.25" customHeight="1">
      <c r="A156" s="160"/>
    </row>
    <row r="157" ht="14.25" customHeight="1">
      <c r="A157" s="160"/>
    </row>
    <row r="158" ht="14.25" customHeight="1">
      <c r="A158" s="160"/>
    </row>
    <row r="159" ht="14.25" customHeight="1">
      <c r="A159" s="160"/>
    </row>
    <row r="160" ht="14.25" customHeight="1">
      <c r="A160" s="160"/>
    </row>
    <row r="161" ht="14.25" customHeight="1">
      <c r="A161" s="160"/>
    </row>
    <row r="162" ht="14.25" customHeight="1">
      <c r="A162" s="160"/>
    </row>
    <row r="163" ht="14.25" customHeight="1">
      <c r="A163" s="160"/>
    </row>
    <row r="164" ht="14.25" customHeight="1">
      <c r="A164" s="160"/>
    </row>
    <row r="165" ht="14.25" customHeight="1">
      <c r="A165" s="160"/>
    </row>
    <row r="166" ht="14.25" customHeight="1">
      <c r="A166" s="160"/>
    </row>
    <row r="167" ht="14.25" customHeight="1">
      <c r="A167" s="160"/>
    </row>
    <row r="168" ht="14.25" customHeight="1">
      <c r="A168" s="160"/>
    </row>
    <row r="169" ht="14.25" customHeight="1">
      <c r="A169" s="160"/>
    </row>
    <row r="170" ht="14.25" customHeight="1">
      <c r="A170" s="160"/>
    </row>
    <row r="171" ht="14.25" customHeight="1">
      <c r="A171" s="160"/>
    </row>
    <row r="172" ht="14.25" customHeight="1">
      <c r="A172" s="160"/>
    </row>
    <row r="173" ht="14.25" customHeight="1">
      <c r="A173" s="160"/>
    </row>
    <row r="174" ht="14.25" customHeight="1">
      <c r="A174" s="160"/>
    </row>
    <row r="175" ht="14.25" customHeight="1">
      <c r="A175" s="160"/>
    </row>
    <row r="176" ht="14.25" customHeight="1">
      <c r="A176" s="160"/>
    </row>
    <row r="177" ht="14.25" customHeight="1">
      <c r="A177" s="160"/>
    </row>
    <row r="178" ht="14.25" customHeight="1">
      <c r="A178" s="160"/>
    </row>
    <row r="179" ht="14.25" customHeight="1">
      <c r="A179" s="160"/>
    </row>
    <row r="180" ht="14.25" customHeight="1">
      <c r="A180" s="160"/>
    </row>
    <row r="181" ht="14.25" customHeight="1">
      <c r="A181" s="160"/>
    </row>
    <row r="182" ht="14.25" customHeight="1">
      <c r="A182" s="160"/>
    </row>
    <row r="183" ht="14.25" customHeight="1">
      <c r="A183" s="160"/>
    </row>
    <row r="184" ht="14.25" customHeight="1">
      <c r="A184" s="160"/>
    </row>
    <row r="185" ht="14.25" customHeight="1">
      <c r="A185" s="160"/>
    </row>
    <row r="186" ht="14.25" customHeight="1">
      <c r="A186" s="160"/>
    </row>
    <row r="187" ht="14.25" customHeight="1">
      <c r="A187" s="160"/>
    </row>
    <row r="188" ht="14.25" customHeight="1">
      <c r="A188" s="160"/>
    </row>
    <row r="189" ht="14.25" customHeight="1">
      <c r="A189" s="160"/>
    </row>
    <row r="190" ht="14.25" customHeight="1">
      <c r="A190" s="160"/>
    </row>
    <row r="191" ht="14.25" customHeight="1">
      <c r="A191" s="160"/>
    </row>
    <row r="192" ht="14.25" customHeight="1">
      <c r="A192" s="160"/>
    </row>
    <row r="193" ht="14.25" customHeight="1">
      <c r="A193" s="160"/>
    </row>
    <row r="194" ht="14.25" customHeight="1">
      <c r="A194" s="160"/>
    </row>
    <row r="195" ht="14.25" customHeight="1">
      <c r="A195" s="160"/>
    </row>
    <row r="196" ht="14.25" customHeight="1">
      <c r="A196" s="160"/>
    </row>
    <row r="197" ht="14.25" customHeight="1">
      <c r="A197" s="160"/>
    </row>
    <row r="198" ht="14.25" customHeight="1">
      <c r="A198" s="160"/>
    </row>
    <row r="199" ht="14.25" customHeight="1">
      <c r="A199" s="160"/>
    </row>
    <row r="200" ht="14.25" customHeight="1">
      <c r="A200" s="160"/>
    </row>
    <row r="201" ht="14.25" customHeight="1">
      <c r="A201" s="160"/>
    </row>
    <row r="202" ht="14.25" customHeight="1">
      <c r="A202" s="160"/>
    </row>
    <row r="203" ht="14.25" customHeight="1">
      <c r="A203" s="160"/>
    </row>
    <row r="204" ht="14.25" customHeight="1">
      <c r="A204" s="160"/>
    </row>
    <row r="205" ht="14.25" customHeight="1">
      <c r="A205" s="160"/>
    </row>
    <row r="206" ht="14.25" customHeight="1">
      <c r="A206" s="160"/>
    </row>
    <row r="207" ht="15.75" customHeight="1">
      <c r="A207" s="160"/>
    </row>
    <row r="208" ht="15.75" customHeight="1">
      <c r="A208" s="160"/>
    </row>
    <row r="209" ht="15.75" customHeight="1">
      <c r="A209" s="160"/>
    </row>
    <row r="210" ht="15.75" customHeight="1">
      <c r="A210" s="160"/>
    </row>
    <row r="211" ht="15.75" customHeight="1">
      <c r="A211" s="160"/>
    </row>
    <row r="212" ht="15.75" customHeight="1">
      <c r="A212" s="160"/>
    </row>
    <row r="213" ht="15.75" customHeight="1">
      <c r="A213" s="160"/>
    </row>
    <row r="214" ht="15.75" customHeight="1">
      <c r="A214" s="160"/>
    </row>
    <row r="215" ht="15.75" customHeight="1">
      <c r="A215" s="160"/>
    </row>
    <row r="216" ht="15.75" customHeight="1">
      <c r="A216" s="160"/>
    </row>
    <row r="217" ht="15.75" customHeight="1">
      <c r="A217" s="160"/>
    </row>
    <row r="218" ht="15.75" customHeight="1">
      <c r="A218" s="160"/>
    </row>
    <row r="219" ht="15.75" customHeight="1">
      <c r="A219" s="160"/>
    </row>
    <row r="220" ht="15.75" customHeight="1">
      <c r="A220" s="160"/>
    </row>
    <row r="221" ht="15.75" customHeight="1">
      <c r="A221" s="160"/>
    </row>
    <row r="222" ht="15.75" customHeight="1">
      <c r="A222" s="160"/>
    </row>
    <row r="223" ht="15.75" customHeight="1">
      <c r="A223" s="160"/>
    </row>
    <row r="224" ht="15.75" customHeight="1">
      <c r="A224" s="160"/>
    </row>
    <row r="225" ht="15.75" customHeight="1">
      <c r="A225" s="160"/>
    </row>
    <row r="226" ht="15.75" customHeight="1">
      <c r="A226" s="160"/>
    </row>
    <row r="227" ht="15.75" customHeight="1">
      <c r="A227" s="160"/>
    </row>
    <row r="228" ht="15.75" customHeight="1">
      <c r="A228" s="160"/>
    </row>
    <row r="229" ht="15.75" customHeight="1">
      <c r="A229" s="160"/>
    </row>
    <row r="230" ht="15.75" customHeight="1">
      <c r="A230" s="160"/>
    </row>
    <row r="231" ht="15.75" customHeight="1">
      <c r="A231" s="160"/>
    </row>
    <row r="232" ht="15.75" customHeight="1">
      <c r="A232" s="160"/>
    </row>
    <row r="233" ht="15.75" customHeight="1">
      <c r="A233" s="160"/>
    </row>
    <row r="234" ht="15.75" customHeight="1">
      <c r="A234" s="160"/>
    </row>
    <row r="235" ht="15.75" customHeight="1">
      <c r="A235" s="160"/>
    </row>
    <row r="236" ht="15.75" customHeight="1">
      <c r="A236" s="160"/>
    </row>
    <row r="237" ht="15.75" customHeight="1">
      <c r="A237" s="160"/>
    </row>
    <row r="238" ht="15.75" customHeight="1">
      <c r="A238" s="160"/>
    </row>
    <row r="239" ht="15.75" customHeight="1">
      <c r="A239" s="160"/>
    </row>
    <row r="240" ht="15.75" customHeight="1">
      <c r="A240" s="160"/>
    </row>
    <row r="241" ht="15.75" customHeight="1">
      <c r="A241" s="160"/>
    </row>
    <row r="242" ht="15.75" customHeight="1">
      <c r="A242" s="160"/>
    </row>
    <row r="243" ht="15.75" customHeight="1">
      <c r="A243" s="160"/>
    </row>
    <row r="244" ht="15.75" customHeight="1">
      <c r="A244" s="160"/>
    </row>
    <row r="245" ht="15.75" customHeight="1">
      <c r="A245" s="160"/>
    </row>
    <row r="246" ht="15.75" customHeight="1">
      <c r="A246" s="160"/>
    </row>
    <row r="247" ht="15.75" customHeight="1">
      <c r="A247" s="160"/>
    </row>
    <row r="248" ht="15.75" customHeight="1">
      <c r="A248" s="160"/>
    </row>
    <row r="249" ht="15.75" customHeight="1">
      <c r="A249" s="160"/>
    </row>
    <row r="250" ht="15.75" customHeight="1">
      <c r="A250" s="160"/>
    </row>
    <row r="251" ht="15.75" customHeight="1">
      <c r="A251" s="160"/>
    </row>
    <row r="252" ht="15.75" customHeight="1">
      <c r="A252" s="160"/>
    </row>
    <row r="253" ht="15.75" customHeight="1">
      <c r="A253" s="160"/>
    </row>
    <row r="254" ht="15.75" customHeight="1">
      <c r="A254" s="160"/>
    </row>
    <row r="255" ht="15.75" customHeight="1">
      <c r="A255" s="160"/>
    </row>
    <row r="256" ht="15.75" customHeight="1">
      <c r="A256" s="160"/>
    </row>
    <row r="257" ht="15.75" customHeight="1">
      <c r="A257" s="160"/>
    </row>
    <row r="258" ht="15.75" customHeight="1">
      <c r="A258" s="160"/>
    </row>
    <row r="259" ht="15.75" customHeight="1">
      <c r="A259" s="160"/>
    </row>
    <row r="260" ht="15.75" customHeight="1">
      <c r="A260" s="160"/>
    </row>
    <row r="261" ht="15.75" customHeight="1">
      <c r="A261" s="160"/>
    </row>
    <row r="262" ht="15.75" customHeight="1">
      <c r="A262" s="160"/>
    </row>
    <row r="263" ht="15.75" customHeight="1">
      <c r="A263" s="160"/>
    </row>
    <row r="264" ht="15.75" customHeight="1">
      <c r="A264" s="160"/>
    </row>
    <row r="265" ht="15.75" customHeight="1">
      <c r="A265" s="160"/>
    </row>
    <row r="266" ht="15.75" customHeight="1">
      <c r="A266" s="160"/>
    </row>
    <row r="267" ht="15.75" customHeight="1">
      <c r="A267" s="160"/>
    </row>
    <row r="268" ht="15.75" customHeight="1">
      <c r="A268" s="160"/>
    </row>
    <row r="269" ht="15.75" customHeight="1">
      <c r="A269" s="160"/>
    </row>
    <row r="270" ht="15.75" customHeight="1">
      <c r="A270" s="160"/>
    </row>
    <row r="271" ht="15.75" customHeight="1">
      <c r="A271" s="160"/>
    </row>
    <row r="272" ht="15.75" customHeight="1">
      <c r="A272" s="160"/>
    </row>
    <row r="273" ht="15.75" customHeight="1">
      <c r="A273" s="160"/>
    </row>
    <row r="274" ht="15.75" customHeight="1">
      <c r="A274" s="160"/>
    </row>
    <row r="275" ht="15.75" customHeight="1">
      <c r="A275" s="160"/>
    </row>
    <row r="276" ht="15.75" customHeight="1">
      <c r="A276" s="160"/>
    </row>
    <row r="277" ht="15.75" customHeight="1">
      <c r="A277" s="160"/>
    </row>
    <row r="278" ht="15.75" customHeight="1">
      <c r="A278" s="160"/>
    </row>
    <row r="279" ht="15.75" customHeight="1">
      <c r="A279" s="160"/>
    </row>
    <row r="280" ht="15.75" customHeight="1">
      <c r="A280" s="160"/>
    </row>
    <row r="281" ht="15.75" customHeight="1">
      <c r="A281" s="160"/>
    </row>
    <row r="282" ht="15.75" customHeight="1">
      <c r="A282" s="160"/>
    </row>
    <row r="283" ht="15.75" customHeight="1">
      <c r="A283" s="160"/>
    </row>
    <row r="284" ht="15.75" customHeight="1">
      <c r="A284" s="160"/>
    </row>
    <row r="285" ht="15.75" customHeight="1">
      <c r="A285" s="160"/>
    </row>
    <row r="286" ht="15.75" customHeight="1">
      <c r="A286" s="160"/>
    </row>
    <row r="287" ht="15.75" customHeight="1">
      <c r="A287" s="160"/>
    </row>
    <row r="288" ht="15.75" customHeight="1">
      <c r="A288" s="160"/>
    </row>
    <row r="289" ht="15.75" customHeight="1">
      <c r="A289" s="160"/>
    </row>
    <row r="290" ht="15.75" customHeight="1">
      <c r="A290" s="160"/>
    </row>
    <row r="291" ht="15.75" customHeight="1">
      <c r="A291" s="160"/>
    </row>
    <row r="292" ht="15.75" customHeight="1">
      <c r="A292" s="160"/>
    </row>
    <row r="293" ht="15.75" customHeight="1">
      <c r="A293" s="160"/>
    </row>
    <row r="294" ht="15.75" customHeight="1">
      <c r="A294" s="160"/>
    </row>
    <row r="295" ht="15.75" customHeight="1">
      <c r="A295" s="160"/>
    </row>
    <row r="296" ht="15.75" customHeight="1">
      <c r="A296" s="160"/>
    </row>
    <row r="297" ht="15.75" customHeight="1">
      <c r="A297" s="160"/>
    </row>
    <row r="298" ht="15.75" customHeight="1">
      <c r="A298" s="160"/>
    </row>
    <row r="299" ht="15.75" customHeight="1">
      <c r="A299" s="160"/>
    </row>
    <row r="300" ht="15.75" customHeight="1">
      <c r="A300" s="160"/>
    </row>
    <row r="301" ht="15.75" customHeight="1">
      <c r="A301" s="160"/>
    </row>
    <row r="302" ht="15.75" customHeight="1">
      <c r="A302" s="160"/>
    </row>
    <row r="303" ht="15.75" customHeight="1">
      <c r="A303" s="160"/>
    </row>
    <row r="304" ht="15.75" customHeight="1">
      <c r="A304" s="160"/>
    </row>
    <row r="305" ht="15.75" customHeight="1">
      <c r="A305" s="160"/>
    </row>
    <row r="306" ht="15.75" customHeight="1">
      <c r="A306" s="160"/>
    </row>
    <row r="307" ht="15.75" customHeight="1">
      <c r="A307" s="160"/>
    </row>
    <row r="308" ht="15.75" customHeight="1">
      <c r="A308" s="160"/>
    </row>
    <row r="309" ht="15.75" customHeight="1">
      <c r="A309" s="160"/>
    </row>
    <row r="310" ht="15.75" customHeight="1">
      <c r="A310" s="160"/>
    </row>
    <row r="311" ht="15.75" customHeight="1">
      <c r="A311" s="160"/>
    </row>
    <row r="312" ht="15.75" customHeight="1">
      <c r="A312" s="160"/>
    </row>
    <row r="313" ht="15.75" customHeight="1">
      <c r="A313" s="160"/>
    </row>
    <row r="314" ht="15.75" customHeight="1">
      <c r="A314" s="160"/>
    </row>
    <row r="315" ht="15.75" customHeight="1">
      <c r="A315" s="160"/>
    </row>
    <row r="316" ht="15.75" customHeight="1">
      <c r="A316" s="160"/>
    </row>
    <row r="317" ht="15.75" customHeight="1">
      <c r="A317" s="160"/>
    </row>
    <row r="318" ht="15.75" customHeight="1">
      <c r="A318" s="160"/>
    </row>
    <row r="319" ht="15.75" customHeight="1">
      <c r="A319" s="160"/>
    </row>
    <row r="320" ht="15.75" customHeight="1">
      <c r="A320" s="160"/>
    </row>
    <row r="321" ht="15.75" customHeight="1">
      <c r="A321" s="160"/>
    </row>
    <row r="322" ht="15.75" customHeight="1">
      <c r="A322" s="160"/>
    </row>
    <row r="323" ht="15.75" customHeight="1">
      <c r="A323" s="160"/>
    </row>
    <row r="324" ht="15.75" customHeight="1">
      <c r="A324" s="160"/>
    </row>
    <row r="325" ht="15.75" customHeight="1">
      <c r="A325" s="160"/>
    </row>
    <row r="326" ht="15.75" customHeight="1">
      <c r="A326" s="160"/>
    </row>
    <row r="327" ht="15.75" customHeight="1">
      <c r="A327" s="160"/>
    </row>
    <row r="328" ht="15.75" customHeight="1">
      <c r="A328" s="160"/>
    </row>
    <row r="329" ht="15.75" customHeight="1">
      <c r="A329" s="160"/>
    </row>
    <row r="330" ht="15.75" customHeight="1">
      <c r="A330" s="160"/>
    </row>
    <row r="331" ht="15.75" customHeight="1">
      <c r="A331" s="160"/>
    </row>
    <row r="332" ht="15.75" customHeight="1">
      <c r="A332" s="160"/>
    </row>
    <row r="333" ht="15.75" customHeight="1">
      <c r="A333" s="160"/>
    </row>
    <row r="334" ht="15.75" customHeight="1">
      <c r="A334" s="160"/>
    </row>
    <row r="335" ht="15.75" customHeight="1">
      <c r="A335" s="160"/>
    </row>
    <row r="336" ht="15.75" customHeight="1">
      <c r="A336" s="160"/>
    </row>
    <row r="337" ht="15.75" customHeight="1">
      <c r="A337" s="160"/>
    </row>
    <row r="338" ht="15.75" customHeight="1">
      <c r="A338" s="160"/>
    </row>
    <row r="339" ht="15.75" customHeight="1">
      <c r="A339" s="160"/>
    </row>
    <row r="340" ht="15.75" customHeight="1">
      <c r="A340" s="160"/>
    </row>
    <row r="341" ht="15.75" customHeight="1">
      <c r="A341" s="160"/>
    </row>
    <row r="342" ht="15.75" customHeight="1">
      <c r="A342" s="160"/>
    </row>
    <row r="343" ht="15.75" customHeight="1">
      <c r="A343" s="160"/>
    </row>
    <row r="344" ht="15.75" customHeight="1">
      <c r="A344" s="160"/>
    </row>
    <row r="345" ht="15.75" customHeight="1">
      <c r="A345" s="160"/>
    </row>
    <row r="346" ht="15.75" customHeight="1">
      <c r="A346" s="160"/>
    </row>
    <row r="347" ht="15.75" customHeight="1">
      <c r="A347" s="160"/>
    </row>
    <row r="348" ht="15.75" customHeight="1">
      <c r="A348" s="160"/>
    </row>
    <row r="349" ht="15.75" customHeight="1">
      <c r="A349" s="160"/>
    </row>
    <row r="350" ht="15.75" customHeight="1">
      <c r="A350" s="160"/>
    </row>
    <row r="351" ht="15.75" customHeight="1">
      <c r="A351" s="160"/>
    </row>
    <row r="352" ht="15.75" customHeight="1">
      <c r="A352" s="160"/>
    </row>
    <row r="353" ht="15.75" customHeight="1">
      <c r="A353" s="160"/>
    </row>
    <row r="354" ht="15.75" customHeight="1">
      <c r="A354" s="160"/>
    </row>
    <row r="355" ht="15.75" customHeight="1">
      <c r="A355" s="160"/>
    </row>
    <row r="356" ht="15.75" customHeight="1">
      <c r="A356" s="160"/>
    </row>
    <row r="357" ht="15.75" customHeight="1">
      <c r="A357" s="160"/>
    </row>
    <row r="358" ht="15.75" customHeight="1">
      <c r="A358" s="160"/>
    </row>
    <row r="359" ht="15.75" customHeight="1">
      <c r="A359" s="160"/>
    </row>
    <row r="360" ht="15.75" customHeight="1">
      <c r="A360" s="160"/>
    </row>
    <row r="361" ht="15.75" customHeight="1">
      <c r="A361" s="160"/>
    </row>
    <row r="362" ht="15.75" customHeight="1">
      <c r="A362" s="160"/>
    </row>
    <row r="363" ht="15.75" customHeight="1">
      <c r="A363" s="160"/>
    </row>
    <row r="364" ht="15.75" customHeight="1">
      <c r="A364" s="160"/>
    </row>
    <row r="365" ht="15.75" customHeight="1">
      <c r="A365" s="160"/>
    </row>
    <row r="366" ht="15.75" customHeight="1">
      <c r="A366" s="160"/>
    </row>
    <row r="367" ht="15.75" customHeight="1">
      <c r="A367" s="160"/>
    </row>
    <row r="368" ht="15.75" customHeight="1">
      <c r="A368" s="160"/>
    </row>
    <row r="369" ht="15.75" customHeight="1">
      <c r="A369" s="160"/>
    </row>
    <row r="370" ht="15.75" customHeight="1">
      <c r="A370" s="160"/>
    </row>
    <row r="371" ht="15.75" customHeight="1">
      <c r="A371" s="160"/>
    </row>
    <row r="372" ht="15.75" customHeight="1">
      <c r="A372" s="160"/>
    </row>
    <row r="373" ht="15.75" customHeight="1">
      <c r="A373" s="160"/>
    </row>
    <row r="374" ht="15.75" customHeight="1">
      <c r="A374" s="160"/>
    </row>
    <row r="375" ht="15.75" customHeight="1">
      <c r="A375" s="160"/>
    </row>
    <row r="376" ht="15.75" customHeight="1">
      <c r="A376" s="160"/>
    </row>
    <row r="377" ht="15.75" customHeight="1">
      <c r="A377" s="160"/>
    </row>
    <row r="378" ht="15.75" customHeight="1">
      <c r="A378" s="160"/>
    </row>
    <row r="379" ht="15.75" customHeight="1">
      <c r="A379" s="160"/>
    </row>
    <row r="380" ht="15.75" customHeight="1">
      <c r="A380" s="160"/>
    </row>
    <row r="381" ht="15.75" customHeight="1">
      <c r="A381" s="160"/>
    </row>
    <row r="382" ht="15.75" customHeight="1">
      <c r="A382" s="160"/>
    </row>
    <row r="383" ht="15.75" customHeight="1">
      <c r="A383" s="160"/>
    </row>
    <row r="384" ht="15.75" customHeight="1">
      <c r="A384" s="160"/>
    </row>
    <row r="385" ht="15.75" customHeight="1">
      <c r="A385" s="160"/>
    </row>
    <row r="386" ht="15.75" customHeight="1">
      <c r="A386" s="160"/>
    </row>
    <row r="387" ht="15.75" customHeight="1">
      <c r="A387" s="160"/>
    </row>
    <row r="388" ht="15.75" customHeight="1">
      <c r="A388" s="160"/>
    </row>
    <row r="389" ht="15.75" customHeight="1">
      <c r="A389" s="160"/>
    </row>
    <row r="390" ht="15.75" customHeight="1">
      <c r="A390" s="160"/>
    </row>
    <row r="391" ht="15.75" customHeight="1">
      <c r="A391" s="160"/>
    </row>
    <row r="392" ht="15.75" customHeight="1">
      <c r="A392" s="160"/>
    </row>
    <row r="393" ht="15.75" customHeight="1">
      <c r="A393" s="160"/>
    </row>
    <row r="394" ht="15.75" customHeight="1">
      <c r="A394" s="160"/>
    </row>
    <row r="395" ht="15.75" customHeight="1">
      <c r="A395" s="160"/>
    </row>
    <row r="396" ht="15.75" customHeight="1">
      <c r="A396" s="160"/>
    </row>
    <row r="397" ht="15.75" customHeight="1">
      <c r="A397" s="160"/>
    </row>
    <row r="398" ht="15.75" customHeight="1">
      <c r="A398" s="160"/>
    </row>
    <row r="399" ht="15.75" customHeight="1">
      <c r="A399" s="160"/>
    </row>
    <row r="400" ht="15.75" customHeight="1">
      <c r="A400" s="160"/>
    </row>
    <row r="401" ht="15.75" customHeight="1">
      <c r="A401" s="160"/>
    </row>
    <row r="402" ht="15.75" customHeight="1">
      <c r="A402" s="160"/>
    </row>
    <row r="403" ht="15.75" customHeight="1">
      <c r="A403" s="160"/>
    </row>
    <row r="404" ht="15.75" customHeight="1">
      <c r="A404" s="160"/>
    </row>
    <row r="405" ht="15.75" customHeight="1">
      <c r="A405" s="160"/>
    </row>
    <row r="406" ht="15.75" customHeight="1">
      <c r="A406" s="160"/>
    </row>
    <row r="407" ht="15.75" customHeight="1">
      <c r="A407" s="160"/>
    </row>
    <row r="408" ht="15.75" customHeight="1">
      <c r="A408" s="160"/>
    </row>
    <row r="409" ht="15.75" customHeight="1">
      <c r="A409" s="160"/>
    </row>
    <row r="410" ht="15.75" customHeight="1">
      <c r="A410" s="160"/>
    </row>
    <row r="411" ht="15.75" customHeight="1">
      <c r="A411" s="160"/>
    </row>
    <row r="412" ht="15.75" customHeight="1">
      <c r="A412" s="160"/>
    </row>
    <row r="413" ht="15.75" customHeight="1">
      <c r="A413" s="160"/>
    </row>
    <row r="414" ht="15.75" customHeight="1">
      <c r="A414" s="160"/>
    </row>
    <row r="415" ht="15.75" customHeight="1">
      <c r="A415" s="160"/>
    </row>
    <row r="416" ht="15.75" customHeight="1">
      <c r="A416" s="160"/>
    </row>
    <row r="417" ht="15.75" customHeight="1">
      <c r="A417" s="160"/>
    </row>
    <row r="418" ht="15.75" customHeight="1">
      <c r="A418" s="160"/>
    </row>
    <row r="419" ht="15.75" customHeight="1">
      <c r="A419" s="160"/>
    </row>
    <row r="420" ht="15.75" customHeight="1">
      <c r="A420" s="160"/>
    </row>
    <row r="421" ht="15.75" customHeight="1">
      <c r="A421" s="160"/>
    </row>
    <row r="422" ht="15.75" customHeight="1">
      <c r="A422" s="160"/>
    </row>
    <row r="423" ht="15.75" customHeight="1">
      <c r="A423" s="160"/>
    </row>
    <row r="424" ht="15.75" customHeight="1">
      <c r="A424" s="160"/>
    </row>
    <row r="425" ht="15.75" customHeight="1">
      <c r="A425" s="160"/>
    </row>
    <row r="426" ht="15.75" customHeight="1">
      <c r="A426" s="160"/>
    </row>
    <row r="427" ht="15.75" customHeight="1">
      <c r="A427" s="160"/>
    </row>
    <row r="428" ht="15.75" customHeight="1">
      <c r="A428" s="160"/>
    </row>
    <row r="429" ht="15.75" customHeight="1">
      <c r="A429" s="160"/>
    </row>
    <row r="430" ht="15.75" customHeight="1">
      <c r="A430" s="160"/>
    </row>
    <row r="431" ht="15.75" customHeight="1">
      <c r="A431" s="160"/>
    </row>
    <row r="432" ht="15.75" customHeight="1">
      <c r="A432" s="160"/>
    </row>
    <row r="433" ht="15.75" customHeight="1">
      <c r="A433" s="160"/>
    </row>
    <row r="434" ht="15.75" customHeight="1">
      <c r="A434" s="160"/>
    </row>
    <row r="435" ht="15.75" customHeight="1">
      <c r="A435" s="160"/>
    </row>
    <row r="436" ht="15.75" customHeight="1">
      <c r="A436" s="160"/>
    </row>
    <row r="437" ht="15.75" customHeight="1">
      <c r="A437" s="160"/>
    </row>
    <row r="438" ht="15.75" customHeight="1">
      <c r="A438" s="160"/>
    </row>
    <row r="439" ht="15.75" customHeight="1">
      <c r="A439" s="160"/>
    </row>
    <row r="440" ht="15.75" customHeight="1">
      <c r="A440" s="160"/>
    </row>
    <row r="441" ht="15.75" customHeight="1">
      <c r="A441" s="160"/>
    </row>
    <row r="442" ht="15.75" customHeight="1">
      <c r="A442" s="160"/>
    </row>
    <row r="443" ht="15.75" customHeight="1">
      <c r="A443" s="160"/>
    </row>
    <row r="444" ht="15.75" customHeight="1">
      <c r="A444" s="160"/>
    </row>
    <row r="445" ht="15.75" customHeight="1">
      <c r="A445" s="160"/>
    </row>
    <row r="446" ht="15.75" customHeight="1">
      <c r="A446" s="160"/>
    </row>
    <row r="447" ht="15.75" customHeight="1">
      <c r="A447" s="160"/>
    </row>
    <row r="448" ht="15.75" customHeight="1">
      <c r="A448" s="160"/>
    </row>
    <row r="449" ht="15.75" customHeight="1">
      <c r="A449" s="160"/>
    </row>
    <row r="450" ht="15.75" customHeight="1">
      <c r="A450" s="160"/>
    </row>
    <row r="451" ht="15.75" customHeight="1">
      <c r="A451" s="160"/>
    </row>
    <row r="452" ht="15.75" customHeight="1">
      <c r="A452" s="160"/>
    </row>
    <row r="453" ht="15.75" customHeight="1">
      <c r="A453" s="160"/>
    </row>
    <row r="454" ht="15.75" customHeight="1">
      <c r="A454" s="160"/>
    </row>
    <row r="455" ht="15.75" customHeight="1">
      <c r="A455" s="160"/>
    </row>
    <row r="456" ht="15.75" customHeight="1">
      <c r="A456" s="160"/>
    </row>
    <row r="457" ht="15.75" customHeight="1">
      <c r="A457" s="160"/>
    </row>
    <row r="458" ht="15.75" customHeight="1">
      <c r="A458" s="160"/>
    </row>
    <row r="459" ht="15.75" customHeight="1">
      <c r="A459" s="160"/>
    </row>
    <row r="460" ht="15.75" customHeight="1">
      <c r="A460" s="160"/>
    </row>
    <row r="461" ht="15.75" customHeight="1">
      <c r="A461" s="160"/>
    </row>
    <row r="462" ht="15.75" customHeight="1">
      <c r="A462" s="160"/>
    </row>
    <row r="463" ht="15.75" customHeight="1">
      <c r="A463" s="160"/>
    </row>
    <row r="464" ht="15.75" customHeight="1">
      <c r="A464" s="160"/>
    </row>
    <row r="465" ht="15.75" customHeight="1">
      <c r="A465" s="160"/>
    </row>
    <row r="466" ht="15.75" customHeight="1">
      <c r="A466" s="160"/>
    </row>
    <row r="467" ht="15.75" customHeight="1">
      <c r="A467" s="160"/>
    </row>
    <row r="468" ht="15.75" customHeight="1">
      <c r="A468" s="160"/>
    </row>
    <row r="469" ht="15.75" customHeight="1">
      <c r="A469" s="160"/>
    </row>
    <row r="470" ht="15.75" customHeight="1">
      <c r="A470" s="160"/>
    </row>
    <row r="471" ht="15.75" customHeight="1">
      <c r="A471" s="160"/>
    </row>
    <row r="472" ht="15.75" customHeight="1">
      <c r="A472" s="160"/>
    </row>
    <row r="473" ht="15.75" customHeight="1">
      <c r="A473" s="160"/>
    </row>
    <row r="474" ht="15.75" customHeight="1">
      <c r="A474" s="160"/>
    </row>
    <row r="475" ht="15.75" customHeight="1">
      <c r="A475" s="160"/>
    </row>
    <row r="476" ht="15.75" customHeight="1">
      <c r="A476" s="160"/>
    </row>
    <row r="477" ht="15.75" customHeight="1">
      <c r="A477" s="160"/>
    </row>
    <row r="478" ht="15.75" customHeight="1">
      <c r="A478" s="160"/>
    </row>
    <row r="479" ht="15.75" customHeight="1">
      <c r="A479" s="160"/>
    </row>
    <row r="480" ht="15.75" customHeight="1">
      <c r="A480" s="160"/>
    </row>
    <row r="481" ht="15.75" customHeight="1">
      <c r="A481" s="160"/>
    </row>
    <row r="482" ht="15.75" customHeight="1">
      <c r="A482" s="160"/>
    </row>
    <row r="483" ht="15.75" customHeight="1">
      <c r="A483" s="160"/>
    </row>
    <row r="484" ht="15.75" customHeight="1">
      <c r="A484" s="160"/>
    </row>
    <row r="485" ht="15.75" customHeight="1">
      <c r="A485" s="160"/>
    </row>
    <row r="486" ht="15.75" customHeight="1">
      <c r="A486" s="160"/>
    </row>
    <row r="487" ht="15.75" customHeight="1">
      <c r="A487" s="160"/>
    </row>
    <row r="488" ht="15.75" customHeight="1">
      <c r="A488" s="160"/>
    </row>
    <row r="489" ht="15.75" customHeight="1">
      <c r="A489" s="160"/>
    </row>
    <row r="490" ht="15.75" customHeight="1">
      <c r="A490" s="160"/>
    </row>
    <row r="491" ht="15.75" customHeight="1">
      <c r="A491" s="160"/>
    </row>
    <row r="492" ht="15.75" customHeight="1">
      <c r="A492" s="160"/>
    </row>
    <row r="493" ht="15.75" customHeight="1">
      <c r="A493" s="160"/>
    </row>
    <row r="494" ht="15.75" customHeight="1">
      <c r="A494" s="160"/>
    </row>
    <row r="495" ht="15.75" customHeight="1">
      <c r="A495" s="160"/>
    </row>
    <row r="496" ht="15.75" customHeight="1">
      <c r="A496" s="160"/>
    </row>
    <row r="497" ht="15.75" customHeight="1">
      <c r="A497" s="160"/>
    </row>
    <row r="498" ht="15.75" customHeight="1">
      <c r="A498" s="160"/>
    </row>
    <row r="499" ht="15.75" customHeight="1">
      <c r="A499" s="160"/>
    </row>
    <row r="500" ht="15.75" customHeight="1">
      <c r="A500" s="160"/>
    </row>
    <row r="501" ht="15.75" customHeight="1">
      <c r="A501" s="160"/>
    </row>
    <row r="502" ht="15.75" customHeight="1">
      <c r="A502" s="160"/>
    </row>
    <row r="503" ht="15.75" customHeight="1">
      <c r="A503" s="160"/>
    </row>
    <row r="504" ht="15.75" customHeight="1">
      <c r="A504" s="160"/>
    </row>
    <row r="505" ht="15.75" customHeight="1">
      <c r="A505" s="160"/>
    </row>
    <row r="506" ht="15.75" customHeight="1">
      <c r="A506" s="160"/>
    </row>
    <row r="507" ht="15.75" customHeight="1">
      <c r="A507" s="160"/>
    </row>
    <row r="508" ht="15.75" customHeight="1">
      <c r="A508" s="160"/>
    </row>
    <row r="509" ht="15.75" customHeight="1">
      <c r="A509" s="160"/>
    </row>
    <row r="510" ht="15.75" customHeight="1">
      <c r="A510" s="160"/>
    </row>
    <row r="511" ht="15.75" customHeight="1">
      <c r="A511" s="160"/>
    </row>
    <row r="512" ht="15.75" customHeight="1">
      <c r="A512" s="160"/>
    </row>
    <row r="513" ht="15.75" customHeight="1">
      <c r="A513" s="160"/>
    </row>
    <row r="514" ht="15.75" customHeight="1">
      <c r="A514" s="160"/>
    </row>
    <row r="515" ht="15.75" customHeight="1">
      <c r="A515" s="160"/>
    </row>
    <row r="516" ht="15.75" customHeight="1">
      <c r="A516" s="160"/>
    </row>
    <row r="517" ht="15.75" customHeight="1">
      <c r="A517" s="160"/>
    </row>
    <row r="518" ht="15.75" customHeight="1">
      <c r="A518" s="160"/>
    </row>
    <row r="519" ht="15.75" customHeight="1">
      <c r="A519" s="160"/>
    </row>
    <row r="520" ht="15.75" customHeight="1">
      <c r="A520" s="160"/>
    </row>
    <row r="521" ht="15.75" customHeight="1">
      <c r="A521" s="160"/>
    </row>
    <row r="522" ht="15.75" customHeight="1">
      <c r="A522" s="160"/>
    </row>
    <row r="523" ht="15.75" customHeight="1">
      <c r="A523" s="160"/>
    </row>
    <row r="524" ht="15.75" customHeight="1">
      <c r="A524" s="160"/>
    </row>
    <row r="525" ht="15.75" customHeight="1">
      <c r="A525" s="160"/>
    </row>
    <row r="526" ht="15.75" customHeight="1">
      <c r="A526" s="160"/>
    </row>
    <row r="527" ht="15.75" customHeight="1">
      <c r="A527" s="160"/>
    </row>
    <row r="528" ht="15.75" customHeight="1">
      <c r="A528" s="160"/>
    </row>
    <row r="529" ht="15.75" customHeight="1">
      <c r="A529" s="160"/>
    </row>
    <row r="530" ht="15.75" customHeight="1">
      <c r="A530" s="160"/>
    </row>
    <row r="531" ht="15.75" customHeight="1">
      <c r="A531" s="160"/>
    </row>
    <row r="532" ht="15.75" customHeight="1">
      <c r="A532" s="160"/>
    </row>
    <row r="533" ht="15.75" customHeight="1">
      <c r="A533" s="160"/>
    </row>
    <row r="534" ht="15.75" customHeight="1">
      <c r="A534" s="160"/>
    </row>
    <row r="535" ht="15.75" customHeight="1">
      <c r="A535" s="160"/>
    </row>
    <row r="536" ht="15.75" customHeight="1">
      <c r="A536" s="160"/>
    </row>
    <row r="537" ht="15.75" customHeight="1">
      <c r="A537" s="160"/>
    </row>
    <row r="538" ht="15.75" customHeight="1">
      <c r="A538" s="160"/>
    </row>
    <row r="539" ht="15.75" customHeight="1">
      <c r="A539" s="160"/>
    </row>
    <row r="540" ht="15.75" customHeight="1">
      <c r="A540" s="160"/>
    </row>
    <row r="541" ht="15.75" customHeight="1">
      <c r="A541" s="160"/>
    </row>
    <row r="542" ht="15.75" customHeight="1">
      <c r="A542" s="160"/>
    </row>
    <row r="543" ht="15.75" customHeight="1">
      <c r="A543" s="160"/>
    </row>
    <row r="544" ht="15.75" customHeight="1">
      <c r="A544" s="160"/>
    </row>
    <row r="545" ht="15.75" customHeight="1">
      <c r="A545" s="160"/>
    </row>
    <row r="546" ht="15.75" customHeight="1">
      <c r="A546" s="160"/>
    </row>
    <row r="547" ht="15.75" customHeight="1">
      <c r="A547" s="160"/>
    </row>
    <row r="548" ht="15.75" customHeight="1">
      <c r="A548" s="160"/>
    </row>
    <row r="549" ht="15.75" customHeight="1">
      <c r="A549" s="160"/>
    </row>
    <row r="550" ht="15.75" customHeight="1">
      <c r="A550" s="160"/>
    </row>
    <row r="551" ht="15.75" customHeight="1">
      <c r="A551" s="160"/>
    </row>
    <row r="552" ht="15.75" customHeight="1">
      <c r="A552" s="160"/>
    </row>
    <row r="553" ht="15.75" customHeight="1">
      <c r="A553" s="160"/>
    </row>
    <row r="554" ht="15.75" customHeight="1">
      <c r="A554" s="160"/>
    </row>
    <row r="555" ht="15.75" customHeight="1">
      <c r="A555" s="160"/>
    </row>
    <row r="556" ht="15.75" customHeight="1">
      <c r="A556" s="160"/>
    </row>
    <row r="557" ht="15.75" customHeight="1">
      <c r="A557" s="160"/>
    </row>
    <row r="558" ht="15.75" customHeight="1">
      <c r="A558" s="160"/>
    </row>
    <row r="559" ht="15.75" customHeight="1">
      <c r="A559" s="160"/>
    </row>
    <row r="560" ht="15.75" customHeight="1">
      <c r="A560" s="160"/>
    </row>
    <row r="561" ht="15.75" customHeight="1">
      <c r="A561" s="160"/>
    </row>
    <row r="562" ht="15.75" customHeight="1">
      <c r="A562" s="160"/>
    </row>
    <row r="563" ht="15.75" customHeight="1">
      <c r="A563" s="160"/>
    </row>
    <row r="564" ht="15.75" customHeight="1">
      <c r="A564" s="160"/>
    </row>
    <row r="565" ht="15.75" customHeight="1">
      <c r="A565" s="160"/>
    </row>
    <row r="566" ht="15.75" customHeight="1">
      <c r="A566" s="160"/>
    </row>
    <row r="567" ht="15.75" customHeight="1">
      <c r="A567" s="160"/>
    </row>
    <row r="568" ht="15.75" customHeight="1">
      <c r="A568" s="160"/>
    </row>
    <row r="569" ht="15.75" customHeight="1">
      <c r="A569" s="160"/>
    </row>
    <row r="570" ht="15.75" customHeight="1">
      <c r="A570" s="160"/>
    </row>
    <row r="571" ht="15.75" customHeight="1">
      <c r="A571" s="160"/>
    </row>
    <row r="572" ht="15.75" customHeight="1">
      <c r="A572" s="160"/>
    </row>
    <row r="573" ht="15.75" customHeight="1">
      <c r="A573" s="160"/>
    </row>
    <row r="574" ht="15.75" customHeight="1">
      <c r="A574" s="160"/>
    </row>
    <row r="575" ht="15.75" customHeight="1">
      <c r="A575" s="160"/>
    </row>
    <row r="576" ht="15.75" customHeight="1">
      <c r="A576" s="160"/>
    </row>
    <row r="577" ht="15.75" customHeight="1">
      <c r="A577" s="160"/>
    </row>
    <row r="578" ht="15.75" customHeight="1">
      <c r="A578" s="160"/>
    </row>
    <row r="579" ht="15.75" customHeight="1">
      <c r="A579" s="160"/>
    </row>
    <row r="580" ht="15.75" customHeight="1">
      <c r="A580" s="160"/>
    </row>
    <row r="581" ht="15.75" customHeight="1">
      <c r="A581" s="160"/>
    </row>
    <row r="582" ht="15.75" customHeight="1">
      <c r="A582" s="160"/>
    </row>
    <row r="583" ht="15.75" customHeight="1">
      <c r="A583" s="160"/>
    </row>
    <row r="584" ht="15.75" customHeight="1">
      <c r="A584" s="160"/>
    </row>
    <row r="585" ht="15.75" customHeight="1">
      <c r="A585" s="160"/>
    </row>
    <row r="586" ht="15.75" customHeight="1">
      <c r="A586" s="160"/>
    </row>
    <row r="587" ht="15.75" customHeight="1">
      <c r="A587" s="160"/>
    </row>
    <row r="588" ht="15.75" customHeight="1">
      <c r="A588" s="160"/>
    </row>
    <row r="589" ht="15.75" customHeight="1">
      <c r="A589" s="160"/>
    </row>
    <row r="590" ht="15.75" customHeight="1">
      <c r="A590" s="160"/>
    </row>
    <row r="591" ht="15.75" customHeight="1">
      <c r="A591" s="160"/>
    </row>
    <row r="592" ht="15.75" customHeight="1">
      <c r="A592" s="160"/>
    </row>
    <row r="593" ht="15.75" customHeight="1">
      <c r="A593" s="160"/>
    </row>
    <row r="594" ht="15.75" customHeight="1">
      <c r="A594" s="160"/>
    </row>
    <row r="595" ht="15.75" customHeight="1">
      <c r="A595" s="160"/>
    </row>
    <row r="596" ht="15.75" customHeight="1">
      <c r="A596" s="160"/>
    </row>
    <row r="597" ht="15.75" customHeight="1">
      <c r="A597" s="160"/>
    </row>
    <row r="598" ht="15.75" customHeight="1">
      <c r="A598" s="160"/>
    </row>
    <row r="599" ht="15.75" customHeight="1">
      <c r="A599" s="160"/>
    </row>
    <row r="600" ht="15.75" customHeight="1">
      <c r="A600" s="160"/>
    </row>
    <row r="601" ht="15.75" customHeight="1">
      <c r="A601" s="160"/>
    </row>
    <row r="602" ht="15.75" customHeight="1">
      <c r="A602" s="160"/>
    </row>
    <row r="603" ht="15.75" customHeight="1">
      <c r="A603" s="160"/>
    </row>
    <row r="604" ht="15.75" customHeight="1">
      <c r="A604" s="160"/>
    </row>
    <row r="605" ht="15.75" customHeight="1">
      <c r="A605" s="160"/>
    </row>
    <row r="606" ht="15.75" customHeight="1">
      <c r="A606" s="160"/>
    </row>
    <row r="607" ht="15.75" customHeight="1">
      <c r="A607" s="160"/>
    </row>
    <row r="608" ht="15.75" customHeight="1">
      <c r="A608" s="160"/>
    </row>
    <row r="609" ht="15.75" customHeight="1">
      <c r="A609" s="160"/>
    </row>
    <row r="610" ht="15.75" customHeight="1">
      <c r="A610" s="160"/>
    </row>
    <row r="611" ht="15.75" customHeight="1">
      <c r="A611" s="160"/>
    </row>
    <row r="612" ht="15.75" customHeight="1">
      <c r="A612" s="160"/>
    </row>
    <row r="613" ht="15.75" customHeight="1">
      <c r="A613" s="160"/>
    </row>
    <row r="614" ht="15.75" customHeight="1">
      <c r="A614" s="160"/>
    </row>
    <row r="615" ht="15.75" customHeight="1">
      <c r="A615" s="160"/>
    </row>
    <row r="616" ht="15.75" customHeight="1">
      <c r="A616" s="160"/>
    </row>
    <row r="617" ht="15.75" customHeight="1">
      <c r="A617" s="160"/>
    </row>
    <row r="618" ht="15.75" customHeight="1">
      <c r="A618" s="160"/>
    </row>
    <row r="619" ht="15.75" customHeight="1">
      <c r="A619" s="160"/>
    </row>
    <row r="620" ht="15.75" customHeight="1">
      <c r="A620" s="160"/>
    </row>
    <row r="621" ht="15.75" customHeight="1">
      <c r="A621" s="160"/>
    </row>
    <row r="622" ht="15.75" customHeight="1">
      <c r="A622" s="160"/>
    </row>
    <row r="623" ht="15.75" customHeight="1">
      <c r="A623" s="160"/>
    </row>
    <row r="624" ht="15.75" customHeight="1">
      <c r="A624" s="160"/>
    </row>
    <row r="625" ht="15.75" customHeight="1">
      <c r="A625" s="160"/>
    </row>
    <row r="626" ht="15.75" customHeight="1">
      <c r="A626" s="160"/>
    </row>
    <row r="627" ht="15.75" customHeight="1">
      <c r="A627" s="160"/>
    </row>
    <row r="628" ht="15.75" customHeight="1">
      <c r="A628" s="160"/>
    </row>
    <row r="629" ht="15.75" customHeight="1">
      <c r="A629" s="160"/>
    </row>
    <row r="630" ht="15.75" customHeight="1">
      <c r="A630" s="160"/>
    </row>
    <row r="631" ht="15.75" customHeight="1">
      <c r="A631" s="160"/>
    </row>
    <row r="632" ht="15.75" customHeight="1">
      <c r="A632" s="160"/>
    </row>
    <row r="633" ht="15.75" customHeight="1">
      <c r="A633" s="160"/>
    </row>
    <row r="634" ht="15.75" customHeight="1">
      <c r="A634" s="160"/>
    </row>
    <row r="635" ht="15.75" customHeight="1">
      <c r="A635" s="160"/>
    </row>
    <row r="636" ht="15.75" customHeight="1">
      <c r="A636" s="160"/>
    </row>
    <row r="637" ht="15.75" customHeight="1">
      <c r="A637" s="160"/>
    </row>
    <row r="638" ht="15.75" customHeight="1">
      <c r="A638" s="160"/>
    </row>
    <row r="639" ht="15.75" customHeight="1">
      <c r="A639" s="160"/>
    </row>
    <row r="640" ht="15.75" customHeight="1">
      <c r="A640" s="160"/>
    </row>
    <row r="641" ht="15.75" customHeight="1">
      <c r="A641" s="160"/>
    </row>
    <row r="642" ht="15.75" customHeight="1">
      <c r="A642" s="160"/>
    </row>
    <row r="643" ht="15.75" customHeight="1">
      <c r="A643" s="160"/>
    </row>
    <row r="644" ht="15.75" customHeight="1">
      <c r="A644" s="160"/>
    </row>
    <row r="645" ht="15.75" customHeight="1">
      <c r="A645" s="160"/>
    </row>
    <row r="646" ht="15.75" customHeight="1">
      <c r="A646" s="160"/>
    </row>
    <row r="647" ht="15.75" customHeight="1">
      <c r="A647" s="160"/>
    </row>
    <row r="648" ht="15.75" customHeight="1">
      <c r="A648" s="160"/>
    </row>
    <row r="649" ht="15.75" customHeight="1">
      <c r="A649" s="160"/>
    </row>
    <row r="650" ht="15.75" customHeight="1">
      <c r="A650" s="160"/>
    </row>
    <row r="651" ht="15.75" customHeight="1">
      <c r="A651" s="160"/>
    </row>
    <row r="652" ht="15.75" customHeight="1">
      <c r="A652" s="160"/>
    </row>
    <row r="653" ht="15.75" customHeight="1">
      <c r="A653" s="160"/>
    </row>
    <row r="654" ht="15.75" customHeight="1">
      <c r="A654" s="160"/>
    </row>
    <row r="655" ht="15.75" customHeight="1">
      <c r="A655" s="160"/>
    </row>
    <row r="656" ht="15.75" customHeight="1">
      <c r="A656" s="160"/>
    </row>
    <row r="657" ht="15.75" customHeight="1">
      <c r="A657" s="160"/>
    </row>
    <row r="658" ht="15.75" customHeight="1">
      <c r="A658" s="160"/>
    </row>
    <row r="659" ht="15.75" customHeight="1">
      <c r="A659" s="160"/>
    </row>
    <row r="660" ht="15.75" customHeight="1">
      <c r="A660" s="160"/>
    </row>
    <row r="661" ht="15.75" customHeight="1">
      <c r="A661" s="160"/>
    </row>
    <row r="662" ht="15.75" customHeight="1">
      <c r="A662" s="160"/>
    </row>
    <row r="663" ht="15.75" customHeight="1">
      <c r="A663" s="160"/>
    </row>
    <row r="664" ht="15.75" customHeight="1">
      <c r="A664" s="160"/>
    </row>
    <row r="665" ht="15.75" customHeight="1">
      <c r="A665" s="160"/>
    </row>
    <row r="666" ht="15.75" customHeight="1">
      <c r="A666" s="160"/>
    </row>
    <row r="667" ht="15.75" customHeight="1">
      <c r="A667" s="160"/>
    </row>
    <row r="668" ht="15.75" customHeight="1">
      <c r="A668" s="160"/>
    </row>
    <row r="669" ht="15.75" customHeight="1">
      <c r="A669" s="160"/>
    </row>
    <row r="670" ht="15.75" customHeight="1">
      <c r="A670" s="160"/>
    </row>
    <row r="671" ht="15.75" customHeight="1">
      <c r="A671" s="160"/>
    </row>
    <row r="672" ht="15.75" customHeight="1">
      <c r="A672" s="160"/>
    </row>
    <row r="673" ht="15.75" customHeight="1">
      <c r="A673" s="160"/>
    </row>
    <row r="674" ht="15.75" customHeight="1">
      <c r="A674" s="160"/>
    </row>
    <row r="675" ht="15.75" customHeight="1">
      <c r="A675" s="160"/>
    </row>
    <row r="676" ht="15.75" customHeight="1">
      <c r="A676" s="160"/>
    </row>
    <row r="677" ht="15.75" customHeight="1">
      <c r="A677" s="160"/>
    </row>
    <row r="678" ht="15.75" customHeight="1">
      <c r="A678" s="160"/>
    </row>
    <row r="679" ht="15.75" customHeight="1">
      <c r="A679" s="160"/>
    </row>
    <row r="680" ht="15.75" customHeight="1">
      <c r="A680" s="160"/>
    </row>
    <row r="681" ht="15.75" customHeight="1">
      <c r="A681" s="160"/>
    </row>
    <row r="682" ht="15.75" customHeight="1">
      <c r="A682" s="160"/>
    </row>
    <row r="683" ht="15.75" customHeight="1">
      <c r="A683" s="160"/>
    </row>
    <row r="684" ht="15.75" customHeight="1">
      <c r="A684" s="160"/>
    </row>
    <row r="685" ht="15.75" customHeight="1">
      <c r="A685" s="160"/>
    </row>
    <row r="686" ht="15.75" customHeight="1">
      <c r="A686" s="160"/>
    </row>
    <row r="687" ht="15.75" customHeight="1">
      <c r="A687" s="160"/>
    </row>
    <row r="688" ht="15.75" customHeight="1">
      <c r="A688" s="160"/>
    </row>
    <row r="689" ht="15.75" customHeight="1">
      <c r="A689" s="160"/>
    </row>
    <row r="690" ht="15.75" customHeight="1">
      <c r="A690" s="160"/>
    </row>
    <row r="691" ht="15.75" customHeight="1">
      <c r="A691" s="160"/>
    </row>
    <row r="692" ht="15.75" customHeight="1">
      <c r="A692" s="160"/>
    </row>
    <row r="693" ht="15.75" customHeight="1">
      <c r="A693" s="160"/>
    </row>
    <row r="694" ht="15.75" customHeight="1">
      <c r="A694" s="160"/>
    </row>
    <row r="695" ht="15.75" customHeight="1">
      <c r="A695" s="160"/>
    </row>
    <row r="696" ht="15.75" customHeight="1">
      <c r="A696" s="160"/>
    </row>
    <row r="697" ht="15.75" customHeight="1">
      <c r="A697" s="160"/>
    </row>
    <row r="698" ht="15.75" customHeight="1">
      <c r="A698" s="160"/>
    </row>
    <row r="699" ht="15.75" customHeight="1">
      <c r="A699" s="160"/>
    </row>
    <row r="700" ht="15.75" customHeight="1">
      <c r="A700" s="160"/>
    </row>
    <row r="701" ht="15.75" customHeight="1">
      <c r="A701" s="160"/>
    </row>
    <row r="702" ht="15.75" customHeight="1">
      <c r="A702" s="160"/>
    </row>
    <row r="703" ht="15.75" customHeight="1">
      <c r="A703" s="160"/>
    </row>
    <row r="704" ht="15.75" customHeight="1">
      <c r="A704" s="160"/>
    </row>
    <row r="705" ht="15.75" customHeight="1">
      <c r="A705" s="160"/>
    </row>
    <row r="706" ht="15.75" customHeight="1">
      <c r="A706" s="160"/>
    </row>
    <row r="707" ht="15.75" customHeight="1">
      <c r="A707" s="160"/>
    </row>
    <row r="708" ht="15.75" customHeight="1">
      <c r="A708" s="160"/>
    </row>
    <row r="709" ht="15.75" customHeight="1">
      <c r="A709" s="160"/>
    </row>
    <row r="710" ht="15.75" customHeight="1">
      <c r="A710" s="160"/>
    </row>
    <row r="711" ht="15.75" customHeight="1">
      <c r="A711" s="160"/>
    </row>
    <row r="712" ht="15.75" customHeight="1">
      <c r="A712" s="160"/>
    </row>
    <row r="713" ht="15.75" customHeight="1">
      <c r="A713" s="160"/>
    </row>
    <row r="714" ht="15.75" customHeight="1">
      <c r="A714" s="160"/>
    </row>
    <row r="715" ht="15.75" customHeight="1">
      <c r="A715" s="160"/>
    </row>
    <row r="716" ht="15.75" customHeight="1">
      <c r="A716" s="160"/>
    </row>
    <row r="717" ht="15.75" customHeight="1">
      <c r="A717" s="160"/>
    </row>
    <row r="718" ht="15.75" customHeight="1">
      <c r="A718" s="160"/>
    </row>
    <row r="719" ht="15.75" customHeight="1">
      <c r="A719" s="160"/>
    </row>
    <row r="720" ht="15.75" customHeight="1">
      <c r="A720" s="160"/>
    </row>
    <row r="721" ht="15.75" customHeight="1">
      <c r="A721" s="160"/>
    </row>
    <row r="722" ht="15.75" customHeight="1">
      <c r="A722" s="160"/>
    </row>
    <row r="723" ht="15.75" customHeight="1">
      <c r="A723" s="160"/>
    </row>
    <row r="724" ht="15.75" customHeight="1">
      <c r="A724" s="160"/>
    </row>
    <row r="725" ht="15.75" customHeight="1">
      <c r="A725" s="160"/>
    </row>
    <row r="726" ht="15.75" customHeight="1">
      <c r="A726" s="160"/>
    </row>
    <row r="727" ht="15.75" customHeight="1">
      <c r="A727" s="160"/>
    </row>
    <row r="728" ht="15.75" customHeight="1">
      <c r="A728" s="160"/>
    </row>
    <row r="729" ht="15.75" customHeight="1">
      <c r="A729" s="160"/>
    </row>
    <row r="730" ht="15.75" customHeight="1">
      <c r="A730" s="160"/>
    </row>
    <row r="731" ht="15.75" customHeight="1">
      <c r="A731" s="160"/>
    </row>
    <row r="732" ht="15.75" customHeight="1">
      <c r="A732" s="160"/>
    </row>
    <row r="733" ht="15.75" customHeight="1">
      <c r="A733" s="160"/>
    </row>
    <row r="734" ht="15.75" customHeight="1">
      <c r="A734" s="160"/>
    </row>
    <row r="735" ht="15.75" customHeight="1">
      <c r="A735" s="160"/>
    </row>
    <row r="736" ht="15.75" customHeight="1">
      <c r="A736" s="160"/>
    </row>
    <row r="737" ht="15.75" customHeight="1">
      <c r="A737" s="160"/>
    </row>
    <row r="738" ht="15.75" customHeight="1">
      <c r="A738" s="160"/>
    </row>
    <row r="739" ht="15.75" customHeight="1">
      <c r="A739" s="160"/>
    </row>
    <row r="740" ht="15.75" customHeight="1">
      <c r="A740" s="160"/>
    </row>
    <row r="741" ht="15.75" customHeight="1">
      <c r="A741" s="160"/>
    </row>
    <row r="742" ht="15.75" customHeight="1">
      <c r="A742" s="160"/>
    </row>
    <row r="743" ht="15.75" customHeight="1">
      <c r="A743" s="160"/>
    </row>
    <row r="744" ht="15.75" customHeight="1">
      <c r="A744" s="160"/>
    </row>
    <row r="745" ht="15.75" customHeight="1">
      <c r="A745" s="160"/>
    </row>
    <row r="746" ht="15.75" customHeight="1">
      <c r="A746" s="160"/>
    </row>
    <row r="747" ht="15.75" customHeight="1">
      <c r="A747" s="160"/>
    </row>
    <row r="748" ht="15.75" customHeight="1">
      <c r="A748" s="160"/>
    </row>
    <row r="749" ht="15.75" customHeight="1">
      <c r="A749" s="160"/>
    </row>
    <row r="750" ht="15.75" customHeight="1">
      <c r="A750" s="160"/>
    </row>
    <row r="751" ht="15.75" customHeight="1">
      <c r="A751" s="160"/>
    </row>
    <row r="752" ht="15.75" customHeight="1">
      <c r="A752" s="160"/>
    </row>
    <row r="753" ht="15.75" customHeight="1">
      <c r="A753" s="160"/>
    </row>
    <row r="754" ht="15.75" customHeight="1">
      <c r="A754" s="160"/>
    </row>
    <row r="755" ht="15.75" customHeight="1">
      <c r="A755" s="160"/>
    </row>
    <row r="756" ht="15.75" customHeight="1">
      <c r="A756" s="160"/>
    </row>
    <row r="757" ht="15.75" customHeight="1">
      <c r="A757" s="160"/>
    </row>
    <row r="758" ht="15.75" customHeight="1">
      <c r="A758" s="160"/>
    </row>
    <row r="759" ht="15.75" customHeight="1">
      <c r="A759" s="160"/>
    </row>
    <row r="760" ht="15.75" customHeight="1">
      <c r="A760" s="160"/>
    </row>
    <row r="761" ht="15.75" customHeight="1">
      <c r="A761" s="160"/>
    </row>
    <row r="762" ht="15.75" customHeight="1">
      <c r="A762" s="160"/>
    </row>
    <row r="763" ht="15.75" customHeight="1">
      <c r="A763" s="160"/>
    </row>
    <row r="764" ht="15.75" customHeight="1">
      <c r="A764" s="160"/>
    </row>
    <row r="765" ht="15.75" customHeight="1">
      <c r="A765" s="160"/>
    </row>
    <row r="766" ht="15.75" customHeight="1">
      <c r="A766" s="160"/>
    </row>
    <row r="767" ht="15.75" customHeight="1">
      <c r="A767" s="160"/>
    </row>
    <row r="768" ht="15.75" customHeight="1">
      <c r="A768" s="160"/>
    </row>
    <row r="769" ht="15.75" customHeight="1">
      <c r="A769" s="160"/>
    </row>
    <row r="770" ht="15.75" customHeight="1">
      <c r="A770" s="160"/>
    </row>
    <row r="771" ht="15.75" customHeight="1">
      <c r="A771" s="160"/>
    </row>
    <row r="772" ht="15.75" customHeight="1">
      <c r="A772" s="160"/>
    </row>
    <row r="773" ht="15.75" customHeight="1">
      <c r="A773" s="160"/>
    </row>
    <row r="774" ht="15.75" customHeight="1">
      <c r="A774" s="160"/>
    </row>
    <row r="775" ht="15.75" customHeight="1">
      <c r="A775" s="160"/>
    </row>
    <row r="776" ht="15.75" customHeight="1">
      <c r="A776" s="160"/>
    </row>
    <row r="777" ht="15.75" customHeight="1">
      <c r="A777" s="160"/>
    </row>
    <row r="778" ht="15.75" customHeight="1">
      <c r="A778" s="160"/>
    </row>
    <row r="779" ht="15.75" customHeight="1">
      <c r="A779" s="160"/>
    </row>
    <row r="780" ht="15.75" customHeight="1">
      <c r="A780" s="160"/>
    </row>
    <row r="781" ht="15.75" customHeight="1">
      <c r="A781" s="160"/>
    </row>
    <row r="782" ht="15.75" customHeight="1">
      <c r="A782" s="160"/>
    </row>
    <row r="783" ht="15.75" customHeight="1">
      <c r="A783" s="160"/>
    </row>
    <row r="784" ht="15.75" customHeight="1">
      <c r="A784" s="160"/>
    </row>
    <row r="785" ht="15.75" customHeight="1">
      <c r="A785" s="160"/>
    </row>
    <row r="786" ht="15.75" customHeight="1">
      <c r="A786" s="160"/>
    </row>
    <row r="787" ht="15.75" customHeight="1">
      <c r="A787" s="160"/>
    </row>
    <row r="788" ht="15.75" customHeight="1">
      <c r="A788" s="160"/>
    </row>
    <row r="789" ht="15.75" customHeight="1">
      <c r="A789" s="160"/>
    </row>
    <row r="790" ht="15.75" customHeight="1">
      <c r="A790" s="160"/>
    </row>
    <row r="791" ht="15.75" customHeight="1">
      <c r="A791" s="160"/>
    </row>
    <row r="792" ht="15.75" customHeight="1">
      <c r="A792" s="160"/>
    </row>
    <row r="793" ht="15.75" customHeight="1">
      <c r="A793" s="160"/>
    </row>
    <row r="794" ht="15.75" customHeight="1">
      <c r="A794" s="160"/>
    </row>
    <row r="795" ht="15.75" customHeight="1">
      <c r="A795" s="160"/>
    </row>
    <row r="796" ht="15.75" customHeight="1">
      <c r="A796" s="160"/>
    </row>
    <row r="797" ht="15.75" customHeight="1">
      <c r="A797" s="160"/>
    </row>
    <row r="798" ht="15.75" customHeight="1">
      <c r="A798" s="160"/>
    </row>
    <row r="799" ht="15.75" customHeight="1">
      <c r="A799" s="160"/>
    </row>
    <row r="800" ht="15.75" customHeight="1">
      <c r="A800" s="160"/>
    </row>
    <row r="801" ht="15.75" customHeight="1">
      <c r="A801" s="160"/>
    </row>
    <row r="802" ht="15.75" customHeight="1">
      <c r="A802" s="160"/>
    </row>
    <row r="803" ht="15.75" customHeight="1">
      <c r="A803" s="160"/>
    </row>
    <row r="804" ht="15.75" customHeight="1">
      <c r="A804" s="160"/>
    </row>
    <row r="805" ht="15.75" customHeight="1">
      <c r="A805" s="160"/>
    </row>
    <row r="806" ht="15.75" customHeight="1">
      <c r="A806" s="160"/>
    </row>
    <row r="807" ht="15.75" customHeight="1">
      <c r="A807" s="160"/>
    </row>
    <row r="808" ht="15.75" customHeight="1">
      <c r="A808" s="160"/>
    </row>
    <row r="809" ht="15.75" customHeight="1">
      <c r="A809" s="160"/>
    </row>
    <row r="810" ht="15.75" customHeight="1">
      <c r="A810" s="160"/>
    </row>
    <row r="811" ht="15.75" customHeight="1">
      <c r="A811" s="160"/>
    </row>
    <row r="812" ht="15.75" customHeight="1">
      <c r="A812" s="160"/>
    </row>
    <row r="813" ht="15.75" customHeight="1">
      <c r="A813" s="160"/>
    </row>
    <row r="814" ht="15.75" customHeight="1">
      <c r="A814" s="160"/>
    </row>
    <row r="815" ht="15.75" customHeight="1">
      <c r="A815" s="160"/>
    </row>
    <row r="816" ht="15.75" customHeight="1">
      <c r="A816" s="160"/>
    </row>
    <row r="817" ht="15.75" customHeight="1">
      <c r="A817" s="160"/>
    </row>
    <row r="818" ht="15.75" customHeight="1">
      <c r="A818" s="160"/>
    </row>
    <row r="819" ht="15.75" customHeight="1">
      <c r="A819" s="160"/>
    </row>
    <row r="820" ht="15.75" customHeight="1">
      <c r="A820" s="160"/>
    </row>
    <row r="821" ht="15.75" customHeight="1">
      <c r="A821" s="160"/>
    </row>
    <row r="822" ht="15.75" customHeight="1">
      <c r="A822" s="160"/>
    </row>
    <row r="823" ht="15.75" customHeight="1">
      <c r="A823" s="160"/>
    </row>
    <row r="824" ht="15.75" customHeight="1">
      <c r="A824" s="160"/>
    </row>
    <row r="825" ht="15.75" customHeight="1">
      <c r="A825" s="160"/>
    </row>
    <row r="826" ht="15.75" customHeight="1">
      <c r="A826" s="160"/>
    </row>
    <row r="827" ht="15.75" customHeight="1">
      <c r="A827" s="160"/>
    </row>
    <row r="828" ht="15.75" customHeight="1">
      <c r="A828" s="160"/>
    </row>
    <row r="829" ht="15.75" customHeight="1">
      <c r="A829" s="160"/>
    </row>
    <row r="830" ht="15.75" customHeight="1">
      <c r="A830" s="160"/>
    </row>
    <row r="831" ht="15.75" customHeight="1">
      <c r="A831" s="160"/>
    </row>
    <row r="832" ht="15.75" customHeight="1">
      <c r="A832" s="160"/>
    </row>
    <row r="833" ht="15.75" customHeight="1">
      <c r="A833" s="160"/>
    </row>
    <row r="834" ht="15.75" customHeight="1">
      <c r="A834" s="160"/>
    </row>
    <row r="835" ht="15.75" customHeight="1">
      <c r="A835" s="160"/>
    </row>
    <row r="836" ht="15.75" customHeight="1">
      <c r="A836" s="160"/>
    </row>
    <row r="837" ht="15.75" customHeight="1">
      <c r="A837" s="160"/>
    </row>
    <row r="838" ht="15.75" customHeight="1">
      <c r="A838" s="160"/>
    </row>
    <row r="839" ht="15.75" customHeight="1">
      <c r="A839" s="160"/>
    </row>
    <row r="840" ht="15.75" customHeight="1">
      <c r="A840" s="160"/>
    </row>
    <row r="841" ht="15.75" customHeight="1">
      <c r="A841" s="160"/>
    </row>
    <row r="842" ht="15.75" customHeight="1">
      <c r="A842" s="160"/>
    </row>
    <row r="843" ht="15.75" customHeight="1">
      <c r="A843" s="160"/>
    </row>
    <row r="844" ht="15.75" customHeight="1">
      <c r="A844" s="160"/>
    </row>
    <row r="845" ht="15.75" customHeight="1">
      <c r="A845" s="160"/>
    </row>
    <row r="846" ht="15.75" customHeight="1">
      <c r="A846" s="160"/>
    </row>
    <row r="847" ht="15.75" customHeight="1">
      <c r="A847" s="160"/>
    </row>
    <row r="848" ht="15.75" customHeight="1">
      <c r="A848" s="160"/>
    </row>
    <row r="849" ht="15.75" customHeight="1">
      <c r="A849" s="160"/>
    </row>
    <row r="850" ht="15.75" customHeight="1">
      <c r="A850" s="160"/>
    </row>
    <row r="851" ht="15.75" customHeight="1">
      <c r="A851" s="160"/>
    </row>
    <row r="852" ht="15.75" customHeight="1">
      <c r="A852" s="160"/>
    </row>
    <row r="853" ht="15.75" customHeight="1">
      <c r="A853" s="160"/>
    </row>
    <row r="854" ht="15.75" customHeight="1">
      <c r="A854" s="160"/>
    </row>
    <row r="855" ht="15.75" customHeight="1">
      <c r="A855" s="160"/>
    </row>
    <row r="856" ht="15.75" customHeight="1">
      <c r="A856" s="160"/>
    </row>
    <row r="857" ht="15.75" customHeight="1">
      <c r="A857" s="160"/>
    </row>
    <row r="858" ht="15.75" customHeight="1">
      <c r="A858" s="160"/>
    </row>
    <row r="859" ht="15.75" customHeight="1">
      <c r="A859" s="160"/>
    </row>
    <row r="860" ht="15.75" customHeight="1">
      <c r="A860" s="160"/>
    </row>
    <row r="861" ht="15.75" customHeight="1">
      <c r="A861" s="160"/>
    </row>
    <row r="862" ht="15.75" customHeight="1">
      <c r="A862" s="160"/>
    </row>
    <row r="863" ht="15.75" customHeight="1">
      <c r="A863" s="160"/>
    </row>
    <row r="864" ht="15.75" customHeight="1">
      <c r="A864" s="160"/>
    </row>
    <row r="865" ht="15.75" customHeight="1">
      <c r="A865" s="160"/>
    </row>
    <row r="866" ht="15.75" customHeight="1">
      <c r="A866" s="160"/>
    </row>
    <row r="867" ht="15.75" customHeight="1">
      <c r="A867" s="160"/>
    </row>
    <row r="868" ht="15.75" customHeight="1">
      <c r="A868" s="160"/>
    </row>
    <row r="869" ht="15.75" customHeight="1">
      <c r="A869" s="160"/>
    </row>
    <row r="870" ht="15.75" customHeight="1">
      <c r="A870" s="160"/>
    </row>
    <row r="871" ht="15.75" customHeight="1">
      <c r="A871" s="160"/>
    </row>
    <row r="872" ht="15.75" customHeight="1">
      <c r="A872" s="160"/>
    </row>
    <row r="873" ht="15.75" customHeight="1">
      <c r="A873" s="160"/>
    </row>
    <row r="874" ht="15.75" customHeight="1">
      <c r="A874" s="160"/>
    </row>
    <row r="875" ht="15.75" customHeight="1">
      <c r="A875" s="160"/>
    </row>
    <row r="876" ht="15.75" customHeight="1">
      <c r="A876" s="160"/>
    </row>
    <row r="877" ht="15.75" customHeight="1">
      <c r="A877" s="160"/>
    </row>
    <row r="878" ht="15.75" customHeight="1">
      <c r="A878" s="160"/>
    </row>
    <row r="879" ht="15.75" customHeight="1">
      <c r="A879" s="160"/>
    </row>
    <row r="880" ht="15.75" customHeight="1">
      <c r="A880" s="160"/>
    </row>
    <row r="881" ht="15.75" customHeight="1">
      <c r="A881" s="160"/>
    </row>
    <row r="882" ht="15.75" customHeight="1">
      <c r="A882" s="160"/>
    </row>
    <row r="883" ht="15.75" customHeight="1">
      <c r="A883" s="160"/>
    </row>
    <row r="884" ht="15.75" customHeight="1">
      <c r="A884" s="160"/>
    </row>
    <row r="885" ht="15.75" customHeight="1">
      <c r="A885" s="160"/>
    </row>
    <row r="886" ht="15.75" customHeight="1">
      <c r="A886" s="160"/>
    </row>
    <row r="887" ht="15.75" customHeight="1">
      <c r="A887" s="160"/>
    </row>
    <row r="888" ht="15.75" customHeight="1">
      <c r="A888" s="160"/>
    </row>
    <row r="889" ht="15.75" customHeight="1">
      <c r="A889" s="160"/>
    </row>
    <row r="890" ht="15.75" customHeight="1">
      <c r="A890" s="160"/>
    </row>
    <row r="891" ht="15.75" customHeight="1">
      <c r="A891" s="160"/>
    </row>
    <row r="892" ht="15.75" customHeight="1">
      <c r="A892" s="160"/>
    </row>
    <row r="893" ht="15.75" customHeight="1">
      <c r="A893" s="160"/>
    </row>
    <row r="894" ht="15.75" customHeight="1">
      <c r="A894" s="160"/>
    </row>
    <row r="895" ht="15.75" customHeight="1">
      <c r="A895" s="160"/>
    </row>
    <row r="896" ht="15.75" customHeight="1">
      <c r="A896" s="160"/>
    </row>
    <row r="897" ht="15.75" customHeight="1">
      <c r="A897" s="160"/>
    </row>
    <row r="898" ht="15.75" customHeight="1">
      <c r="A898" s="160"/>
    </row>
    <row r="899" ht="15.75" customHeight="1">
      <c r="A899" s="160"/>
    </row>
    <row r="900" ht="15.75" customHeight="1">
      <c r="A900" s="160"/>
    </row>
    <row r="901" ht="15.75" customHeight="1">
      <c r="A901" s="160"/>
    </row>
    <row r="902" ht="15.75" customHeight="1">
      <c r="A902" s="160"/>
    </row>
    <row r="903" ht="15.75" customHeight="1">
      <c r="A903" s="160"/>
    </row>
    <row r="904" ht="15.75" customHeight="1">
      <c r="A904" s="160"/>
    </row>
    <row r="905" ht="15.75" customHeight="1">
      <c r="A905" s="160"/>
    </row>
    <row r="906" ht="15.75" customHeight="1">
      <c r="A906" s="160"/>
    </row>
    <row r="907" ht="15.75" customHeight="1">
      <c r="A907" s="160"/>
    </row>
    <row r="908" ht="15.75" customHeight="1">
      <c r="A908" s="160"/>
    </row>
    <row r="909" ht="15.75" customHeight="1">
      <c r="A909" s="160"/>
    </row>
    <row r="910" ht="15.75" customHeight="1">
      <c r="A910" s="160"/>
    </row>
    <row r="911" ht="15.75" customHeight="1">
      <c r="A911" s="160"/>
    </row>
    <row r="912" ht="15.75" customHeight="1">
      <c r="A912" s="160"/>
    </row>
    <row r="913" ht="15.75" customHeight="1">
      <c r="A913" s="160"/>
    </row>
    <row r="914" ht="15.75" customHeight="1">
      <c r="A914" s="160"/>
    </row>
    <row r="915" ht="15.75" customHeight="1">
      <c r="A915" s="160"/>
    </row>
    <row r="916" ht="15.75" customHeight="1">
      <c r="A916" s="160"/>
    </row>
    <row r="917" ht="15.75" customHeight="1">
      <c r="A917" s="160"/>
    </row>
    <row r="918" ht="15.75" customHeight="1">
      <c r="A918" s="160"/>
    </row>
    <row r="919" ht="15.75" customHeight="1">
      <c r="A919" s="160"/>
    </row>
    <row r="920" ht="15.75" customHeight="1">
      <c r="A920" s="160"/>
    </row>
    <row r="921" ht="15.75" customHeight="1">
      <c r="A921" s="160"/>
    </row>
    <row r="922" ht="15.75" customHeight="1">
      <c r="A922" s="160"/>
    </row>
    <row r="923" ht="15.75" customHeight="1">
      <c r="A923" s="160"/>
    </row>
    <row r="924" ht="15.75" customHeight="1">
      <c r="A924" s="160"/>
    </row>
    <row r="925" ht="15.75" customHeight="1">
      <c r="A925" s="160"/>
    </row>
    <row r="926" ht="15.75" customHeight="1">
      <c r="A926" s="160"/>
    </row>
    <row r="927" ht="15.75" customHeight="1">
      <c r="A927" s="160"/>
    </row>
    <row r="928" ht="15.75" customHeight="1">
      <c r="A928" s="160"/>
    </row>
    <row r="929" ht="15.75" customHeight="1">
      <c r="A929" s="160"/>
    </row>
    <row r="930" ht="15.75" customHeight="1">
      <c r="A930" s="160"/>
    </row>
    <row r="931" ht="15.75" customHeight="1">
      <c r="A931" s="160"/>
    </row>
    <row r="932" ht="15.75" customHeight="1">
      <c r="A932" s="160"/>
    </row>
    <row r="933" ht="15.75" customHeight="1">
      <c r="A933" s="160"/>
    </row>
    <row r="934" ht="15.75" customHeight="1">
      <c r="A934" s="160"/>
    </row>
    <row r="935" ht="15.75" customHeight="1">
      <c r="A935" s="160"/>
    </row>
    <row r="936" ht="15.75" customHeight="1">
      <c r="A936" s="160"/>
    </row>
    <row r="937" ht="15.75" customHeight="1">
      <c r="A937" s="160"/>
    </row>
    <row r="938" ht="15.75" customHeight="1">
      <c r="A938" s="160"/>
    </row>
    <row r="939" ht="15.75" customHeight="1">
      <c r="A939" s="160"/>
    </row>
    <row r="940" ht="15.75" customHeight="1">
      <c r="A940" s="160"/>
    </row>
    <row r="941" ht="15.75" customHeight="1">
      <c r="A941" s="160"/>
    </row>
    <row r="942" ht="15.75" customHeight="1">
      <c r="A942" s="160"/>
    </row>
    <row r="943" ht="15.75" customHeight="1">
      <c r="A943" s="160"/>
    </row>
    <row r="944" ht="15.75" customHeight="1">
      <c r="A944" s="160"/>
    </row>
    <row r="945" ht="15.75" customHeight="1">
      <c r="A945" s="160"/>
    </row>
    <row r="946" ht="15.75" customHeight="1">
      <c r="A946" s="160"/>
    </row>
    <row r="947" ht="15.75" customHeight="1">
      <c r="A947" s="160"/>
    </row>
    <row r="948" ht="15.75" customHeight="1">
      <c r="A948" s="160"/>
    </row>
    <row r="949" ht="15.75" customHeight="1">
      <c r="A949" s="160"/>
    </row>
    <row r="950" ht="15.75" customHeight="1">
      <c r="A950" s="160"/>
    </row>
    <row r="951" ht="15.75" customHeight="1">
      <c r="A951" s="160"/>
    </row>
    <row r="952" ht="15.75" customHeight="1">
      <c r="A952" s="160"/>
    </row>
    <row r="953" ht="15.75" customHeight="1">
      <c r="A953" s="160"/>
    </row>
    <row r="954" ht="15.75" customHeight="1">
      <c r="A954" s="160"/>
    </row>
    <row r="955" ht="15.75" customHeight="1">
      <c r="A955" s="160"/>
    </row>
    <row r="956" ht="15.75" customHeight="1">
      <c r="A956" s="160"/>
    </row>
    <row r="957" ht="15.75" customHeight="1">
      <c r="A957" s="160"/>
    </row>
    <row r="958" ht="15.75" customHeight="1">
      <c r="A958" s="160"/>
    </row>
    <row r="959" ht="15.75" customHeight="1">
      <c r="A959" s="160"/>
    </row>
    <row r="960" ht="15.75" customHeight="1">
      <c r="A960" s="160"/>
    </row>
    <row r="961" ht="15.75" customHeight="1">
      <c r="A961" s="160"/>
    </row>
    <row r="962" ht="15.75" customHeight="1">
      <c r="A962" s="160"/>
    </row>
    <row r="963" ht="15.75" customHeight="1">
      <c r="A963" s="160"/>
    </row>
    <row r="964" ht="15.75" customHeight="1">
      <c r="A964" s="160"/>
    </row>
    <row r="965" ht="15.75" customHeight="1">
      <c r="A965" s="160"/>
    </row>
    <row r="966" ht="15.75" customHeight="1">
      <c r="A966" s="160"/>
    </row>
    <row r="967" ht="15.75" customHeight="1">
      <c r="A967" s="160"/>
    </row>
    <row r="968" ht="15.75" customHeight="1">
      <c r="A968" s="160"/>
    </row>
    <row r="969" ht="15.75" customHeight="1">
      <c r="A969" s="160"/>
    </row>
    <row r="970" ht="15.75" customHeight="1">
      <c r="A970" s="160"/>
    </row>
    <row r="971" ht="15.75" customHeight="1">
      <c r="A971" s="160"/>
    </row>
    <row r="972" ht="15.75" customHeight="1">
      <c r="A972" s="160"/>
    </row>
    <row r="973" ht="15.75" customHeight="1">
      <c r="A973" s="160"/>
    </row>
    <row r="974" ht="15.75" customHeight="1">
      <c r="A974" s="160"/>
    </row>
    <row r="975" ht="15.75" customHeight="1">
      <c r="A975" s="160"/>
    </row>
    <row r="976" ht="15.75" customHeight="1">
      <c r="A976" s="160"/>
    </row>
    <row r="977" ht="15.75" customHeight="1">
      <c r="A977" s="160"/>
    </row>
    <row r="978" ht="15.75" customHeight="1">
      <c r="A978" s="160"/>
    </row>
    <row r="979" ht="15.75" customHeight="1">
      <c r="A979" s="160"/>
    </row>
    <row r="980" ht="15.75" customHeight="1">
      <c r="A980" s="160"/>
    </row>
    <row r="981" ht="15.75" customHeight="1">
      <c r="A981" s="160"/>
    </row>
    <row r="982" ht="15.75" customHeight="1">
      <c r="A982" s="160"/>
    </row>
    <row r="983" ht="15.75" customHeight="1">
      <c r="A983" s="160"/>
    </row>
    <row r="984" ht="15.75" customHeight="1">
      <c r="A984" s="160"/>
    </row>
    <row r="985" ht="15.75" customHeight="1">
      <c r="A985" s="160"/>
    </row>
    <row r="986" ht="15.75" customHeight="1">
      <c r="A986" s="160"/>
    </row>
  </sheetData>
  <mergeCells count="2">
    <mergeCell ref="B1:D1"/>
    <mergeCell ref="B6:C6"/>
  </mergeCells>
  <hyperlinks>
    <hyperlink display="Back" location="null!A1" ref="A1"/>
    <hyperlink r:id="rId1" ref="A2"/>
    <hyperlink display="FQC" location="'2023 KPI跟踪表格（FQC)'!A1" ref="A3"/>
  </hyperlinks>
  <printOptions/>
  <pageMargins bottom="0.75" footer="0.0" header="0.0" left="0.699305555555556" right="0.699305555555556" top="0.75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14"/>
    <col customWidth="1" min="2" max="5" width="65.57"/>
    <col customWidth="1" min="6" max="6" width="34.86"/>
    <col customWidth="1" min="7" max="8" width="7.71"/>
    <col customWidth="1" min="9" max="9" width="39.29"/>
    <col customWidth="1" min="10" max="10" width="38.57"/>
    <col customWidth="1" min="11" max="11" width="38.71"/>
    <col customWidth="1" min="12" max="16" width="7.71"/>
    <col customWidth="1" min="17" max="33" width="12.71"/>
  </cols>
  <sheetData>
    <row r="1" ht="57.0" customHeight="1">
      <c r="A1" s="135" t="s">
        <v>0</v>
      </c>
      <c r="B1" s="136" t="s">
        <v>734</v>
      </c>
      <c r="C1" s="6"/>
      <c r="D1" s="6"/>
      <c r="E1" s="137"/>
      <c r="I1" s="127" t="s">
        <v>368</v>
      </c>
      <c r="J1" s="127" t="s">
        <v>369</v>
      </c>
      <c r="K1" s="138" t="s">
        <v>371</v>
      </c>
    </row>
    <row r="2" ht="238.5" customHeight="1">
      <c r="A2" s="208" t="s">
        <v>375</v>
      </c>
      <c r="B2" s="139"/>
      <c r="C2" s="140"/>
      <c r="D2" s="140"/>
      <c r="E2" s="141"/>
      <c r="I2" s="127" t="s">
        <v>396</v>
      </c>
      <c r="J2" s="127" t="s">
        <v>397</v>
      </c>
      <c r="K2" s="142" t="s">
        <v>400</v>
      </c>
    </row>
    <row r="3" ht="238.5" customHeight="1">
      <c r="A3" s="208" t="s">
        <v>403</v>
      </c>
      <c r="B3" s="141"/>
      <c r="C3" s="141"/>
      <c r="D3" s="141"/>
      <c r="E3" s="144"/>
      <c r="I3" s="127" t="s">
        <v>407</v>
      </c>
      <c r="J3" s="127" t="s">
        <v>409</v>
      </c>
      <c r="K3" s="127" t="s">
        <v>411</v>
      </c>
    </row>
    <row r="4" ht="238.5" customHeight="1">
      <c r="A4" s="145" t="s">
        <v>413</v>
      </c>
      <c r="B4" s="123"/>
      <c r="C4" s="123"/>
      <c r="D4" s="123"/>
      <c r="E4" s="123"/>
      <c r="F4" s="147"/>
      <c r="I4" s="148"/>
      <c r="J4" s="148"/>
      <c r="K4" s="148"/>
    </row>
    <row r="5" ht="238.5" customHeight="1">
      <c r="A5" s="145" t="s">
        <v>418</v>
      </c>
      <c r="B5" s="123"/>
      <c r="C5" s="123"/>
      <c r="D5" s="123"/>
      <c r="E5" s="123"/>
      <c r="F5" s="147"/>
      <c r="I5" s="148"/>
      <c r="J5" s="148"/>
      <c r="K5" s="148"/>
    </row>
    <row r="6" ht="14.25" customHeight="1">
      <c r="A6" s="150"/>
    </row>
    <row r="7" ht="14.25" customHeight="1">
      <c r="A7" s="150"/>
    </row>
    <row r="8" ht="14.25" customHeight="1">
      <c r="A8" s="150"/>
    </row>
    <row r="9" ht="14.25" customHeight="1">
      <c r="A9" s="150"/>
    </row>
    <row r="10" ht="14.25" customHeight="1">
      <c r="A10" s="150"/>
    </row>
    <row r="11" ht="14.25" customHeight="1">
      <c r="A11" s="150"/>
    </row>
    <row r="12" ht="14.25" customHeight="1">
      <c r="A12" s="150"/>
    </row>
    <row r="13" ht="14.25" customHeight="1">
      <c r="A13" s="150"/>
    </row>
    <row r="14" ht="14.25" customHeight="1">
      <c r="A14" s="150"/>
    </row>
    <row r="15" ht="14.25" customHeight="1">
      <c r="A15" s="150"/>
    </row>
    <row r="16" ht="14.25" customHeight="1">
      <c r="A16" s="150"/>
    </row>
    <row r="17" ht="14.25" customHeight="1">
      <c r="A17" s="150"/>
    </row>
    <row r="18" ht="14.25" customHeight="1">
      <c r="A18" s="155"/>
    </row>
    <row r="19" ht="14.25" customHeight="1">
      <c r="A19" s="155"/>
    </row>
    <row r="20" ht="14.25" customHeight="1">
      <c r="A20" s="155"/>
    </row>
    <row r="21" ht="14.25" customHeight="1">
      <c r="A21" s="155"/>
    </row>
    <row r="22" ht="14.25" customHeight="1">
      <c r="A22" s="155"/>
    </row>
    <row r="23" ht="14.25" customHeight="1">
      <c r="A23" s="155"/>
    </row>
    <row r="24" ht="14.25" customHeight="1">
      <c r="A24" s="155"/>
    </row>
    <row r="25" ht="14.25" customHeight="1">
      <c r="A25" s="155"/>
    </row>
    <row r="26" ht="14.25" customHeight="1">
      <c r="A26" s="155"/>
    </row>
    <row r="27" ht="14.25" customHeight="1">
      <c r="A27" s="155"/>
    </row>
    <row r="28" ht="14.25" customHeight="1">
      <c r="A28" s="155"/>
    </row>
    <row r="29" ht="14.25" customHeight="1">
      <c r="A29" s="155"/>
    </row>
    <row r="30" ht="14.25" customHeight="1">
      <c r="A30" s="160"/>
    </row>
    <row r="31" ht="14.25" customHeight="1">
      <c r="A31" s="160"/>
    </row>
    <row r="32" ht="14.25" customHeight="1">
      <c r="A32" s="160"/>
    </row>
    <row r="33" ht="14.25" customHeight="1">
      <c r="A33" s="160"/>
    </row>
    <row r="34" ht="14.25" customHeight="1">
      <c r="A34" s="160"/>
    </row>
    <row r="35" ht="14.25" customHeight="1">
      <c r="A35" s="160"/>
    </row>
    <row r="36" ht="14.25" customHeight="1">
      <c r="A36" s="160"/>
    </row>
    <row r="37" ht="14.25" customHeight="1">
      <c r="A37" s="160"/>
    </row>
    <row r="38" ht="14.25" customHeight="1">
      <c r="A38" s="160"/>
    </row>
    <row r="39" ht="14.25" customHeight="1">
      <c r="A39" s="160"/>
    </row>
    <row r="40" ht="14.25" customHeight="1">
      <c r="A40" s="160"/>
    </row>
    <row r="41" ht="14.25" customHeight="1">
      <c r="A41" s="160"/>
    </row>
    <row r="42" ht="14.25" customHeight="1">
      <c r="A42" s="160"/>
    </row>
    <row r="43" ht="14.25" customHeight="1">
      <c r="A43" s="160"/>
    </row>
    <row r="44" ht="14.25" customHeight="1">
      <c r="A44" s="160"/>
    </row>
    <row r="45" ht="14.25" customHeight="1">
      <c r="A45" s="160"/>
    </row>
    <row r="46" ht="14.25" customHeight="1">
      <c r="A46" s="160"/>
    </row>
    <row r="47" ht="14.25" customHeight="1">
      <c r="A47" s="160"/>
    </row>
    <row r="48" ht="14.25" customHeight="1">
      <c r="A48" s="160"/>
    </row>
    <row r="49" ht="14.25" customHeight="1">
      <c r="A49" s="160"/>
    </row>
    <row r="50" ht="14.25" customHeight="1">
      <c r="A50" s="160"/>
    </row>
    <row r="51" ht="14.25" customHeight="1">
      <c r="A51" s="160"/>
    </row>
    <row r="52" ht="14.25" customHeight="1">
      <c r="A52" s="160"/>
    </row>
    <row r="53" ht="14.25" customHeight="1">
      <c r="A53" s="160"/>
    </row>
    <row r="54" ht="14.25" customHeight="1">
      <c r="A54" s="160"/>
    </row>
    <row r="55" ht="14.25" customHeight="1">
      <c r="A55" s="160"/>
    </row>
    <row r="56" ht="14.25" customHeight="1">
      <c r="A56" s="160"/>
    </row>
    <row r="57" ht="14.25" customHeight="1">
      <c r="A57" s="160"/>
    </row>
    <row r="58" ht="14.25" customHeight="1">
      <c r="A58" s="160"/>
    </row>
    <row r="59" ht="14.25" customHeight="1">
      <c r="A59" s="160"/>
    </row>
    <row r="60" ht="14.25" customHeight="1">
      <c r="A60" s="160"/>
    </row>
    <row r="61" ht="14.25" customHeight="1">
      <c r="A61" s="160"/>
    </row>
    <row r="62" ht="14.25" customHeight="1">
      <c r="A62" s="160"/>
    </row>
    <row r="63" ht="14.25" customHeight="1">
      <c r="A63" s="160"/>
    </row>
    <row r="64" ht="14.25" customHeight="1">
      <c r="A64" s="160"/>
    </row>
    <row r="65" ht="14.25" customHeight="1">
      <c r="A65" s="160"/>
    </row>
    <row r="66" ht="14.25" customHeight="1">
      <c r="A66" s="160"/>
    </row>
    <row r="67" ht="14.25" customHeight="1">
      <c r="A67" s="160"/>
    </row>
    <row r="68" ht="14.25" customHeight="1">
      <c r="A68" s="160"/>
    </row>
    <row r="69" ht="14.25" customHeight="1">
      <c r="A69" s="160"/>
    </row>
    <row r="70" ht="14.25" customHeight="1">
      <c r="A70" s="160"/>
    </row>
    <row r="71" ht="14.25" customHeight="1">
      <c r="A71" s="160"/>
    </row>
    <row r="72" ht="14.25" customHeight="1">
      <c r="A72" s="160"/>
    </row>
    <row r="73" ht="14.25" customHeight="1">
      <c r="A73" s="160"/>
    </row>
    <row r="74" ht="14.25" customHeight="1">
      <c r="A74" s="160"/>
    </row>
    <row r="75" ht="14.25" customHeight="1">
      <c r="A75" s="160"/>
    </row>
    <row r="76" ht="14.25" customHeight="1">
      <c r="A76" s="160"/>
    </row>
    <row r="77" ht="14.25" customHeight="1">
      <c r="A77" s="160"/>
    </row>
    <row r="78" ht="14.25" customHeight="1">
      <c r="A78" s="160"/>
    </row>
    <row r="79" ht="14.25" customHeight="1">
      <c r="A79" s="160"/>
    </row>
    <row r="80" ht="14.25" customHeight="1">
      <c r="A80" s="160"/>
    </row>
    <row r="81" ht="14.25" customHeight="1">
      <c r="A81" s="160"/>
    </row>
    <row r="82" ht="14.25" customHeight="1">
      <c r="A82" s="160"/>
    </row>
    <row r="83" ht="14.25" customHeight="1">
      <c r="A83" s="160"/>
    </row>
    <row r="84" ht="14.25" customHeight="1">
      <c r="A84" s="160"/>
    </row>
    <row r="85" ht="14.25" customHeight="1">
      <c r="A85" s="160"/>
    </row>
    <row r="86" ht="14.25" customHeight="1">
      <c r="A86" s="160"/>
    </row>
    <row r="87" ht="14.25" customHeight="1">
      <c r="A87" s="160"/>
    </row>
    <row r="88" ht="14.25" customHeight="1">
      <c r="A88" s="160"/>
    </row>
    <row r="89" ht="14.25" customHeight="1">
      <c r="A89" s="160"/>
    </row>
    <row r="90" ht="14.25" customHeight="1">
      <c r="A90" s="160"/>
    </row>
    <row r="91" ht="14.25" customHeight="1">
      <c r="A91" s="160"/>
    </row>
    <row r="92" ht="14.25" customHeight="1">
      <c r="A92" s="160"/>
    </row>
    <row r="93" ht="14.25" customHeight="1">
      <c r="A93" s="160"/>
    </row>
    <row r="94" ht="14.25" customHeight="1">
      <c r="A94" s="160"/>
    </row>
    <row r="95" ht="14.25" customHeight="1">
      <c r="A95" s="160"/>
    </row>
    <row r="96" ht="14.25" customHeight="1">
      <c r="A96" s="160"/>
    </row>
    <row r="97" ht="14.25" customHeight="1">
      <c r="A97" s="160"/>
    </row>
    <row r="98" ht="14.25" customHeight="1">
      <c r="A98" s="160"/>
    </row>
    <row r="99" ht="14.25" customHeight="1">
      <c r="A99" s="160"/>
    </row>
    <row r="100" ht="14.25" customHeight="1">
      <c r="A100" s="160"/>
    </row>
    <row r="101" ht="14.25" customHeight="1">
      <c r="A101" s="160"/>
    </row>
    <row r="102" ht="14.25" customHeight="1">
      <c r="A102" s="160"/>
    </row>
    <row r="103" ht="14.25" customHeight="1">
      <c r="A103" s="160"/>
    </row>
    <row r="104" ht="14.25" customHeight="1">
      <c r="A104" s="160"/>
    </row>
    <row r="105" ht="14.25" customHeight="1">
      <c r="A105" s="160"/>
    </row>
    <row r="106" ht="14.25" customHeight="1">
      <c r="A106" s="160"/>
    </row>
    <row r="107" ht="14.25" customHeight="1">
      <c r="A107" s="160"/>
    </row>
    <row r="108" ht="14.25" customHeight="1">
      <c r="A108" s="160"/>
    </row>
    <row r="109" ht="14.25" customHeight="1">
      <c r="A109" s="160"/>
    </row>
    <row r="110" ht="14.25" customHeight="1">
      <c r="A110" s="160"/>
    </row>
    <row r="111" ht="14.25" customHeight="1">
      <c r="A111" s="160"/>
    </row>
    <row r="112" ht="14.25" customHeight="1">
      <c r="A112" s="160"/>
    </row>
    <row r="113" ht="14.25" customHeight="1">
      <c r="A113" s="160"/>
    </row>
    <row r="114" ht="14.25" customHeight="1">
      <c r="A114" s="160"/>
    </row>
    <row r="115" ht="14.25" customHeight="1">
      <c r="A115" s="160"/>
    </row>
    <row r="116" ht="14.25" customHeight="1">
      <c r="A116" s="160"/>
    </row>
    <row r="117" ht="14.25" customHeight="1">
      <c r="A117" s="160"/>
    </row>
    <row r="118" ht="14.25" customHeight="1">
      <c r="A118" s="160"/>
    </row>
    <row r="119" ht="14.25" customHeight="1">
      <c r="A119" s="160"/>
    </row>
    <row r="120" ht="14.25" customHeight="1">
      <c r="A120" s="160"/>
    </row>
    <row r="121" ht="14.25" customHeight="1">
      <c r="A121" s="160"/>
    </row>
    <row r="122" ht="14.25" customHeight="1">
      <c r="A122" s="160"/>
    </row>
    <row r="123" ht="14.25" customHeight="1">
      <c r="A123" s="160"/>
    </row>
    <row r="124" ht="14.25" customHeight="1">
      <c r="A124" s="160"/>
    </row>
    <row r="125" ht="14.25" customHeight="1">
      <c r="A125" s="160"/>
    </row>
    <row r="126" ht="14.25" customHeight="1">
      <c r="A126" s="160"/>
    </row>
    <row r="127" ht="14.25" customHeight="1">
      <c r="A127" s="160"/>
    </row>
    <row r="128" ht="14.25" customHeight="1">
      <c r="A128" s="160"/>
    </row>
    <row r="129" ht="14.25" customHeight="1">
      <c r="A129" s="160"/>
    </row>
    <row r="130" ht="14.25" customHeight="1">
      <c r="A130" s="160"/>
    </row>
    <row r="131" ht="14.25" customHeight="1">
      <c r="A131" s="160"/>
    </row>
    <row r="132" ht="14.25" customHeight="1">
      <c r="A132" s="160"/>
    </row>
    <row r="133" ht="14.25" customHeight="1">
      <c r="A133" s="160"/>
    </row>
    <row r="134" ht="14.25" customHeight="1">
      <c r="A134" s="160"/>
    </row>
    <row r="135" ht="14.25" customHeight="1">
      <c r="A135" s="160"/>
    </row>
    <row r="136" ht="14.25" customHeight="1">
      <c r="A136" s="160"/>
    </row>
    <row r="137" ht="14.25" customHeight="1">
      <c r="A137" s="160"/>
    </row>
    <row r="138" ht="14.25" customHeight="1">
      <c r="A138" s="160"/>
    </row>
    <row r="139" ht="14.25" customHeight="1">
      <c r="A139" s="160"/>
    </row>
    <row r="140" ht="14.25" customHeight="1">
      <c r="A140" s="160"/>
    </row>
    <row r="141" ht="14.25" customHeight="1">
      <c r="A141" s="160"/>
    </row>
    <row r="142" ht="14.25" customHeight="1">
      <c r="A142" s="160"/>
    </row>
    <row r="143" ht="14.25" customHeight="1">
      <c r="A143" s="160"/>
    </row>
    <row r="144" ht="14.25" customHeight="1">
      <c r="A144" s="160"/>
    </row>
    <row r="145" ht="14.25" customHeight="1">
      <c r="A145" s="160"/>
    </row>
    <row r="146" ht="14.25" customHeight="1">
      <c r="A146" s="160"/>
    </row>
    <row r="147" ht="14.25" customHeight="1">
      <c r="A147" s="160"/>
    </row>
    <row r="148" ht="14.25" customHeight="1">
      <c r="A148" s="160"/>
    </row>
    <row r="149" ht="14.25" customHeight="1">
      <c r="A149" s="160"/>
    </row>
    <row r="150" ht="14.25" customHeight="1">
      <c r="A150" s="160"/>
    </row>
    <row r="151" ht="14.25" customHeight="1">
      <c r="A151" s="160"/>
    </row>
    <row r="152" ht="14.25" customHeight="1">
      <c r="A152" s="160"/>
    </row>
    <row r="153" ht="14.25" customHeight="1">
      <c r="A153" s="160"/>
    </row>
    <row r="154" ht="14.25" customHeight="1">
      <c r="A154" s="160"/>
    </row>
    <row r="155" ht="14.25" customHeight="1">
      <c r="A155" s="160"/>
    </row>
    <row r="156" ht="14.25" customHeight="1">
      <c r="A156" s="160"/>
    </row>
    <row r="157" ht="14.25" customHeight="1">
      <c r="A157" s="160"/>
    </row>
    <row r="158" ht="14.25" customHeight="1">
      <c r="A158" s="160"/>
    </row>
    <row r="159" ht="14.25" customHeight="1">
      <c r="A159" s="160"/>
    </row>
    <row r="160" ht="14.25" customHeight="1">
      <c r="A160" s="160"/>
    </row>
    <row r="161" ht="14.25" customHeight="1">
      <c r="A161" s="160"/>
    </row>
    <row r="162" ht="14.25" customHeight="1">
      <c r="A162" s="160"/>
    </row>
    <row r="163" ht="14.25" customHeight="1">
      <c r="A163" s="160"/>
    </row>
    <row r="164" ht="14.25" customHeight="1">
      <c r="A164" s="160"/>
    </row>
    <row r="165" ht="14.25" customHeight="1">
      <c r="A165" s="160"/>
    </row>
    <row r="166" ht="14.25" customHeight="1">
      <c r="A166" s="160"/>
    </row>
    <row r="167" ht="14.25" customHeight="1">
      <c r="A167" s="160"/>
    </row>
    <row r="168" ht="14.25" customHeight="1">
      <c r="A168" s="160"/>
    </row>
    <row r="169" ht="14.25" customHeight="1">
      <c r="A169" s="160"/>
    </row>
    <row r="170" ht="14.25" customHeight="1">
      <c r="A170" s="160"/>
    </row>
    <row r="171" ht="14.25" customHeight="1">
      <c r="A171" s="160"/>
    </row>
    <row r="172" ht="14.25" customHeight="1">
      <c r="A172" s="160"/>
    </row>
    <row r="173" ht="14.25" customHeight="1">
      <c r="A173" s="160"/>
    </row>
    <row r="174" ht="14.25" customHeight="1">
      <c r="A174" s="160"/>
    </row>
    <row r="175" ht="14.25" customHeight="1">
      <c r="A175" s="160"/>
    </row>
    <row r="176" ht="14.25" customHeight="1">
      <c r="A176" s="160"/>
    </row>
    <row r="177" ht="14.25" customHeight="1">
      <c r="A177" s="160"/>
    </row>
    <row r="178" ht="14.25" customHeight="1">
      <c r="A178" s="160"/>
    </row>
    <row r="179" ht="14.25" customHeight="1">
      <c r="A179" s="160"/>
    </row>
    <row r="180" ht="14.25" customHeight="1">
      <c r="A180" s="160"/>
    </row>
    <row r="181" ht="14.25" customHeight="1">
      <c r="A181" s="160"/>
    </row>
    <row r="182" ht="14.25" customHeight="1">
      <c r="A182" s="160"/>
    </row>
    <row r="183" ht="14.25" customHeight="1">
      <c r="A183" s="160"/>
    </row>
    <row r="184" ht="14.25" customHeight="1">
      <c r="A184" s="160"/>
    </row>
    <row r="185" ht="14.25" customHeight="1">
      <c r="A185" s="160"/>
    </row>
    <row r="186" ht="14.25" customHeight="1">
      <c r="A186" s="160"/>
    </row>
    <row r="187" ht="14.25" customHeight="1">
      <c r="A187" s="160"/>
    </row>
    <row r="188" ht="14.25" customHeight="1">
      <c r="A188" s="160"/>
    </row>
    <row r="189" ht="14.25" customHeight="1">
      <c r="A189" s="160"/>
    </row>
    <row r="190" ht="14.25" customHeight="1">
      <c r="A190" s="160"/>
    </row>
    <row r="191" ht="14.25" customHeight="1">
      <c r="A191" s="160"/>
    </row>
    <row r="192" ht="14.25" customHeight="1">
      <c r="A192" s="160"/>
    </row>
    <row r="193" ht="14.25" customHeight="1">
      <c r="A193" s="160"/>
    </row>
    <row r="194" ht="14.25" customHeight="1">
      <c r="A194" s="160"/>
    </row>
    <row r="195" ht="14.25" customHeight="1">
      <c r="A195" s="160"/>
    </row>
    <row r="196" ht="14.25" customHeight="1">
      <c r="A196" s="160"/>
    </row>
    <row r="197" ht="14.25" customHeight="1">
      <c r="A197" s="160"/>
    </row>
    <row r="198" ht="14.25" customHeight="1">
      <c r="A198" s="160"/>
    </row>
    <row r="199" ht="14.25" customHeight="1">
      <c r="A199" s="160"/>
    </row>
    <row r="200" ht="14.25" customHeight="1">
      <c r="A200" s="160"/>
    </row>
    <row r="201" ht="14.25" customHeight="1">
      <c r="A201" s="160"/>
    </row>
    <row r="202" ht="14.25" customHeight="1">
      <c r="A202" s="160"/>
    </row>
    <row r="203" ht="14.25" customHeight="1">
      <c r="A203" s="160"/>
    </row>
    <row r="204" ht="14.25" customHeight="1">
      <c r="A204" s="160"/>
    </row>
    <row r="205" ht="14.25" customHeight="1">
      <c r="A205" s="160"/>
    </row>
    <row r="206" ht="15.75" customHeight="1">
      <c r="A206" s="160"/>
    </row>
    <row r="207" ht="15.75" customHeight="1">
      <c r="A207" s="160"/>
    </row>
    <row r="208" ht="15.75" customHeight="1">
      <c r="A208" s="160"/>
    </row>
    <row r="209" ht="15.75" customHeight="1">
      <c r="A209" s="160"/>
    </row>
    <row r="210" ht="15.75" customHeight="1">
      <c r="A210" s="160"/>
    </row>
    <row r="211" ht="15.75" customHeight="1">
      <c r="A211" s="160"/>
    </row>
    <row r="212" ht="15.75" customHeight="1">
      <c r="A212" s="160"/>
    </row>
    <row r="213" ht="15.75" customHeight="1">
      <c r="A213" s="160"/>
    </row>
    <row r="214" ht="15.75" customHeight="1">
      <c r="A214" s="160"/>
    </row>
    <row r="215" ht="15.75" customHeight="1">
      <c r="A215" s="160"/>
    </row>
    <row r="216" ht="15.75" customHeight="1">
      <c r="A216" s="160"/>
    </row>
    <row r="217" ht="15.75" customHeight="1">
      <c r="A217" s="160"/>
    </row>
    <row r="218" ht="15.75" customHeight="1">
      <c r="A218" s="160"/>
    </row>
    <row r="219" ht="15.75" customHeight="1">
      <c r="A219" s="160"/>
    </row>
    <row r="220" ht="15.75" customHeight="1">
      <c r="A220" s="160"/>
    </row>
    <row r="221" ht="15.75" customHeight="1">
      <c r="A221" s="160"/>
    </row>
    <row r="222" ht="15.75" customHeight="1">
      <c r="A222" s="160"/>
    </row>
    <row r="223" ht="15.75" customHeight="1">
      <c r="A223" s="160"/>
    </row>
    <row r="224" ht="15.75" customHeight="1">
      <c r="A224" s="160"/>
    </row>
    <row r="225" ht="15.75" customHeight="1">
      <c r="A225" s="160"/>
    </row>
    <row r="226" ht="15.75" customHeight="1">
      <c r="A226" s="160"/>
    </row>
    <row r="227" ht="15.75" customHeight="1">
      <c r="A227" s="160"/>
    </row>
    <row r="228" ht="15.75" customHeight="1">
      <c r="A228" s="160"/>
    </row>
    <row r="229" ht="15.75" customHeight="1">
      <c r="A229" s="160"/>
    </row>
    <row r="230" ht="15.75" customHeight="1">
      <c r="A230" s="160"/>
    </row>
    <row r="231" ht="15.75" customHeight="1">
      <c r="A231" s="160"/>
    </row>
    <row r="232" ht="15.75" customHeight="1">
      <c r="A232" s="160"/>
    </row>
    <row r="233" ht="15.75" customHeight="1">
      <c r="A233" s="160"/>
    </row>
    <row r="234" ht="15.75" customHeight="1">
      <c r="A234" s="160"/>
    </row>
    <row r="235" ht="15.75" customHeight="1">
      <c r="A235" s="160"/>
    </row>
    <row r="236" ht="15.75" customHeight="1">
      <c r="A236" s="160"/>
    </row>
    <row r="237" ht="15.75" customHeight="1">
      <c r="A237" s="160"/>
    </row>
    <row r="238" ht="15.75" customHeight="1">
      <c r="A238" s="160"/>
    </row>
    <row r="239" ht="15.75" customHeight="1">
      <c r="A239" s="160"/>
    </row>
    <row r="240" ht="15.75" customHeight="1">
      <c r="A240" s="160"/>
    </row>
    <row r="241" ht="15.75" customHeight="1">
      <c r="A241" s="160"/>
    </row>
    <row r="242" ht="15.75" customHeight="1">
      <c r="A242" s="160"/>
    </row>
    <row r="243" ht="15.75" customHeight="1">
      <c r="A243" s="160"/>
    </row>
    <row r="244" ht="15.75" customHeight="1">
      <c r="A244" s="160"/>
    </row>
    <row r="245" ht="15.75" customHeight="1">
      <c r="A245" s="160"/>
    </row>
    <row r="246" ht="15.75" customHeight="1">
      <c r="A246" s="160"/>
    </row>
    <row r="247" ht="15.75" customHeight="1">
      <c r="A247" s="160"/>
    </row>
    <row r="248" ht="15.75" customHeight="1">
      <c r="A248" s="160"/>
    </row>
    <row r="249" ht="15.75" customHeight="1">
      <c r="A249" s="160"/>
    </row>
    <row r="250" ht="15.75" customHeight="1">
      <c r="A250" s="160"/>
    </row>
    <row r="251" ht="15.75" customHeight="1">
      <c r="A251" s="160"/>
    </row>
    <row r="252" ht="15.75" customHeight="1">
      <c r="A252" s="160"/>
    </row>
    <row r="253" ht="15.75" customHeight="1">
      <c r="A253" s="160"/>
    </row>
    <row r="254" ht="15.75" customHeight="1">
      <c r="A254" s="160"/>
    </row>
    <row r="255" ht="15.75" customHeight="1">
      <c r="A255" s="160"/>
    </row>
    <row r="256" ht="15.75" customHeight="1">
      <c r="A256" s="160"/>
    </row>
    <row r="257" ht="15.75" customHeight="1">
      <c r="A257" s="160"/>
    </row>
    <row r="258" ht="15.75" customHeight="1">
      <c r="A258" s="160"/>
    </row>
    <row r="259" ht="15.75" customHeight="1">
      <c r="A259" s="160"/>
    </row>
    <row r="260" ht="15.75" customHeight="1">
      <c r="A260" s="160"/>
    </row>
    <row r="261" ht="15.75" customHeight="1">
      <c r="A261" s="160"/>
    </row>
    <row r="262" ht="15.75" customHeight="1">
      <c r="A262" s="160"/>
    </row>
    <row r="263" ht="15.75" customHeight="1">
      <c r="A263" s="160"/>
    </row>
    <row r="264" ht="15.75" customHeight="1">
      <c r="A264" s="160"/>
    </row>
    <row r="265" ht="15.75" customHeight="1">
      <c r="A265" s="160"/>
    </row>
    <row r="266" ht="15.75" customHeight="1">
      <c r="A266" s="160"/>
    </row>
    <row r="267" ht="15.75" customHeight="1">
      <c r="A267" s="160"/>
    </row>
    <row r="268" ht="15.75" customHeight="1">
      <c r="A268" s="160"/>
    </row>
    <row r="269" ht="15.75" customHeight="1">
      <c r="A269" s="160"/>
    </row>
    <row r="270" ht="15.75" customHeight="1">
      <c r="A270" s="160"/>
    </row>
    <row r="271" ht="15.75" customHeight="1">
      <c r="A271" s="160"/>
    </row>
    <row r="272" ht="15.75" customHeight="1">
      <c r="A272" s="160"/>
    </row>
    <row r="273" ht="15.75" customHeight="1">
      <c r="A273" s="160"/>
    </row>
    <row r="274" ht="15.75" customHeight="1">
      <c r="A274" s="160"/>
    </row>
    <row r="275" ht="15.75" customHeight="1">
      <c r="A275" s="160"/>
    </row>
    <row r="276" ht="15.75" customHeight="1">
      <c r="A276" s="160"/>
    </row>
    <row r="277" ht="15.75" customHeight="1">
      <c r="A277" s="160"/>
    </row>
    <row r="278" ht="15.75" customHeight="1">
      <c r="A278" s="160"/>
    </row>
    <row r="279" ht="15.75" customHeight="1">
      <c r="A279" s="160"/>
    </row>
    <row r="280" ht="15.75" customHeight="1">
      <c r="A280" s="160"/>
    </row>
    <row r="281" ht="15.75" customHeight="1">
      <c r="A281" s="160"/>
    </row>
    <row r="282" ht="15.75" customHeight="1">
      <c r="A282" s="160"/>
    </row>
    <row r="283" ht="15.75" customHeight="1">
      <c r="A283" s="160"/>
    </row>
    <row r="284" ht="15.75" customHeight="1">
      <c r="A284" s="160"/>
    </row>
    <row r="285" ht="15.75" customHeight="1">
      <c r="A285" s="160"/>
    </row>
    <row r="286" ht="15.75" customHeight="1">
      <c r="A286" s="160"/>
    </row>
    <row r="287" ht="15.75" customHeight="1">
      <c r="A287" s="160"/>
    </row>
    <row r="288" ht="15.75" customHeight="1">
      <c r="A288" s="160"/>
    </row>
    <row r="289" ht="15.75" customHeight="1">
      <c r="A289" s="160"/>
    </row>
    <row r="290" ht="15.75" customHeight="1">
      <c r="A290" s="160"/>
    </row>
    <row r="291" ht="15.75" customHeight="1">
      <c r="A291" s="160"/>
    </row>
    <row r="292" ht="15.75" customHeight="1">
      <c r="A292" s="160"/>
    </row>
    <row r="293" ht="15.75" customHeight="1">
      <c r="A293" s="160"/>
    </row>
    <row r="294" ht="15.75" customHeight="1">
      <c r="A294" s="160"/>
    </row>
    <row r="295" ht="15.75" customHeight="1">
      <c r="A295" s="160"/>
    </row>
    <row r="296" ht="15.75" customHeight="1">
      <c r="A296" s="160"/>
    </row>
    <row r="297" ht="15.75" customHeight="1">
      <c r="A297" s="160"/>
    </row>
    <row r="298" ht="15.75" customHeight="1">
      <c r="A298" s="160"/>
    </row>
    <row r="299" ht="15.75" customHeight="1">
      <c r="A299" s="160"/>
    </row>
    <row r="300" ht="15.75" customHeight="1">
      <c r="A300" s="160"/>
    </row>
    <row r="301" ht="15.75" customHeight="1">
      <c r="A301" s="160"/>
    </row>
    <row r="302" ht="15.75" customHeight="1">
      <c r="A302" s="160"/>
    </row>
    <row r="303" ht="15.75" customHeight="1">
      <c r="A303" s="160"/>
    </row>
    <row r="304" ht="15.75" customHeight="1">
      <c r="A304" s="160"/>
    </row>
    <row r="305" ht="15.75" customHeight="1">
      <c r="A305" s="160"/>
    </row>
    <row r="306" ht="15.75" customHeight="1">
      <c r="A306" s="160"/>
    </row>
    <row r="307" ht="15.75" customHeight="1">
      <c r="A307" s="160"/>
    </row>
    <row r="308" ht="15.75" customHeight="1">
      <c r="A308" s="160"/>
    </row>
    <row r="309" ht="15.75" customHeight="1">
      <c r="A309" s="160"/>
    </row>
    <row r="310" ht="15.75" customHeight="1">
      <c r="A310" s="160"/>
    </row>
    <row r="311" ht="15.75" customHeight="1">
      <c r="A311" s="160"/>
    </row>
    <row r="312" ht="15.75" customHeight="1">
      <c r="A312" s="160"/>
    </row>
    <row r="313" ht="15.75" customHeight="1">
      <c r="A313" s="160"/>
    </row>
    <row r="314" ht="15.75" customHeight="1">
      <c r="A314" s="160"/>
    </row>
    <row r="315" ht="15.75" customHeight="1">
      <c r="A315" s="160"/>
    </row>
    <row r="316" ht="15.75" customHeight="1">
      <c r="A316" s="160"/>
    </row>
    <row r="317" ht="15.75" customHeight="1">
      <c r="A317" s="160"/>
    </row>
    <row r="318" ht="15.75" customHeight="1">
      <c r="A318" s="160"/>
    </row>
    <row r="319" ht="15.75" customHeight="1">
      <c r="A319" s="160"/>
    </row>
    <row r="320" ht="15.75" customHeight="1">
      <c r="A320" s="160"/>
    </row>
    <row r="321" ht="15.75" customHeight="1">
      <c r="A321" s="160"/>
    </row>
    <row r="322" ht="15.75" customHeight="1">
      <c r="A322" s="160"/>
    </row>
    <row r="323" ht="15.75" customHeight="1">
      <c r="A323" s="160"/>
    </row>
    <row r="324" ht="15.75" customHeight="1">
      <c r="A324" s="160"/>
    </row>
    <row r="325" ht="15.75" customHeight="1">
      <c r="A325" s="160"/>
    </row>
    <row r="326" ht="15.75" customHeight="1">
      <c r="A326" s="160"/>
    </row>
    <row r="327" ht="15.75" customHeight="1">
      <c r="A327" s="160"/>
    </row>
    <row r="328" ht="15.75" customHeight="1">
      <c r="A328" s="160"/>
    </row>
    <row r="329" ht="15.75" customHeight="1">
      <c r="A329" s="160"/>
    </row>
    <row r="330" ht="15.75" customHeight="1">
      <c r="A330" s="160"/>
    </row>
    <row r="331" ht="15.75" customHeight="1">
      <c r="A331" s="160"/>
    </row>
    <row r="332" ht="15.75" customHeight="1">
      <c r="A332" s="160"/>
    </row>
    <row r="333" ht="15.75" customHeight="1">
      <c r="A333" s="160"/>
    </row>
    <row r="334" ht="15.75" customHeight="1">
      <c r="A334" s="160"/>
    </row>
    <row r="335" ht="15.75" customHeight="1">
      <c r="A335" s="160"/>
    </row>
    <row r="336" ht="15.75" customHeight="1">
      <c r="A336" s="160"/>
    </row>
    <row r="337" ht="15.75" customHeight="1">
      <c r="A337" s="160"/>
    </row>
    <row r="338" ht="15.75" customHeight="1">
      <c r="A338" s="160"/>
    </row>
    <row r="339" ht="15.75" customHeight="1">
      <c r="A339" s="160"/>
    </row>
    <row r="340" ht="15.75" customHeight="1">
      <c r="A340" s="160"/>
    </row>
    <row r="341" ht="15.75" customHeight="1">
      <c r="A341" s="160"/>
    </row>
    <row r="342" ht="15.75" customHeight="1">
      <c r="A342" s="160"/>
    </row>
    <row r="343" ht="15.75" customHeight="1">
      <c r="A343" s="160"/>
    </row>
    <row r="344" ht="15.75" customHeight="1">
      <c r="A344" s="160"/>
    </row>
    <row r="345" ht="15.75" customHeight="1">
      <c r="A345" s="160"/>
    </row>
    <row r="346" ht="15.75" customHeight="1">
      <c r="A346" s="160"/>
    </row>
    <row r="347" ht="15.75" customHeight="1">
      <c r="A347" s="160"/>
    </row>
    <row r="348" ht="15.75" customHeight="1">
      <c r="A348" s="160"/>
    </row>
    <row r="349" ht="15.75" customHeight="1">
      <c r="A349" s="160"/>
    </row>
    <row r="350" ht="15.75" customHeight="1">
      <c r="A350" s="160"/>
    </row>
    <row r="351" ht="15.75" customHeight="1">
      <c r="A351" s="160"/>
    </row>
    <row r="352" ht="15.75" customHeight="1">
      <c r="A352" s="160"/>
    </row>
    <row r="353" ht="15.75" customHeight="1">
      <c r="A353" s="160"/>
    </row>
    <row r="354" ht="15.75" customHeight="1">
      <c r="A354" s="160"/>
    </row>
    <row r="355" ht="15.75" customHeight="1">
      <c r="A355" s="160"/>
    </row>
    <row r="356" ht="15.75" customHeight="1">
      <c r="A356" s="160"/>
    </row>
    <row r="357" ht="15.75" customHeight="1">
      <c r="A357" s="160"/>
    </row>
    <row r="358" ht="15.75" customHeight="1">
      <c r="A358" s="160"/>
    </row>
    <row r="359" ht="15.75" customHeight="1">
      <c r="A359" s="160"/>
    </row>
    <row r="360" ht="15.75" customHeight="1">
      <c r="A360" s="160"/>
    </row>
    <row r="361" ht="15.75" customHeight="1">
      <c r="A361" s="160"/>
    </row>
    <row r="362" ht="15.75" customHeight="1">
      <c r="A362" s="160"/>
    </row>
    <row r="363" ht="15.75" customHeight="1">
      <c r="A363" s="160"/>
    </row>
    <row r="364" ht="15.75" customHeight="1">
      <c r="A364" s="160"/>
    </row>
    <row r="365" ht="15.75" customHeight="1">
      <c r="A365" s="160"/>
    </row>
    <row r="366" ht="15.75" customHeight="1">
      <c r="A366" s="160"/>
    </row>
    <row r="367" ht="15.75" customHeight="1">
      <c r="A367" s="160"/>
    </row>
    <row r="368" ht="15.75" customHeight="1">
      <c r="A368" s="160"/>
    </row>
    <row r="369" ht="15.75" customHeight="1">
      <c r="A369" s="160"/>
    </row>
    <row r="370" ht="15.75" customHeight="1">
      <c r="A370" s="160"/>
    </row>
    <row r="371" ht="15.75" customHeight="1">
      <c r="A371" s="160"/>
    </row>
    <row r="372" ht="15.75" customHeight="1">
      <c r="A372" s="160"/>
    </row>
    <row r="373" ht="15.75" customHeight="1">
      <c r="A373" s="160"/>
    </row>
    <row r="374" ht="15.75" customHeight="1">
      <c r="A374" s="160"/>
    </row>
    <row r="375" ht="15.75" customHeight="1">
      <c r="A375" s="160"/>
    </row>
    <row r="376" ht="15.75" customHeight="1">
      <c r="A376" s="160"/>
    </row>
    <row r="377" ht="15.75" customHeight="1">
      <c r="A377" s="160"/>
    </row>
    <row r="378" ht="15.75" customHeight="1">
      <c r="A378" s="160"/>
    </row>
    <row r="379" ht="15.75" customHeight="1">
      <c r="A379" s="160"/>
    </row>
    <row r="380" ht="15.75" customHeight="1">
      <c r="A380" s="160"/>
    </row>
    <row r="381" ht="15.75" customHeight="1">
      <c r="A381" s="160"/>
    </row>
    <row r="382" ht="15.75" customHeight="1">
      <c r="A382" s="160"/>
    </row>
    <row r="383" ht="15.75" customHeight="1">
      <c r="A383" s="160"/>
    </row>
    <row r="384" ht="15.75" customHeight="1">
      <c r="A384" s="160"/>
    </row>
    <row r="385" ht="15.75" customHeight="1">
      <c r="A385" s="160"/>
    </row>
    <row r="386" ht="15.75" customHeight="1">
      <c r="A386" s="160"/>
    </row>
    <row r="387" ht="15.75" customHeight="1">
      <c r="A387" s="160"/>
    </row>
    <row r="388" ht="15.75" customHeight="1">
      <c r="A388" s="160"/>
    </row>
    <row r="389" ht="15.75" customHeight="1">
      <c r="A389" s="160"/>
    </row>
    <row r="390" ht="15.75" customHeight="1">
      <c r="A390" s="160"/>
    </row>
    <row r="391" ht="15.75" customHeight="1">
      <c r="A391" s="160"/>
    </row>
    <row r="392" ht="15.75" customHeight="1">
      <c r="A392" s="160"/>
    </row>
    <row r="393" ht="15.75" customHeight="1">
      <c r="A393" s="160"/>
    </row>
    <row r="394" ht="15.75" customHeight="1">
      <c r="A394" s="160"/>
    </row>
    <row r="395" ht="15.75" customHeight="1">
      <c r="A395" s="160"/>
    </row>
    <row r="396" ht="15.75" customHeight="1">
      <c r="A396" s="160"/>
    </row>
    <row r="397" ht="15.75" customHeight="1">
      <c r="A397" s="160"/>
    </row>
    <row r="398" ht="15.75" customHeight="1">
      <c r="A398" s="160"/>
    </row>
    <row r="399" ht="15.75" customHeight="1">
      <c r="A399" s="160"/>
    </row>
    <row r="400" ht="15.75" customHeight="1">
      <c r="A400" s="160"/>
    </row>
    <row r="401" ht="15.75" customHeight="1">
      <c r="A401" s="160"/>
    </row>
    <row r="402" ht="15.75" customHeight="1">
      <c r="A402" s="160"/>
    </row>
    <row r="403" ht="15.75" customHeight="1">
      <c r="A403" s="160"/>
    </row>
    <row r="404" ht="15.75" customHeight="1">
      <c r="A404" s="160"/>
    </row>
    <row r="405" ht="15.75" customHeight="1">
      <c r="A405" s="160"/>
    </row>
    <row r="406" ht="15.75" customHeight="1">
      <c r="A406" s="160"/>
    </row>
    <row r="407" ht="15.75" customHeight="1">
      <c r="A407" s="160"/>
    </row>
    <row r="408" ht="15.75" customHeight="1">
      <c r="A408" s="160"/>
    </row>
    <row r="409" ht="15.75" customHeight="1">
      <c r="A409" s="160"/>
    </row>
    <row r="410" ht="15.75" customHeight="1">
      <c r="A410" s="160"/>
    </row>
    <row r="411" ht="15.75" customHeight="1">
      <c r="A411" s="160"/>
    </row>
    <row r="412" ht="15.75" customHeight="1">
      <c r="A412" s="160"/>
    </row>
    <row r="413" ht="15.75" customHeight="1">
      <c r="A413" s="160"/>
    </row>
    <row r="414" ht="15.75" customHeight="1">
      <c r="A414" s="160"/>
    </row>
    <row r="415" ht="15.75" customHeight="1">
      <c r="A415" s="160"/>
    </row>
    <row r="416" ht="15.75" customHeight="1">
      <c r="A416" s="160"/>
    </row>
    <row r="417" ht="15.75" customHeight="1">
      <c r="A417" s="160"/>
    </row>
    <row r="418" ht="15.75" customHeight="1">
      <c r="A418" s="160"/>
    </row>
    <row r="419" ht="15.75" customHeight="1">
      <c r="A419" s="160"/>
    </row>
    <row r="420" ht="15.75" customHeight="1">
      <c r="A420" s="160"/>
    </row>
    <row r="421" ht="15.75" customHeight="1">
      <c r="A421" s="160"/>
    </row>
    <row r="422" ht="15.75" customHeight="1">
      <c r="A422" s="160"/>
    </row>
    <row r="423" ht="15.75" customHeight="1">
      <c r="A423" s="160"/>
    </row>
    <row r="424" ht="15.75" customHeight="1">
      <c r="A424" s="160"/>
    </row>
    <row r="425" ht="15.75" customHeight="1">
      <c r="A425" s="160"/>
    </row>
    <row r="426" ht="15.75" customHeight="1">
      <c r="A426" s="160"/>
    </row>
    <row r="427" ht="15.75" customHeight="1">
      <c r="A427" s="160"/>
    </row>
    <row r="428" ht="15.75" customHeight="1">
      <c r="A428" s="160"/>
    </row>
    <row r="429" ht="15.75" customHeight="1">
      <c r="A429" s="160"/>
    </row>
    <row r="430" ht="15.75" customHeight="1">
      <c r="A430" s="160"/>
    </row>
    <row r="431" ht="15.75" customHeight="1">
      <c r="A431" s="160"/>
    </row>
    <row r="432" ht="15.75" customHeight="1">
      <c r="A432" s="160"/>
    </row>
    <row r="433" ht="15.75" customHeight="1">
      <c r="A433" s="160"/>
    </row>
    <row r="434" ht="15.75" customHeight="1">
      <c r="A434" s="160"/>
    </row>
    <row r="435" ht="15.75" customHeight="1">
      <c r="A435" s="160"/>
    </row>
    <row r="436" ht="15.75" customHeight="1">
      <c r="A436" s="160"/>
    </row>
    <row r="437" ht="15.75" customHeight="1">
      <c r="A437" s="160"/>
    </row>
    <row r="438" ht="15.75" customHeight="1">
      <c r="A438" s="160"/>
    </row>
    <row r="439" ht="15.75" customHeight="1">
      <c r="A439" s="160"/>
    </row>
    <row r="440" ht="15.75" customHeight="1">
      <c r="A440" s="160"/>
    </row>
    <row r="441" ht="15.75" customHeight="1">
      <c r="A441" s="160"/>
    </row>
    <row r="442" ht="15.75" customHeight="1">
      <c r="A442" s="160"/>
    </row>
    <row r="443" ht="15.75" customHeight="1">
      <c r="A443" s="160"/>
    </row>
    <row r="444" ht="15.75" customHeight="1">
      <c r="A444" s="160"/>
    </row>
    <row r="445" ht="15.75" customHeight="1">
      <c r="A445" s="160"/>
    </row>
    <row r="446" ht="15.75" customHeight="1">
      <c r="A446" s="160"/>
    </row>
    <row r="447" ht="15.75" customHeight="1">
      <c r="A447" s="160"/>
    </row>
    <row r="448" ht="15.75" customHeight="1">
      <c r="A448" s="160"/>
    </row>
    <row r="449" ht="15.75" customHeight="1">
      <c r="A449" s="160"/>
    </row>
    <row r="450" ht="15.75" customHeight="1">
      <c r="A450" s="160"/>
    </row>
    <row r="451" ht="15.75" customHeight="1">
      <c r="A451" s="160"/>
    </row>
    <row r="452" ht="15.75" customHeight="1">
      <c r="A452" s="160"/>
    </row>
    <row r="453" ht="15.75" customHeight="1">
      <c r="A453" s="160"/>
    </row>
    <row r="454" ht="15.75" customHeight="1">
      <c r="A454" s="160"/>
    </row>
    <row r="455" ht="15.75" customHeight="1">
      <c r="A455" s="160"/>
    </row>
    <row r="456" ht="15.75" customHeight="1">
      <c r="A456" s="160"/>
    </row>
    <row r="457" ht="15.75" customHeight="1">
      <c r="A457" s="160"/>
    </row>
    <row r="458" ht="15.75" customHeight="1">
      <c r="A458" s="160"/>
    </row>
    <row r="459" ht="15.75" customHeight="1">
      <c r="A459" s="160"/>
    </row>
    <row r="460" ht="15.75" customHeight="1">
      <c r="A460" s="160"/>
    </row>
    <row r="461" ht="15.75" customHeight="1">
      <c r="A461" s="160"/>
    </row>
    <row r="462" ht="15.75" customHeight="1">
      <c r="A462" s="160"/>
    </row>
    <row r="463" ht="15.75" customHeight="1">
      <c r="A463" s="160"/>
    </row>
    <row r="464" ht="15.75" customHeight="1">
      <c r="A464" s="160"/>
    </row>
    <row r="465" ht="15.75" customHeight="1">
      <c r="A465" s="160"/>
    </row>
    <row r="466" ht="15.75" customHeight="1">
      <c r="A466" s="160"/>
    </row>
    <row r="467" ht="15.75" customHeight="1">
      <c r="A467" s="160"/>
    </row>
    <row r="468" ht="15.75" customHeight="1">
      <c r="A468" s="160"/>
    </row>
    <row r="469" ht="15.75" customHeight="1">
      <c r="A469" s="160"/>
    </row>
    <row r="470" ht="15.75" customHeight="1">
      <c r="A470" s="160"/>
    </row>
    <row r="471" ht="15.75" customHeight="1">
      <c r="A471" s="160"/>
    </row>
    <row r="472" ht="15.75" customHeight="1">
      <c r="A472" s="160"/>
    </row>
    <row r="473" ht="15.75" customHeight="1">
      <c r="A473" s="160"/>
    </row>
    <row r="474" ht="15.75" customHeight="1">
      <c r="A474" s="160"/>
    </row>
    <row r="475" ht="15.75" customHeight="1">
      <c r="A475" s="160"/>
    </row>
    <row r="476" ht="15.75" customHeight="1">
      <c r="A476" s="160"/>
    </row>
    <row r="477" ht="15.75" customHeight="1">
      <c r="A477" s="160"/>
    </row>
    <row r="478" ht="15.75" customHeight="1">
      <c r="A478" s="160"/>
    </row>
    <row r="479" ht="15.75" customHeight="1">
      <c r="A479" s="160"/>
    </row>
    <row r="480" ht="15.75" customHeight="1">
      <c r="A480" s="160"/>
    </row>
    <row r="481" ht="15.75" customHeight="1">
      <c r="A481" s="160"/>
    </row>
    <row r="482" ht="15.75" customHeight="1">
      <c r="A482" s="160"/>
    </row>
    <row r="483" ht="15.75" customHeight="1">
      <c r="A483" s="160"/>
    </row>
    <row r="484" ht="15.75" customHeight="1">
      <c r="A484" s="160"/>
    </row>
    <row r="485" ht="15.75" customHeight="1">
      <c r="A485" s="160"/>
    </row>
    <row r="486" ht="15.75" customHeight="1">
      <c r="A486" s="160"/>
    </row>
    <row r="487" ht="15.75" customHeight="1">
      <c r="A487" s="160"/>
    </row>
    <row r="488" ht="15.75" customHeight="1">
      <c r="A488" s="160"/>
    </row>
    <row r="489" ht="15.75" customHeight="1">
      <c r="A489" s="160"/>
    </row>
    <row r="490" ht="15.75" customHeight="1">
      <c r="A490" s="160"/>
    </row>
    <row r="491" ht="15.75" customHeight="1">
      <c r="A491" s="160"/>
    </row>
    <row r="492" ht="15.75" customHeight="1">
      <c r="A492" s="160"/>
    </row>
    <row r="493" ht="15.75" customHeight="1">
      <c r="A493" s="160"/>
    </row>
    <row r="494" ht="15.75" customHeight="1">
      <c r="A494" s="160"/>
    </row>
    <row r="495" ht="15.75" customHeight="1">
      <c r="A495" s="160"/>
    </row>
    <row r="496" ht="15.75" customHeight="1">
      <c r="A496" s="160"/>
    </row>
    <row r="497" ht="15.75" customHeight="1">
      <c r="A497" s="160"/>
    </row>
    <row r="498" ht="15.75" customHeight="1">
      <c r="A498" s="160"/>
    </row>
    <row r="499" ht="15.75" customHeight="1">
      <c r="A499" s="160"/>
    </row>
    <row r="500" ht="15.75" customHeight="1">
      <c r="A500" s="160"/>
    </row>
    <row r="501" ht="15.75" customHeight="1">
      <c r="A501" s="160"/>
    </row>
    <row r="502" ht="15.75" customHeight="1">
      <c r="A502" s="160"/>
    </row>
    <row r="503" ht="15.75" customHeight="1">
      <c r="A503" s="160"/>
    </row>
    <row r="504" ht="15.75" customHeight="1">
      <c r="A504" s="160"/>
    </row>
    <row r="505" ht="15.75" customHeight="1">
      <c r="A505" s="160"/>
    </row>
    <row r="506" ht="15.75" customHeight="1">
      <c r="A506" s="160"/>
    </row>
    <row r="507" ht="15.75" customHeight="1">
      <c r="A507" s="160"/>
    </row>
    <row r="508" ht="15.75" customHeight="1">
      <c r="A508" s="160"/>
    </row>
    <row r="509" ht="15.75" customHeight="1">
      <c r="A509" s="160"/>
    </row>
    <row r="510" ht="15.75" customHeight="1">
      <c r="A510" s="160"/>
    </row>
    <row r="511" ht="15.75" customHeight="1">
      <c r="A511" s="160"/>
    </row>
    <row r="512" ht="15.75" customHeight="1">
      <c r="A512" s="160"/>
    </row>
    <row r="513" ht="15.75" customHeight="1">
      <c r="A513" s="160"/>
    </row>
    <row r="514" ht="15.75" customHeight="1">
      <c r="A514" s="160"/>
    </row>
    <row r="515" ht="15.75" customHeight="1">
      <c r="A515" s="160"/>
    </row>
    <row r="516" ht="15.75" customHeight="1">
      <c r="A516" s="160"/>
    </row>
    <row r="517" ht="15.75" customHeight="1">
      <c r="A517" s="160"/>
    </row>
    <row r="518" ht="15.75" customHeight="1">
      <c r="A518" s="160"/>
    </row>
    <row r="519" ht="15.75" customHeight="1">
      <c r="A519" s="160"/>
    </row>
    <row r="520" ht="15.75" customHeight="1">
      <c r="A520" s="160"/>
    </row>
    <row r="521" ht="15.75" customHeight="1">
      <c r="A521" s="160"/>
    </row>
    <row r="522" ht="15.75" customHeight="1">
      <c r="A522" s="160"/>
    </row>
    <row r="523" ht="15.75" customHeight="1">
      <c r="A523" s="160"/>
    </row>
    <row r="524" ht="15.75" customHeight="1">
      <c r="A524" s="160"/>
    </row>
    <row r="525" ht="15.75" customHeight="1">
      <c r="A525" s="160"/>
    </row>
    <row r="526" ht="15.75" customHeight="1">
      <c r="A526" s="160"/>
    </row>
    <row r="527" ht="15.75" customHeight="1">
      <c r="A527" s="160"/>
    </row>
    <row r="528" ht="15.75" customHeight="1">
      <c r="A528" s="160"/>
    </row>
    <row r="529" ht="15.75" customHeight="1">
      <c r="A529" s="160"/>
    </row>
    <row r="530" ht="15.75" customHeight="1">
      <c r="A530" s="160"/>
    </row>
    <row r="531" ht="15.75" customHeight="1">
      <c r="A531" s="160"/>
    </row>
    <row r="532" ht="15.75" customHeight="1">
      <c r="A532" s="160"/>
    </row>
    <row r="533" ht="15.75" customHeight="1">
      <c r="A533" s="160"/>
    </row>
    <row r="534" ht="15.75" customHeight="1">
      <c r="A534" s="160"/>
    </row>
    <row r="535" ht="15.75" customHeight="1">
      <c r="A535" s="160"/>
    </row>
    <row r="536" ht="15.75" customHeight="1">
      <c r="A536" s="160"/>
    </row>
    <row r="537" ht="15.75" customHeight="1">
      <c r="A537" s="160"/>
    </row>
    <row r="538" ht="15.75" customHeight="1">
      <c r="A538" s="160"/>
    </row>
    <row r="539" ht="15.75" customHeight="1">
      <c r="A539" s="160"/>
    </row>
    <row r="540" ht="15.75" customHeight="1">
      <c r="A540" s="160"/>
    </row>
    <row r="541" ht="15.75" customHeight="1">
      <c r="A541" s="160"/>
    </row>
    <row r="542" ht="15.75" customHeight="1">
      <c r="A542" s="160"/>
    </row>
    <row r="543" ht="15.75" customHeight="1">
      <c r="A543" s="160"/>
    </row>
    <row r="544" ht="15.75" customHeight="1">
      <c r="A544" s="160"/>
    </row>
    <row r="545" ht="15.75" customHeight="1">
      <c r="A545" s="160"/>
    </row>
    <row r="546" ht="15.75" customHeight="1">
      <c r="A546" s="160"/>
    </row>
    <row r="547" ht="15.75" customHeight="1">
      <c r="A547" s="160"/>
    </row>
    <row r="548" ht="15.75" customHeight="1">
      <c r="A548" s="160"/>
    </row>
    <row r="549" ht="15.75" customHeight="1">
      <c r="A549" s="160"/>
    </row>
    <row r="550" ht="15.75" customHeight="1">
      <c r="A550" s="160"/>
    </row>
    <row r="551" ht="15.75" customHeight="1">
      <c r="A551" s="160"/>
    </row>
    <row r="552" ht="15.75" customHeight="1">
      <c r="A552" s="160"/>
    </row>
    <row r="553" ht="15.75" customHeight="1">
      <c r="A553" s="160"/>
    </row>
    <row r="554" ht="15.75" customHeight="1">
      <c r="A554" s="160"/>
    </row>
    <row r="555" ht="15.75" customHeight="1">
      <c r="A555" s="160"/>
    </row>
    <row r="556" ht="15.75" customHeight="1">
      <c r="A556" s="160"/>
    </row>
    <row r="557" ht="15.75" customHeight="1">
      <c r="A557" s="160"/>
    </row>
    <row r="558" ht="15.75" customHeight="1">
      <c r="A558" s="160"/>
    </row>
    <row r="559" ht="15.75" customHeight="1">
      <c r="A559" s="160"/>
    </row>
    <row r="560" ht="15.75" customHeight="1">
      <c r="A560" s="160"/>
    </row>
    <row r="561" ht="15.75" customHeight="1">
      <c r="A561" s="160"/>
    </row>
    <row r="562" ht="15.75" customHeight="1">
      <c r="A562" s="160"/>
    </row>
    <row r="563" ht="15.75" customHeight="1">
      <c r="A563" s="160"/>
    </row>
    <row r="564" ht="15.75" customHeight="1">
      <c r="A564" s="160"/>
    </row>
    <row r="565" ht="15.75" customHeight="1">
      <c r="A565" s="160"/>
    </row>
    <row r="566" ht="15.75" customHeight="1">
      <c r="A566" s="160"/>
    </row>
    <row r="567" ht="15.75" customHeight="1">
      <c r="A567" s="160"/>
    </row>
    <row r="568" ht="15.75" customHeight="1">
      <c r="A568" s="160"/>
    </row>
    <row r="569" ht="15.75" customHeight="1">
      <c r="A569" s="160"/>
    </row>
    <row r="570" ht="15.75" customHeight="1">
      <c r="A570" s="160"/>
    </row>
    <row r="571" ht="15.75" customHeight="1">
      <c r="A571" s="160"/>
    </row>
    <row r="572" ht="15.75" customHeight="1">
      <c r="A572" s="160"/>
    </row>
    <row r="573" ht="15.75" customHeight="1">
      <c r="A573" s="160"/>
    </row>
    <row r="574" ht="15.75" customHeight="1">
      <c r="A574" s="160"/>
    </row>
    <row r="575" ht="15.75" customHeight="1">
      <c r="A575" s="160"/>
    </row>
    <row r="576" ht="15.75" customHeight="1">
      <c r="A576" s="160"/>
    </row>
    <row r="577" ht="15.75" customHeight="1">
      <c r="A577" s="160"/>
    </row>
    <row r="578" ht="15.75" customHeight="1">
      <c r="A578" s="160"/>
    </row>
    <row r="579" ht="15.75" customHeight="1">
      <c r="A579" s="160"/>
    </row>
    <row r="580" ht="15.75" customHeight="1">
      <c r="A580" s="160"/>
    </row>
    <row r="581" ht="15.75" customHeight="1">
      <c r="A581" s="160"/>
    </row>
    <row r="582" ht="15.75" customHeight="1">
      <c r="A582" s="160"/>
    </row>
    <row r="583" ht="15.75" customHeight="1">
      <c r="A583" s="160"/>
    </row>
    <row r="584" ht="15.75" customHeight="1">
      <c r="A584" s="160"/>
    </row>
    <row r="585" ht="15.75" customHeight="1">
      <c r="A585" s="160"/>
    </row>
    <row r="586" ht="15.75" customHeight="1">
      <c r="A586" s="160"/>
    </row>
    <row r="587" ht="15.75" customHeight="1">
      <c r="A587" s="160"/>
    </row>
    <row r="588" ht="15.75" customHeight="1">
      <c r="A588" s="160"/>
    </row>
    <row r="589" ht="15.75" customHeight="1">
      <c r="A589" s="160"/>
    </row>
    <row r="590" ht="15.75" customHeight="1">
      <c r="A590" s="160"/>
    </row>
    <row r="591" ht="15.75" customHeight="1">
      <c r="A591" s="160"/>
    </row>
    <row r="592" ht="15.75" customHeight="1">
      <c r="A592" s="160"/>
    </row>
    <row r="593" ht="15.75" customHeight="1">
      <c r="A593" s="160"/>
    </row>
    <row r="594" ht="15.75" customHeight="1">
      <c r="A594" s="160"/>
    </row>
    <row r="595" ht="15.75" customHeight="1">
      <c r="A595" s="160"/>
    </row>
    <row r="596" ht="15.75" customHeight="1">
      <c r="A596" s="160"/>
    </row>
    <row r="597" ht="15.75" customHeight="1">
      <c r="A597" s="160"/>
    </row>
    <row r="598" ht="15.75" customHeight="1">
      <c r="A598" s="160"/>
    </row>
    <row r="599" ht="15.75" customHeight="1">
      <c r="A599" s="160"/>
    </row>
    <row r="600" ht="15.75" customHeight="1">
      <c r="A600" s="160"/>
    </row>
    <row r="601" ht="15.75" customHeight="1">
      <c r="A601" s="160"/>
    </row>
    <row r="602" ht="15.75" customHeight="1">
      <c r="A602" s="160"/>
    </row>
    <row r="603" ht="15.75" customHeight="1">
      <c r="A603" s="160"/>
    </row>
    <row r="604" ht="15.75" customHeight="1">
      <c r="A604" s="160"/>
    </row>
    <row r="605" ht="15.75" customHeight="1">
      <c r="A605" s="160"/>
    </row>
    <row r="606" ht="15.75" customHeight="1">
      <c r="A606" s="160"/>
    </row>
    <row r="607" ht="15.75" customHeight="1">
      <c r="A607" s="160"/>
    </row>
    <row r="608" ht="15.75" customHeight="1">
      <c r="A608" s="160"/>
    </row>
    <row r="609" ht="15.75" customHeight="1">
      <c r="A609" s="160"/>
    </row>
    <row r="610" ht="15.75" customHeight="1">
      <c r="A610" s="160"/>
    </row>
    <row r="611" ht="15.75" customHeight="1">
      <c r="A611" s="160"/>
    </row>
    <row r="612" ht="15.75" customHeight="1">
      <c r="A612" s="160"/>
    </row>
    <row r="613" ht="15.75" customHeight="1">
      <c r="A613" s="160"/>
    </row>
    <row r="614" ht="15.75" customHeight="1">
      <c r="A614" s="160"/>
    </row>
    <row r="615" ht="15.75" customHeight="1">
      <c r="A615" s="160"/>
    </row>
    <row r="616" ht="15.75" customHeight="1">
      <c r="A616" s="160"/>
    </row>
    <row r="617" ht="15.75" customHeight="1">
      <c r="A617" s="160"/>
    </row>
    <row r="618" ht="15.75" customHeight="1">
      <c r="A618" s="160"/>
    </row>
    <row r="619" ht="15.75" customHeight="1">
      <c r="A619" s="160"/>
    </row>
    <row r="620" ht="15.75" customHeight="1">
      <c r="A620" s="160"/>
    </row>
    <row r="621" ht="15.75" customHeight="1">
      <c r="A621" s="160"/>
    </row>
    <row r="622" ht="15.75" customHeight="1">
      <c r="A622" s="160"/>
    </row>
    <row r="623" ht="15.75" customHeight="1">
      <c r="A623" s="160"/>
    </row>
    <row r="624" ht="15.75" customHeight="1">
      <c r="A624" s="160"/>
    </row>
    <row r="625" ht="15.75" customHeight="1">
      <c r="A625" s="160"/>
    </row>
    <row r="626" ht="15.75" customHeight="1">
      <c r="A626" s="160"/>
    </row>
    <row r="627" ht="15.75" customHeight="1">
      <c r="A627" s="160"/>
    </row>
    <row r="628" ht="15.75" customHeight="1">
      <c r="A628" s="160"/>
    </row>
    <row r="629" ht="15.75" customHeight="1">
      <c r="A629" s="160"/>
    </row>
    <row r="630" ht="15.75" customHeight="1">
      <c r="A630" s="160"/>
    </row>
    <row r="631" ht="15.75" customHeight="1">
      <c r="A631" s="160"/>
    </row>
    <row r="632" ht="15.75" customHeight="1">
      <c r="A632" s="160"/>
    </row>
    <row r="633" ht="15.75" customHeight="1">
      <c r="A633" s="160"/>
    </row>
    <row r="634" ht="15.75" customHeight="1">
      <c r="A634" s="160"/>
    </row>
    <row r="635" ht="15.75" customHeight="1">
      <c r="A635" s="160"/>
    </row>
    <row r="636" ht="15.75" customHeight="1">
      <c r="A636" s="160"/>
    </row>
    <row r="637" ht="15.75" customHeight="1">
      <c r="A637" s="160"/>
    </row>
    <row r="638" ht="15.75" customHeight="1">
      <c r="A638" s="160"/>
    </row>
    <row r="639" ht="15.75" customHeight="1">
      <c r="A639" s="160"/>
    </row>
    <row r="640" ht="15.75" customHeight="1">
      <c r="A640" s="160"/>
    </row>
    <row r="641" ht="15.75" customHeight="1">
      <c r="A641" s="160"/>
    </row>
    <row r="642" ht="15.75" customHeight="1">
      <c r="A642" s="160"/>
    </row>
    <row r="643" ht="15.75" customHeight="1">
      <c r="A643" s="160"/>
    </row>
    <row r="644" ht="15.75" customHeight="1">
      <c r="A644" s="160"/>
    </row>
    <row r="645" ht="15.75" customHeight="1">
      <c r="A645" s="160"/>
    </row>
    <row r="646" ht="15.75" customHeight="1">
      <c r="A646" s="160"/>
    </row>
    <row r="647" ht="15.75" customHeight="1">
      <c r="A647" s="160"/>
    </row>
    <row r="648" ht="15.75" customHeight="1">
      <c r="A648" s="160"/>
    </row>
    <row r="649" ht="15.75" customHeight="1">
      <c r="A649" s="160"/>
    </row>
    <row r="650" ht="15.75" customHeight="1">
      <c r="A650" s="160"/>
    </row>
    <row r="651" ht="15.75" customHeight="1">
      <c r="A651" s="160"/>
    </row>
    <row r="652" ht="15.75" customHeight="1">
      <c r="A652" s="160"/>
    </row>
    <row r="653" ht="15.75" customHeight="1">
      <c r="A653" s="160"/>
    </row>
    <row r="654" ht="15.75" customHeight="1">
      <c r="A654" s="160"/>
    </row>
    <row r="655" ht="15.75" customHeight="1">
      <c r="A655" s="160"/>
    </row>
    <row r="656" ht="15.75" customHeight="1">
      <c r="A656" s="160"/>
    </row>
    <row r="657" ht="15.75" customHeight="1">
      <c r="A657" s="160"/>
    </row>
    <row r="658" ht="15.75" customHeight="1">
      <c r="A658" s="160"/>
    </row>
    <row r="659" ht="15.75" customHeight="1">
      <c r="A659" s="160"/>
    </row>
    <row r="660" ht="15.75" customHeight="1">
      <c r="A660" s="160"/>
    </row>
    <row r="661" ht="15.75" customHeight="1">
      <c r="A661" s="160"/>
    </row>
    <row r="662" ht="15.75" customHeight="1">
      <c r="A662" s="160"/>
    </row>
    <row r="663" ht="15.75" customHeight="1">
      <c r="A663" s="160"/>
    </row>
    <row r="664" ht="15.75" customHeight="1">
      <c r="A664" s="160"/>
    </row>
    <row r="665" ht="15.75" customHeight="1">
      <c r="A665" s="160"/>
    </row>
    <row r="666" ht="15.75" customHeight="1">
      <c r="A666" s="160"/>
    </row>
    <row r="667" ht="15.75" customHeight="1">
      <c r="A667" s="160"/>
    </row>
    <row r="668" ht="15.75" customHeight="1">
      <c r="A668" s="160"/>
    </row>
    <row r="669" ht="15.75" customHeight="1">
      <c r="A669" s="160"/>
    </row>
    <row r="670" ht="15.75" customHeight="1">
      <c r="A670" s="160"/>
    </row>
    <row r="671" ht="15.75" customHeight="1">
      <c r="A671" s="160"/>
    </row>
    <row r="672" ht="15.75" customHeight="1">
      <c r="A672" s="160"/>
    </row>
    <row r="673" ht="15.75" customHeight="1">
      <c r="A673" s="160"/>
    </row>
    <row r="674" ht="15.75" customHeight="1">
      <c r="A674" s="160"/>
    </row>
    <row r="675" ht="15.75" customHeight="1">
      <c r="A675" s="160"/>
    </row>
    <row r="676" ht="15.75" customHeight="1">
      <c r="A676" s="160"/>
    </row>
    <row r="677" ht="15.75" customHeight="1">
      <c r="A677" s="160"/>
    </row>
    <row r="678" ht="15.75" customHeight="1">
      <c r="A678" s="160"/>
    </row>
    <row r="679" ht="15.75" customHeight="1">
      <c r="A679" s="160"/>
    </row>
    <row r="680" ht="15.75" customHeight="1">
      <c r="A680" s="160"/>
    </row>
    <row r="681" ht="15.75" customHeight="1">
      <c r="A681" s="160"/>
    </row>
    <row r="682" ht="15.75" customHeight="1">
      <c r="A682" s="160"/>
    </row>
    <row r="683" ht="15.75" customHeight="1">
      <c r="A683" s="160"/>
    </row>
    <row r="684" ht="15.75" customHeight="1">
      <c r="A684" s="160"/>
    </row>
    <row r="685" ht="15.75" customHeight="1">
      <c r="A685" s="160"/>
    </row>
    <row r="686" ht="15.75" customHeight="1">
      <c r="A686" s="160"/>
    </row>
    <row r="687" ht="15.75" customHeight="1">
      <c r="A687" s="160"/>
    </row>
    <row r="688" ht="15.75" customHeight="1">
      <c r="A688" s="160"/>
    </row>
    <row r="689" ht="15.75" customHeight="1">
      <c r="A689" s="160"/>
    </row>
    <row r="690" ht="15.75" customHeight="1">
      <c r="A690" s="160"/>
    </row>
    <row r="691" ht="15.75" customHeight="1">
      <c r="A691" s="160"/>
    </row>
    <row r="692" ht="15.75" customHeight="1">
      <c r="A692" s="160"/>
    </row>
    <row r="693" ht="15.75" customHeight="1">
      <c r="A693" s="160"/>
    </row>
    <row r="694" ht="15.75" customHeight="1">
      <c r="A694" s="160"/>
    </row>
    <row r="695" ht="15.75" customHeight="1">
      <c r="A695" s="160"/>
    </row>
    <row r="696" ht="15.75" customHeight="1">
      <c r="A696" s="160"/>
    </row>
    <row r="697" ht="15.75" customHeight="1">
      <c r="A697" s="160"/>
    </row>
    <row r="698" ht="15.75" customHeight="1">
      <c r="A698" s="160"/>
    </row>
    <row r="699" ht="15.75" customHeight="1">
      <c r="A699" s="160"/>
    </row>
    <row r="700" ht="15.75" customHeight="1">
      <c r="A700" s="160"/>
    </row>
    <row r="701" ht="15.75" customHeight="1">
      <c r="A701" s="160"/>
    </row>
    <row r="702" ht="15.75" customHeight="1">
      <c r="A702" s="160"/>
    </row>
    <row r="703" ht="15.75" customHeight="1">
      <c r="A703" s="160"/>
    </row>
    <row r="704" ht="15.75" customHeight="1">
      <c r="A704" s="160"/>
    </row>
    <row r="705" ht="15.75" customHeight="1">
      <c r="A705" s="160"/>
    </row>
    <row r="706" ht="15.75" customHeight="1">
      <c r="A706" s="160"/>
    </row>
    <row r="707" ht="15.75" customHeight="1">
      <c r="A707" s="160"/>
    </row>
    <row r="708" ht="15.75" customHeight="1">
      <c r="A708" s="160"/>
    </row>
    <row r="709" ht="15.75" customHeight="1">
      <c r="A709" s="160"/>
    </row>
    <row r="710" ht="15.75" customHeight="1">
      <c r="A710" s="160"/>
    </row>
    <row r="711" ht="15.75" customHeight="1">
      <c r="A711" s="160"/>
    </row>
    <row r="712" ht="15.75" customHeight="1">
      <c r="A712" s="160"/>
    </row>
    <row r="713" ht="15.75" customHeight="1">
      <c r="A713" s="160"/>
    </row>
    <row r="714" ht="15.75" customHeight="1">
      <c r="A714" s="160"/>
    </row>
    <row r="715" ht="15.75" customHeight="1">
      <c r="A715" s="160"/>
    </row>
    <row r="716" ht="15.75" customHeight="1">
      <c r="A716" s="160"/>
    </row>
    <row r="717" ht="15.75" customHeight="1">
      <c r="A717" s="160"/>
    </row>
    <row r="718" ht="15.75" customHeight="1">
      <c r="A718" s="160"/>
    </row>
    <row r="719" ht="15.75" customHeight="1">
      <c r="A719" s="160"/>
    </row>
    <row r="720" ht="15.75" customHeight="1">
      <c r="A720" s="160"/>
    </row>
    <row r="721" ht="15.75" customHeight="1">
      <c r="A721" s="160"/>
    </row>
    <row r="722" ht="15.75" customHeight="1">
      <c r="A722" s="160"/>
    </row>
    <row r="723" ht="15.75" customHeight="1">
      <c r="A723" s="160"/>
    </row>
    <row r="724" ht="15.75" customHeight="1">
      <c r="A724" s="160"/>
    </row>
    <row r="725" ht="15.75" customHeight="1">
      <c r="A725" s="160"/>
    </row>
    <row r="726" ht="15.75" customHeight="1">
      <c r="A726" s="160"/>
    </row>
    <row r="727" ht="15.75" customHeight="1">
      <c r="A727" s="160"/>
    </row>
    <row r="728" ht="15.75" customHeight="1">
      <c r="A728" s="160"/>
    </row>
    <row r="729" ht="15.75" customHeight="1">
      <c r="A729" s="160"/>
    </row>
    <row r="730" ht="15.75" customHeight="1">
      <c r="A730" s="160"/>
    </row>
    <row r="731" ht="15.75" customHeight="1">
      <c r="A731" s="160"/>
    </row>
    <row r="732" ht="15.75" customHeight="1">
      <c r="A732" s="160"/>
    </row>
    <row r="733" ht="15.75" customHeight="1">
      <c r="A733" s="160"/>
    </row>
    <row r="734" ht="15.75" customHeight="1">
      <c r="A734" s="160"/>
    </row>
    <row r="735" ht="15.75" customHeight="1">
      <c r="A735" s="160"/>
    </row>
    <row r="736" ht="15.75" customHeight="1">
      <c r="A736" s="160"/>
    </row>
    <row r="737" ht="15.75" customHeight="1">
      <c r="A737" s="160"/>
    </row>
    <row r="738" ht="15.75" customHeight="1">
      <c r="A738" s="160"/>
    </row>
    <row r="739" ht="15.75" customHeight="1">
      <c r="A739" s="160"/>
    </row>
    <row r="740" ht="15.75" customHeight="1">
      <c r="A740" s="160"/>
    </row>
    <row r="741" ht="15.75" customHeight="1">
      <c r="A741" s="160"/>
    </row>
    <row r="742" ht="15.75" customHeight="1">
      <c r="A742" s="160"/>
    </row>
    <row r="743" ht="15.75" customHeight="1">
      <c r="A743" s="160"/>
    </row>
    <row r="744" ht="15.75" customHeight="1">
      <c r="A744" s="160"/>
    </row>
    <row r="745" ht="15.75" customHeight="1">
      <c r="A745" s="160"/>
    </row>
    <row r="746" ht="15.75" customHeight="1">
      <c r="A746" s="160"/>
    </row>
    <row r="747" ht="15.75" customHeight="1">
      <c r="A747" s="160"/>
    </row>
    <row r="748" ht="15.75" customHeight="1">
      <c r="A748" s="160"/>
    </row>
    <row r="749" ht="15.75" customHeight="1">
      <c r="A749" s="160"/>
    </row>
    <row r="750" ht="15.75" customHeight="1">
      <c r="A750" s="160"/>
    </row>
    <row r="751" ht="15.75" customHeight="1">
      <c r="A751" s="160"/>
    </row>
    <row r="752" ht="15.75" customHeight="1">
      <c r="A752" s="160"/>
    </row>
    <row r="753" ht="15.75" customHeight="1">
      <c r="A753" s="160"/>
    </row>
    <row r="754" ht="15.75" customHeight="1">
      <c r="A754" s="160"/>
    </row>
    <row r="755" ht="15.75" customHeight="1">
      <c r="A755" s="160"/>
    </row>
    <row r="756" ht="15.75" customHeight="1">
      <c r="A756" s="160"/>
    </row>
    <row r="757" ht="15.75" customHeight="1">
      <c r="A757" s="160"/>
    </row>
    <row r="758" ht="15.75" customHeight="1">
      <c r="A758" s="160"/>
    </row>
    <row r="759" ht="15.75" customHeight="1">
      <c r="A759" s="160"/>
    </row>
    <row r="760" ht="15.75" customHeight="1">
      <c r="A760" s="160"/>
    </row>
    <row r="761" ht="15.75" customHeight="1">
      <c r="A761" s="160"/>
    </row>
    <row r="762" ht="15.75" customHeight="1">
      <c r="A762" s="160"/>
    </row>
    <row r="763" ht="15.75" customHeight="1">
      <c r="A763" s="160"/>
    </row>
    <row r="764" ht="15.75" customHeight="1">
      <c r="A764" s="160"/>
    </row>
    <row r="765" ht="15.75" customHeight="1">
      <c r="A765" s="160"/>
    </row>
    <row r="766" ht="15.75" customHeight="1">
      <c r="A766" s="160"/>
    </row>
    <row r="767" ht="15.75" customHeight="1">
      <c r="A767" s="160"/>
    </row>
    <row r="768" ht="15.75" customHeight="1">
      <c r="A768" s="160"/>
    </row>
    <row r="769" ht="15.75" customHeight="1">
      <c r="A769" s="160"/>
    </row>
    <row r="770" ht="15.75" customHeight="1">
      <c r="A770" s="160"/>
    </row>
    <row r="771" ht="15.75" customHeight="1">
      <c r="A771" s="160"/>
    </row>
    <row r="772" ht="15.75" customHeight="1">
      <c r="A772" s="160"/>
    </row>
    <row r="773" ht="15.75" customHeight="1">
      <c r="A773" s="160"/>
    </row>
    <row r="774" ht="15.75" customHeight="1">
      <c r="A774" s="160"/>
    </row>
    <row r="775" ht="15.75" customHeight="1">
      <c r="A775" s="160"/>
    </row>
    <row r="776" ht="15.75" customHeight="1">
      <c r="A776" s="160"/>
    </row>
    <row r="777" ht="15.75" customHeight="1">
      <c r="A777" s="160"/>
    </row>
    <row r="778" ht="15.75" customHeight="1">
      <c r="A778" s="160"/>
    </row>
    <row r="779" ht="15.75" customHeight="1">
      <c r="A779" s="160"/>
    </row>
    <row r="780" ht="15.75" customHeight="1">
      <c r="A780" s="160"/>
    </row>
    <row r="781" ht="15.75" customHeight="1">
      <c r="A781" s="160"/>
    </row>
    <row r="782" ht="15.75" customHeight="1">
      <c r="A782" s="160"/>
    </row>
    <row r="783" ht="15.75" customHeight="1">
      <c r="A783" s="160"/>
    </row>
    <row r="784" ht="15.75" customHeight="1">
      <c r="A784" s="160"/>
    </row>
    <row r="785" ht="15.75" customHeight="1">
      <c r="A785" s="160"/>
    </row>
    <row r="786" ht="15.75" customHeight="1">
      <c r="A786" s="160"/>
    </row>
    <row r="787" ht="15.75" customHeight="1">
      <c r="A787" s="160"/>
    </row>
    <row r="788" ht="15.75" customHeight="1">
      <c r="A788" s="160"/>
    </row>
    <row r="789" ht="15.75" customHeight="1">
      <c r="A789" s="160"/>
    </row>
    <row r="790" ht="15.75" customHeight="1">
      <c r="A790" s="160"/>
    </row>
    <row r="791" ht="15.75" customHeight="1">
      <c r="A791" s="160"/>
    </row>
    <row r="792" ht="15.75" customHeight="1">
      <c r="A792" s="160"/>
    </row>
    <row r="793" ht="15.75" customHeight="1">
      <c r="A793" s="160"/>
    </row>
    <row r="794" ht="15.75" customHeight="1">
      <c r="A794" s="160"/>
    </row>
    <row r="795" ht="15.75" customHeight="1">
      <c r="A795" s="160"/>
    </row>
    <row r="796" ht="15.75" customHeight="1">
      <c r="A796" s="160"/>
    </row>
    <row r="797" ht="15.75" customHeight="1">
      <c r="A797" s="160"/>
    </row>
    <row r="798" ht="15.75" customHeight="1">
      <c r="A798" s="160"/>
    </row>
    <row r="799" ht="15.75" customHeight="1">
      <c r="A799" s="160"/>
    </row>
    <row r="800" ht="15.75" customHeight="1">
      <c r="A800" s="160"/>
    </row>
    <row r="801" ht="15.75" customHeight="1">
      <c r="A801" s="160"/>
    </row>
    <row r="802" ht="15.75" customHeight="1">
      <c r="A802" s="160"/>
    </row>
    <row r="803" ht="15.75" customHeight="1">
      <c r="A803" s="160"/>
    </row>
    <row r="804" ht="15.75" customHeight="1">
      <c r="A804" s="160"/>
    </row>
    <row r="805" ht="15.75" customHeight="1">
      <c r="A805" s="160"/>
    </row>
    <row r="806" ht="15.75" customHeight="1">
      <c r="A806" s="160"/>
    </row>
    <row r="807" ht="15.75" customHeight="1">
      <c r="A807" s="160"/>
    </row>
    <row r="808" ht="15.75" customHeight="1">
      <c r="A808" s="160"/>
    </row>
    <row r="809" ht="15.75" customHeight="1">
      <c r="A809" s="160"/>
    </row>
    <row r="810" ht="15.75" customHeight="1">
      <c r="A810" s="160"/>
    </row>
    <row r="811" ht="15.75" customHeight="1">
      <c r="A811" s="160"/>
    </row>
    <row r="812" ht="15.75" customHeight="1">
      <c r="A812" s="160"/>
    </row>
    <row r="813" ht="15.75" customHeight="1">
      <c r="A813" s="160"/>
    </row>
    <row r="814" ht="15.75" customHeight="1">
      <c r="A814" s="160"/>
    </row>
    <row r="815" ht="15.75" customHeight="1">
      <c r="A815" s="160"/>
    </row>
    <row r="816" ht="15.75" customHeight="1">
      <c r="A816" s="160"/>
    </row>
    <row r="817" ht="15.75" customHeight="1">
      <c r="A817" s="160"/>
    </row>
    <row r="818" ht="15.75" customHeight="1">
      <c r="A818" s="160"/>
    </row>
    <row r="819" ht="15.75" customHeight="1">
      <c r="A819" s="160"/>
    </row>
    <row r="820" ht="15.75" customHeight="1">
      <c r="A820" s="160"/>
    </row>
    <row r="821" ht="15.75" customHeight="1">
      <c r="A821" s="160"/>
    </row>
    <row r="822" ht="15.75" customHeight="1">
      <c r="A822" s="160"/>
    </row>
    <row r="823" ht="15.75" customHeight="1">
      <c r="A823" s="160"/>
    </row>
    <row r="824" ht="15.75" customHeight="1">
      <c r="A824" s="160"/>
    </row>
    <row r="825" ht="15.75" customHeight="1">
      <c r="A825" s="160"/>
    </row>
    <row r="826" ht="15.75" customHeight="1">
      <c r="A826" s="160"/>
    </row>
    <row r="827" ht="15.75" customHeight="1">
      <c r="A827" s="160"/>
    </row>
    <row r="828" ht="15.75" customHeight="1">
      <c r="A828" s="160"/>
    </row>
    <row r="829" ht="15.75" customHeight="1">
      <c r="A829" s="160"/>
    </row>
    <row r="830" ht="15.75" customHeight="1">
      <c r="A830" s="160"/>
    </row>
    <row r="831" ht="15.75" customHeight="1">
      <c r="A831" s="160"/>
    </row>
    <row r="832" ht="15.75" customHeight="1">
      <c r="A832" s="160"/>
    </row>
    <row r="833" ht="15.75" customHeight="1">
      <c r="A833" s="160"/>
    </row>
    <row r="834" ht="15.75" customHeight="1">
      <c r="A834" s="160"/>
    </row>
    <row r="835" ht="15.75" customHeight="1">
      <c r="A835" s="160"/>
    </row>
    <row r="836" ht="15.75" customHeight="1">
      <c r="A836" s="160"/>
    </row>
    <row r="837" ht="15.75" customHeight="1">
      <c r="A837" s="160"/>
    </row>
    <row r="838" ht="15.75" customHeight="1">
      <c r="A838" s="160"/>
    </row>
    <row r="839" ht="15.75" customHeight="1">
      <c r="A839" s="160"/>
    </row>
    <row r="840" ht="15.75" customHeight="1">
      <c r="A840" s="160"/>
    </row>
    <row r="841" ht="15.75" customHeight="1">
      <c r="A841" s="160"/>
    </row>
    <row r="842" ht="15.75" customHeight="1">
      <c r="A842" s="160"/>
    </row>
    <row r="843" ht="15.75" customHeight="1">
      <c r="A843" s="160"/>
    </row>
    <row r="844" ht="15.75" customHeight="1">
      <c r="A844" s="160"/>
    </row>
    <row r="845" ht="15.75" customHeight="1">
      <c r="A845" s="160"/>
    </row>
    <row r="846" ht="15.75" customHeight="1">
      <c r="A846" s="160"/>
    </row>
    <row r="847" ht="15.75" customHeight="1">
      <c r="A847" s="160"/>
    </row>
    <row r="848" ht="15.75" customHeight="1">
      <c r="A848" s="160"/>
    </row>
    <row r="849" ht="15.75" customHeight="1">
      <c r="A849" s="160"/>
    </row>
    <row r="850" ht="15.75" customHeight="1">
      <c r="A850" s="160"/>
    </row>
    <row r="851" ht="15.75" customHeight="1">
      <c r="A851" s="160"/>
    </row>
    <row r="852" ht="15.75" customHeight="1">
      <c r="A852" s="160"/>
    </row>
    <row r="853" ht="15.75" customHeight="1">
      <c r="A853" s="160"/>
    </row>
    <row r="854" ht="15.75" customHeight="1">
      <c r="A854" s="160"/>
    </row>
    <row r="855" ht="15.75" customHeight="1">
      <c r="A855" s="160"/>
    </row>
    <row r="856" ht="15.75" customHeight="1">
      <c r="A856" s="160"/>
    </row>
    <row r="857" ht="15.75" customHeight="1">
      <c r="A857" s="160"/>
    </row>
    <row r="858" ht="15.75" customHeight="1">
      <c r="A858" s="160"/>
    </row>
    <row r="859" ht="15.75" customHeight="1">
      <c r="A859" s="160"/>
    </row>
    <row r="860" ht="15.75" customHeight="1">
      <c r="A860" s="160"/>
    </row>
    <row r="861" ht="15.75" customHeight="1">
      <c r="A861" s="160"/>
    </row>
    <row r="862" ht="15.75" customHeight="1">
      <c r="A862" s="160"/>
    </row>
    <row r="863" ht="15.75" customHeight="1">
      <c r="A863" s="160"/>
    </row>
    <row r="864" ht="15.75" customHeight="1">
      <c r="A864" s="160"/>
    </row>
    <row r="865" ht="15.75" customHeight="1">
      <c r="A865" s="160"/>
    </row>
    <row r="866" ht="15.75" customHeight="1">
      <c r="A866" s="160"/>
    </row>
    <row r="867" ht="15.75" customHeight="1">
      <c r="A867" s="160"/>
    </row>
    <row r="868" ht="15.75" customHeight="1">
      <c r="A868" s="160"/>
    </row>
    <row r="869" ht="15.75" customHeight="1">
      <c r="A869" s="160"/>
    </row>
    <row r="870" ht="15.75" customHeight="1">
      <c r="A870" s="160"/>
    </row>
    <row r="871" ht="15.75" customHeight="1">
      <c r="A871" s="160"/>
    </row>
    <row r="872" ht="15.75" customHeight="1">
      <c r="A872" s="160"/>
    </row>
    <row r="873" ht="15.75" customHeight="1">
      <c r="A873" s="160"/>
    </row>
    <row r="874" ht="15.75" customHeight="1">
      <c r="A874" s="160"/>
    </row>
    <row r="875" ht="15.75" customHeight="1">
      <c r="A875" s="160"/>
    </row>
    <row r="876" ht="15.75" customHeight="1">
      <c r="A876" s="160"/>
    </row>
    <row r="877" ht="15.75" customHeight="1">
      <c r="A877" s="160"/>
    </row>
    <row r="878" ht="15.75" customHeight="1">
      <c r="A878" s="160"/>
    </row>
    <row r="879" ht="15.75" customHeight="1">
      <c r="A879" s="160"/>
    </row>
    <row r="880" ht="15.75" customHeight="1">
      <c r="A880" s="160"/>
    </row>
    <row r="881" ht="15.75" customHeight="1">
      <c r="A881" s="160"/>
    </row>
    <row r="882" ht="15.75" customHeight="1">
      <c r="A882" s="160"/>
    </row>
    <row r="883" ht="15.75" customHeight="1">
      <c r="A883" s="160"/>
    </row>
    <row r="884" ht="15.75" customHeight="1">
      <c r="A884" s="160"/>
    </row>
    <row r="885" ht="15.75" customHeight="1">
      <c r="A885" s="160"/>
    </row>
    <row r="886" ht="15.75" customHeight="1">
      <c r="A886" s="160"/>
    </row>
    <row r="887" ht="15.75" customHeight="1">
      <c r="A887" s="160"/>
    </row>
    <row r="888" ht="15.75" customHeight="1">
      <c r="A888" s="160"/>
    </row>
    <row r="889" ht="15.75" customHeight="1">
      <c r="A889" s="160"/>
    </row>
    <row r="890" ht="15.75" customHeight="1">
      <c r="A890" s="160"/>
    </row>
    <row r="891" ht="15.75" customHeight="1">
      <c r="A891" s="160"/>
    </row>
    <row r="892" ht="15.75" customHeight="1">
      <c r="A892" s="160"/>
    </row>
    <row r="893" ht="15.75" customHeight="1">
      <c r="A893" s="160"/>
    </row>
    <row r="894" ht="15.75" customHeight="1">
      <c r="A894" s="160"/>
    </row>
    <row r="895" ht="15.75" customHeight="1">
      <c r="A895" s="160"/>
    </row>
    <row r="896" ht="15.75" customHeight="1">
      <c r="A896" s="160"/>
    </row>
    <row r="897" ht="15.75" customHeight="1">
      <c r="A897" s="160"/>
    </row>
    <row r="898" ht="15.75" customHeight="1">
      <c r="A898" s="160"/>
    </row>
    <row r="899" ht="15.75" customHeight="1">
      <c r="A899" s="160"/>
    </row>
    <row r="900" ht="15.75" customHeight="1">
      <c r="A900" s="160"/>
    </row>
    <row r="901" ht="15.75" customHeight="1">
      <c r="A901" s="160"/>
    </row>
    <row r="902" ht="15.75" customHeight="1">
      <c r="A902" s="160"/>
    </row>
    <row r="903" ht="15.75" customHeight="1">
      <c r="A903" s="160"/>
    </row>
    <row r="904" ht="15.75" customHeight="1">
      <c r="A904" s="160"/>
    </row>
    <row r="905" ht="15.75" customHeight="1">
      <c r="A905" s="160"/>
    </row>
    <row r="906" ht="15.75" customHeight="1">
      <c r="A906" s="160"/>
    </row>
    <row r="907" ht="15.75" customHeight="1">
      <c r="A907" s="160"/>
    </row>
    <row r="908" ht="15.75" customHeight="1">
      <c r="A908" s="160"/>
    </row>
    <row r="909" ht="15.75" customHeight="1">
      <c r="A909" s="160"/>
    </row>
    <row r="910" ht="15.75" customHeight="1">
      <c r="A910" s="160"/>
    </row>
    <row r="911" ht="15.75" customHeight="1">
      <c r="A911" s="160"/>
    </row>
    <row r="912" ht="15.75" customHeight="1">
      <c r="A912" s="160"/>
    </row>
    <row r="913" ht="15.75" customHeight="1">
      <c r="A913" s="160"/>
    </row>
    <row r="914" ht="15.75" customHeight="1">
      <c r="A914" s="160"/>
    </row>
    <row r="915" ht="15.75" customHeight="1">
      <c r="A915" s="160"/>
    </row>
    <row r="916" ht="15.75" customHeight="1">
      <c r="A916" s="160"/>
    </row>
    <row r="917" ht="15.75" customHeight="1">
      <c r="A917" s="160"/>
    </row>
    <row r="918" ht="15.75" customHeight="1">
      <c r="A918" s="160"/>
    </row>
    <row r="919" ht="15.75" customHeight="1">
      <c r="A919" s="160"/>
    </row>
    <row r="920" ht="15.75" customHeight="1">
      <c r="A920" s="160"/>
    </row>
    <row r="921" ht="15.75" customHeight="1">
      <c r="A921" s="160"/>
    </row>
    <row r="922" ht="15.75" customHeight="1">
      <c r="A922" s="160"/>
    </row>
    <row r="923" ht="15.75" customHeight="1">
      <c r="A923" s="160"/>
    </row>
    <row r="924" ht="15.75" customHeight="1">
      <c r="A924" s="160"/>
    </row>
    <row r="925" ht="15.75" customHeight="1">
      <c r="A925" s="160"/>
    </row>
    <row r="926" ht="15.75" customHeight="1">
      <c r="A926" s="160"/>
    </row>
    <row r="927" ht="15.75" customHeight="1">
      <c r="A927" s="160"/>
    </row>
    <row r="928" ht="15.75" customHeight="1">
      <c r="A928" s="160"/>
    </row>
    <row r="929" ht="15.75" customHeight="1">
      <c r="A929" s="160"/>
    </row>
    <row r="930" ht="15.75" customHeight="1">
      <c r="A930" s="160"/>
    </row>
    <row r="931" ht="15.75" customHeight="1">
      <c r="A931" s="160"/>
    </row>
    <row r="932" ht="15.75" customHeight="1">
      <c r="A932" s="160"/>
    </row>
    <row r="933" ht="15.75" customHeight="1">
      <c r="A933" s="160"/>
    </row>
    <row r="934" ht="15.75" customHeight="1">
      <c r="A934" s="160"/>
    </row>
    <row r="935" ht="15.75" customHeight="1">
      <c r="A935" s="160"/>
    </row>
    <row r="936" ht="15.75" customHeight="1">
      <c r="A936" s="160"/>
    </row>
    <row r="937" ht="15.75" customHeight="1">
      <c r="A937" s="160"/>
    </row>
    <row r="938" ht="15.75" customHeight="1">
      <c r="A938" s="160"/>
    </row>
    <row r="939" ht="15.75" customHeight="1">
      <c r="A939" s="160"/>
    </row>
    <row r="940" ht="15.75" customHeight="1">
      <c r="A940" s="160"/>
    </row>
    <row r="941" ht="15.75" customHeight="1">
      <c r="A941" s="160"/>
    </row>
    <row r="942" ht="15.75" customHeight="1">
      <c r="A942" s="160"/>
    </row>
    <row r="943" ht="15.75" customHeight="1">
      <c r="A943" s="160"/>
    </row>
    <row r="944" ht="15.75" customHeight="1">
      <c r="A944" s="160"/>
    </row>
    <row r="945" ht="15.75" customHeight="1">
      <c r="A945" s="160"/>
    </row>
    <row r="946" ht="15.75" customHeight="1">
      <c r="A946" s="160"/>
    </row>
    <row r="947" ht="15.75" customHeight="1">
      <c r="A947" s="160"/>
    </row>
    <row r="948" ht="15.75" customHeight="1">
      <c r="A948" s="160"/>
    </row>
    <row r="949" ht="15.75" customHeight="1">
      <c r="A949" s="160"/>
    </row>
    <row r="950" ht="15.75" customHeight="1">
      <c r="A950" s="160"/>
    </row>
    <row r="951" ht="15.75" customHeight="1">
      <c r="A951" s="160"/>
    </row>
    <row r="952" ht="15.75" customHeight="1">
      <c r="A952" s="160"/>
    </row>
    <row r="953" ht="15.75" customHeight="1">
      <c r="A953" s="160"/>
    </row>
    <row r="954" ht="15.75" customHeight="1">
      <c r="A954" s="160"/>
    </row>
    <row r="955" ht="15.75" customHeight="1">
      <c r="A955" s="160"/>
    </row>
    <row r="956" ht="15.75" customHeight="1">
      <c r="A956" s="160"/>
    </row>
    <row r="957" ht="15.75" customHeight="1">
      <c r="A957" s="160"/>
    </row>
    <row r="958" ht="15.75" customHeight="1">
      <c r="A958" s="160"/>
    </row>
    <row r="959" ht="15.75" customHeight="1">
      <c r="A959" s="160"/>
    </row>
    <row r="960" ht="15.75" customHeight="1">
      <c r="A960" s="160"/>
    </row>
    <row r="961" ht="15.75" customHeight="1">
      <c r="A961" s="160"/>
    </row>
    <row r="962" ht="15.75" customHeight="1">
      <c r="A962" s="160"/>
    </row>
    <row r="963" ht="15.75" customHeight="1">
      <c r="A963" s="160"/>
    </row>
    <row r="964" ht="15.75" customHeight="1">
      <c r="A964" s="160"/>
    </row>
    <row r="965" ht="15.75" customHeight="1">
      <c r="A965" s="160"/>
    </row>
    <row r="966" ht="15.75" customHeight="1">
      <c r="A966" s="160"/>
    </row>
    <row r="967" ht="15.75" customHeight="1">
      <c r="A967" s="160"/>
    </row>
    <row r="968" ht="15.75" customHeight="1">
      <c r="A968" s="160"/>
    </row>
    <row r="969" ht="15.75" customHeight="1">
      <c r="A969" s="160"/>
    </row>
    <row r="970" ht="15.75" customHeight="1">
      <c r="A970" s="160"/>
    </row>
    <row r="971" ht="15.75" customHeight="1">
      <c r="A971" s="160"/>
    </row>
    <row r="972" ht="15.75" customHeight="1">
      <c r="A972" s="160"/>
    </row>
    <row r="973" ht="15.75" customHeight="1">
      <c r="A973" s="160"/>
    </row>
    <row r="974" ht="15.75" customHeight="1">
      <c r="A974" s="160"/>
    </row>
    <row r="975" ht="15.75" customHeight="1">
      <c r="A975" s="160"/>
    </row>
    <row r="976" ht="15.75" customHeight="1">
      <c r="A976" s="160"/>
    </row>
    <row r="977" ht="15.75" customHeight="1">
      <c r="A977" s="160"/>
    </row>
    <row r="978" ht="15.75" customHeight="1">
      <c r="A978" s="160"/>
    </row>
    <row r="979" ht="15.75" customHeight="1">
      <c r="A979" s="160"/>
    </row>
    <row r="980" ht="15.75" customHeight="1">
      <c r="A980" s="160"/>
    </row>
    <row r="981" ht="15.75" customHeight="1">
      <c r="A981" s="160"/>
    </row>
    <row r="982" ht="15.75" customHeight="1">
      <c r="A982" s="160"/>
    </row>
    <row r="983" ht="15.75" customHeight="1">
      <c r="A983" s="160"/>
    </row>
    <row r="984" ht="15.75" customHeight="1">
      <c r="A984" s="160"/>
    </row>
    <row r="985" ht="15.75" customHeight="1">
      <c r="A985" s="160"/>
    </row>
  </sheetData>
  <mergeCells count="1">
    <mergeCell ref="B1:D1"/>
  </mergeCells>
  <hyperlinks>
    <hyperlink display="Back" location="null!A1" ref="A1"/>
  </hyperlinks>
  <printOptions/>
  <pageMargins bottom="0.75" footer="0.0" header="0.0" left="0.699305555555556" right="0.699305555555556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14"/>
    <col customWidth="1" min="2" max="5" width="65.57"/>
    <col customWidth="1" min="6" max="6" width="34.86"/>
    <col customWidth="1" min="7" max="8" width="7.71"/>
    <col customWidth="1" min="9" max="9" width="39.29"/>
    <col customWidth="1" min="10" max="10" width="38.57"/>
    <col customWidth="1" min="11" max="11" width="38.71"/>
    <col customWidth="1" min="12" max="16" width="7.71"/>
    <col customWidth="1" min="17" max="33" width="12.71"/>
  </cols>
  <sheetData>
    <row r="1" ht="57.0" customHeight="1">
      <c r="A1" s="190" t="s">
        <v>0</v>
      </c>
      <c r="B1" s="191" t="s">
        <v>567</v>
      </c>
      <c r="C1" s="6"/>
      <c r="D1" s="6"/>
      <c r="E1" s="137"/>
      <c r="I1" s="127" t="s">
        <v>368</v>
      </c>
      <c r="J1" s="127" t="s">
        <v>369</v>
      </c>
      <c r="K1" s="138" t="s">
        <v>371</v>
      </c>
    </row>
    <row r="2" ht="238.5" customHeight="1">
      <c r="A2" s="192" t="s">
        <v>375</v>
      </c>
      <c r="B2" s="193"/>
      <c r="C2" s="140"/>
      <c r="D2" s="140"/>
      <c r="E2" s="141"/>
      <c r="I2" s="127" t="s">
        <v>396</v>
      </c>
      <c r="J2" s="127" t="s">
        <v>397</v>
      </c>
      <c r="K2" s="142" t="s">
        <v>400</v>
      </c>
    </row>
    <row r="3" ht="238.5" customHeight="1">
      <c r="A3" s="194" t="s">
        <v>568</v>
      </c>
      <c r="B3" s="141"/>
      <c r="C3" s="141"/>
      <c r="D3" s="141"/>
      <c r="E3" s="144"/>
      <c r="I3" s="127" t="s">
        <v>407</v>
      </c>
      <c r="J3" s="127" t="s">
        <v>409</v>
      </c>
      <c r="K3" s="127" t="s">
        <v>411</v>
      </c>
    </row>
    <row r="4" ht="238.5" customHeight="1">
      <c r="A4" s="194" t="s">
        <v>413</v>
      </c>
      <c r="B4" s="123"/>
      <c r="C4" s="123"/>
      <c r="D4" s="123"/>
      <c r="E4" s="123"/>
      <c r="F4" s="147"/>
      <c r="I4" s="148"/>
      <c r="J4" s="148"/>
      <c r="K4" s="148"/>
    </row>
    <row r="5" ht="238.5" customHeight="1">
      <c r="A5" s="195" t="s">
        <v>418</v>
      </c>
      <c r="B5" s="123"/>
      <c r="C5" s="123"/>
      <c r="D5" s="123"/>
      <c r="E5" s="123"/>
      <c r="F5" s="147"/>
      <c r="I5" s="148"/>
      <c r="J5" s="148"/>
      <c r="K5" s="148"/>
    </row>
    <row r="6" ht="238.5" customHeight="1">
      <c r="A6" s="195" t="s">
        <v>420</v>
      </c>
      <c r="B6" s="149"/>
      <c r="C6" s="7"/>
      <c r="D6" s="141"/>
      <c r="E6" s="141"/>
    </row>
    <row r="7" ht="14.25" customHeight="1">
      <c r="A7" s="150"/>
    </row>
    <row r="8" ht="14.25" customHeight="1">
      <c r="A8" s="150"/>
    </row>
    <row r="9" ht="14.25" customHeight="1">
      <c r="A9" s="150"/>
    </row>
    <row r="10" ht="14.25" customHeight="1">
      <c r="A10" s="150"/>
    </row>
    <row r="11" ht="14.25" customHeight="1">
      <c r="A11" s="150"/>
    </row>
    <row r="12" ht="14.25" customHeight="1">
      <c r="A12" s="150"/>
    </row>
    <row r="13" ht="14.25" customHeight="1">
      <c r="A13" s="150"/>
    </row>
    <row r="14" ht="14.25" customHeight="1">
      <c r="A14" s="150"/>
    </row>
    <row r="15" ht="14.25" customHeight="1">
      <c r="A15" s="150"/>
    </row>
    <row r="16" ht="14.25" customHeight="1">
      <c r="A16" s="150"/>
    </row>
    <row r="17" ht="14.25" customHeight="1">
      <c r="A17" s="150"/>
    </row>
    <row r="18" ht="14.25" customHeight="1">
      <c r="A18" s="150"/>
    </row>
    <row r="19" ht="14.25" customHeight="1">
      <c r="A19" s="155"/>
    </row>
    <row r="20" ht="14.25" customHeight="1">
      <c r="A20" s="155"/>
    </row>
    <row r="21" ht="14.25" customHeight="1">
      <c r="A21" s="155"/>
    </row>
    <row r="22" ht="14.25" customHeight="1">
      <c r="A22" s="155"/>
    </row>
    <row r="23" ht="14.25" customHeight="1">
      <c r="A23" s="155"/>
    </row>
    <row r="24" ht="14.25" customHeight="1">
      <c r="A24" s="155"/>
    </row>
    <row r="25" ht="14.25" customHeight="1">
      <c r="A25" s="155"/>
    </row>
    <row r="26" ht="14.25" customHeight="1">
      <c r="A26" s="155"/>
    </row>
    <row r="27" ht="14.25" customHeight="1">
      <c r="A27" s="155"/>
    </row>
    <row r="28" ht="14.25" customHeight="1">
      <c r="A28" s="155"/>
    </row>
    <row r="29" ht="14.25" customHeight="1">
      <c r="A29" s="155"/>
    </row>
    <row r="30" ht="14.25" customHeight="1">
      <c r="A30" s="155"/>
    </row>
    <row r="31" ht="14.25" customHeight="1">
      <c r="A31" s="160"/>
    </row>
    <row r="32" ht="14.25" customHeight="1">
      <c r="A32" s="160"/>
    </row>
    <row r="33" ht="14.25" customHeight="1">
      <c r="A33" s="160"/>
    </row>
    <row r="34" ht="14.25" customHeight="1">
      <c r="A34" s="160"/>
    </row>
    <row r="35" ht="14.25" customHeight="1">
      <c r="A35" s="160"/>
    </row>
    <row r="36" ht="14.25" customHeight="1">
      <c r="A36" s="160"/>
    </row>
    <row r="37" ht="14.25" customHeight="1">
      <c r="A37" s="160"/>
    </row>
    <row r="38" ht="14.25" customHeight="1">
      <c r="A38" s="160"/>
    </row>
    <row r="39" ht="14.25" customHeight="1">
      <c r="A39" s="160"/>
    </row>
    <row r="40" ht="14.25" customHeight="1">
      <c r="A40" s="160"/>
    </row>
    <row r="41" ht="14.25" customHeight="1">
      <c r="A41" s="160"/>
    </row>
    <row r="42" ht="14.25" customHeight="1">
      <c r="A42" s="160"/>
    </row>
    <row r="43" ht="14.25" customHeight="1">
      <c r="A43" s="160"/>
    </row>
    <row r="44" ht="14.25" customHeight="1">
      <c r="A44" s="160"/>
    </row>
    <row r="45" ht="14.25" customHeight="1">
      <c r="A45" s="160"/>
    </row>
    <row r="46" ht="14.25" customHeight="1">
      <c r="A46" s="160"/>
    </row>
    <row r="47" ht="14.25" customHeight="1">
      <c r="A47" s="160"/>
    </row>
    <row r="48" ht="14.25" customHeight="1">
      <c r="A48" s="160"/>
    </row>
    <row r="49" ht="14.25" customHeight="1">
      <c r="A49" s="160"/>
    </row>
    <row r="50" ht="14.25" customHeight="1">
      <c r="A50" s="160"/>
    </row>
    <row r="51" ht="14.25" customHeight="1">
      <c r="A51" s="160"/>
    </row>
    <row r="52" ht="14.25" customHeight="1">
      <c r="A52" s="160"/>
    </row>
    <row r="53" ht="14.25" customHeight="1">
      <c r="A53" s="160"/>
    </row>
    <row r="54" ht="14.25" customHeight="1">
      <c r="A54" s="160"/>
    </row>
    <row r="55" ht="14.25" customHeight="1">
      <c r="A55" s="160"/>
    </row>
    <row r="56" ht="14.25" customHeight="1">
      <c r="A56" s="160"/>
    </row>
    <row r="57" ht="14.25" customHeight="1">
      <c r="A57" s="160"/>
    </row>
    <row r="58" ht="14.25" customHeight="1">
      <c r="A58" s="160"/>
    </row>
    <row r="59" ht="14.25" customHeight="1">
      <c r="A59" s="160"/>
    </row>
    <row r="60" ht="14.25" customHeight="1">
      <c r="A60" s="160"/>
    </row>
    <row r="61" ht="14.25" customHeight="1">
      <c r="A61" s="160"/>
    </row>
    <row r="62" ht="14.25" customHeight="1">
      <c r="A62" s="160"/>
    </row>
    <row r="63" ht="14.25" customHeight="1">
      <c r="A63" s="160"/>
    </row>
    <row r="64" ht="14.25" customHeight="1">
      <c r="A64" s="160"/>
    </row>
    <row r="65" ht="14.25" customHeight="1">
      <c r="A65" s="160"/>
    </row>
    <row r="66" ht="14.25" customHeight="1">
      <c r="A66" s="160"/>
    </row>
    <row r="67" ht="14.25" customHeight="1">
      <c r="A67" s="160"/>
    </row>
    <row r="68" ht="14.25" customHeight="1">
      <c r="A68" s="160"/>
    </row>
    <row r="69" ht="14.25" customHeight="1">
      <c r="A69" s="160"/>
    </row>
    <row r="70" ht="14.25" customHeight="1">
      <c r="A70" s="160"/>
    </row>
    <row r="71" ht="14.25" customHeight="1">
      <c r="A71" s="160"/>
    </row>
    <row r="72" ht="14.25" customHeight="1">
      <c r="A72" s="160"/>
    </row>
    <row r="73" ht="14.25" customHeight="1">
      <c r="A73" s="160"/>
    </row>
    <row r="74" ht="14.25" customHeight="1">
      <c r="A74" s="160"/>
    </row>
    <row r="75" ht="14.25" customHeight="1">
      <c r="A75" s="160"/>
    </row>
    <row r="76" ht="14.25" customHeight="1">
      <c r="A76" s="160"/>
    </row>
    <row r="77" ht="14.25" customHeight="1">
      <c r="A77" s="160"/>
    </row>
    <row r="78" ht="14.25" customHeight="1">
      <c r="A78" s="160"/>
    </row>
    <row r="79" ht="14.25" customHeight="1">
      <c r="A79" s="160"/>
    </row>
    <row r="80" ht="14.25" customHeight="1">
      <c r="A80" s="160"/>
    </row>
    <row r="81" ht="14.25" customHeight="1">
      <c r="A81" s="160"/>
    </row>
    <row r="82" ht="14.25" customHeight="1">
      <c r="A82" s="160"/>
    </row>
    <row r="83" ht="14.25" customHeight="1">
      <c r="A83" s="160"/>
    </row>
    <row r="84" ht="14.25" customHeight="1">
      <c r="A84" s="160"/>
    </row>
    <row r="85" ht="14.25" customHeight="1">
      <c r="A85" s="160"/>
    </row>
    <row r="86" ht="14.25" customHeight="1">
      <c r="A86" s="160"/>
    </row>
    <row r="87" ht="14.25" customHeight="1">
      <c r="A87" s="160"/>
    </row>
    <row r="88" ht="14.25" customHeight="1">
      <c r="A88" s="160"/>
    </row>
    <row r="89" ht="14.25" customHeight="1">
      <c r="A89" s="160"/>
    </row>
    <row r="90" ht="14.25" customHeight="1">
      <c r="A90" s="160"/>
    </row>
    <row r="91" ht="14.25" customHeight="1">
      <c r="A91" s="160"/>
    </row>
    <row r="92" ht="14.25" customHeight="1">
      <c r="A92" s="160"/>
    </row>
    <row r="93" ht="14.25" customHeight="1">
      <c r="A93" s="160"/>
    </row>
    <row r="94" ht="14.25" customHeight="1">
      <c r="A94" s="160"/>
    </row>
    <row r="95" ht="14.25" customHeight="1">
      <c r="A95" s="160"/>
    </row>
    <row r="96" ht="14.25" customHeight="1">
      <c r="A96" s="160"/>
    </row>
    <row r="97" ht="14.25" customHeight="1">
      <c r="A97" s="160"/>
    </row>
    <row r="98" ht="14.25" customHeight="1">
      <c r="A98" s="160"/>
    </row>
    <row r="99" ht="14.25" customHeight="1">
      <c r="A99" s="160"/>
    </row>
    <row r="100" ht="14.25" customHeight="1">
      <c r="A100" s="160"/>
    </row>
    <row r="101" ht="14.25" customHeight="1">
      <c r="A101" s="160"/>
    </row>
    <row r="102" ht="14.25" customHeight="1">
      <c r="A102" s="160"/>
    </row>
    <row r="103" ht="14.25" customHeight="1">
      <c r="A103" s="160"/>
    </row>
    <row r="104" ht="14.25" customHeight="1">
      <c r="A104" s="160"/>
    </row>
    <row r="105" ht="14.25" customHeight="1">
      <c r="A105" s="160"/>
    </row>
    <row r="106" ht="14.25" customHeight="1">
      <c r="A106" s="160"/>
    </row>
    <row r="107" ht="14.25" customHeight="1">
      <c r="A107" s="160"/>
    </row>
    <row r="108" ht="14.25" customHeight="1">
      <c r="A108" s="160"/>
    </row>
    <row r="109" ht="14.25" customHeight="1">
      <c r="A109" s="160"/>
    </row>
    <row r="110" ht="14.25" customHeight="1">
      <c r="A110" s="160"/>
    </row>
    <row r="111" ht="14.25" customHeight="1">
      <c r="A111" s="160"/>
    </row>
    <row r="112" ht="14.25" customHeight="1">
      <c r="A112" s="160"/>
    </row>
    <row r="113" ht="14.25" customHeight="1">
      <c r="A113" s="160"/>
    </row>
    <row r="114" ht="14.25" customHeight="1">
      <c r="A114" s="160"/>
    </row>
    <row r="115" ht="14.25" customHeight="1">
      <c r="A115" s="160"/>
    </row>
    <row r="116" ht="14.25" customHeight="1">
      <c r="A116" s="160"/>
    </row>
    <row r="117" ht="14.25" customHeight="1">
      <c r="A117" s="160"/>
    </row>
    <row r="118" ht="14.25" customHeight="1">
      <c r="A118" s="160"/>
    </row>
    <row r="119" ht="14.25" customHeight="1">
      <c r="A119" s="160"/>
    </row>
    <row r="120" ht="14.25" customHeight="1">
      <c r="A120" s="160"/>
    </row>
    <row r="121" ht="14.25" customHeight="1">
      <c r="A121" s="160"/>
    </row>
    <row r="122" ht="14.25" customHeight="1">
      <c r="A122" s="160"/>
    </row>
    <row r="123" ht="14.25" customHeight="1">
      <c r="A123" s="160"/>
    </row>
    <row r="124" ht="14.25" customHeight="1">
      <c r="A124" s="160"/>
    </row>
    <row r="125" ht="14.25" customHeight="1">
      <c r="A125" s="160"/>
    </row>
    <row r="126" ht="14.25" customHeight="1">
      <c r="A126" s="160"/>
    </row>
    <row r="127" ht="14.25" customHeight="1">
      <c r="A127" s="160"/>
    </row>
    <row r="128" ht="14.25" customHeight="1">
      <c r="A128" s="160"/>
    </row>
    <row r="129" ht="14.25" customHeight="1">
      <c r="A129" s="160"/>
    </row>
    <row r="130" ht="14.25" customHeight="1">
      <c r="A130" s="160"/>
    </row>
    <row r="131" ht="14.25" customHeight="1">
      <c r="A131" s="160"/>
    </row>
    <row r="132" ht="14.25" customHeight="1">
      <c r="A132" s="160"/>
    </row>
    <row r="133" ht="14.25" customHeight="1">
      <c r="A133" s="160"/>
    </row>
    <row r="134" ht="14.25" customHeight="1">
      <c r="A134" s="160"/>
    </row>
    <row r="135" ht="14.25" customHeight="1">
      <c r="A135" s="160"/>
    </row>
    <row r="136" ht="14.25" customHeight="1">
      <c r="A136" s="160"/>
    </row>
    <row r="137" ht="14.25" customHeight="1">
      <c r="A137" s="160"/>
    </row>
    <row r="138" ht="14.25" customHeight="1">
      <c r="A138" s="160"/>
    </row>
    <row r="139" ht="14.25" customHeight="1">
      <c r="A139" s="160"/>
    </row>
    <row r="140" ht="14.25" customHeight="1">
      <c r="A140" s="160"/>
    </row>
    <row r="141" ht="14.25" customHeight="1">
      <c r="A141" s="160"/>
    </row>
    <row r="142" ht="14.25" customHeight="1">
      <c r="A142" s="160"/>
    </row>
    <row r="143" ht="14.25" customHeight="1">
      <c r="A143" s="160"/>
    </row>
    <row r="144" ht="14.25" customHeight="1">
      <c r="A144" s="160"/>
    </row>
    <row r="145" ht="14.25" customHeight="1">
      <c r="A145" s="160"/>
    </row>
    <row r="146" ht="14.25" customHeight="1">
      <c r="A146" s="160"/>
    </row>
    <row r="147" ht="14.25" customHeight="1">
      <c r="A147" s="160"/>
    </row>
    <row r="148" ht="14.25" customHeight="1">
      <c r="A148" s="160"/>
    </row>
    <row r="149" ht="14.25" customHeight="1">
      <c r="A149" s="160"/>
    </row>
    <row r="150" ht="14.25" customHeight="1">
      <c r="A150" s="160"/>
    </row>
    <row r="151" ht="14.25" customHeight="1">
      <c r="A151" s="160"/>
    </row>
    <row r="152" ht="14.25" customHeight="1">
      <c r="A152" s="160"/>
    </row>
    <row r="153" ht="14.25" customHeight="1">
      <c r="A153" s="160"/>
    </row>
    <row r="154" ht="14.25" customHeight="1">
      <c r="A154" s="160"/>
    </row>
    <row r="155" ht="14.25" customHeight="1">
      <c r="A155" s="160"/>
    </row>
    <row r="156" ht="14.25" customHeight="1">
      <c r="A156" s="160"/>
    </row>
    <row r="157" ht="14.25" customHeight="1">
      <c r="A157" s="160"/>
    </row>
    <row r="158" ht="14.25" customHeight="1">
      <c r="A158" s="160"/>
    </row>
    <row r="159" ht="14.25" customHeight="1">
      <c r="A159" s="160"/>
    </row>
    <row r="160" ht="14.25" customHeight="1">
      <c r="A160" s="160"/>
    </row>
    <row r="161" ht="14.25" customHeight="1">
      <c r="A161" s="160"/>
    </row>
    <row r="162" ht="14.25" customHeight="1">
      <c r="A162" s="160"/>
    </row>
    <row r="163" ht="14.25" customHeight="1">
      <c r="A163" s="160"/>
    </row>
    <row r="164" ht="14.25" customHeight="1">
      <c r="A164" s="160"/>
    </row>
    <row r="165" ht="14.25" customHeight="1">
      <c r="A165" s="160"/>
    </row>
    <row r="166" ht="14.25" customHeight="1">
      <c r="A166" s="160"/>
    </row>
    <row r="167" ht="14.25" customHeight="1">
      <c r="A167" s="160"/>
    </row>
    <row r="168" ht="14.25" customHeight="1">
      <c r="A168" s="160"/>
    </row>
    <row r="169" ht="14.25" customHeight="1">
      <c r="A169" s="160"/>
    </row>
    <row r="170" ht="14.25" customHeight="1">
      <c r="A170" s="160"/>
    </row>
    <row r="171" ht="14.25" customHeight="1">
      <c r="A171" s="160"/>
    </row>
    <row r="172" ht="14.25" customHeight="1">
      <c r="A172" s="160"/>
    </row>
    <row r="173" ht="14.25" customHeight="1">
      <c r="A173" s="160"/>
    </row>
    <row r="174" ht="14.25" customHeight="1">
      <c r="A174" s="160"/>
    </row>
    <row r="175" ht="14.25" customHeight="1">
      <c r="A175" s="160"/>
    </row>
    <row r="176" ht="14.25" customHeight="1">
      <c r="A176" s="160"/>
    </row>
    <row r="177" ht="14.25" customHeight="1">
      <c r="A177" s="160"/>
    </row>
    <row r="178" ht="14.25" customHeight="1">
      <c r="A178" s="160"/>
    </row>
    <row r="179" ht="14.25" customHeight="1">
      <c r="A179" s="160"/>
    </row>
    <row r="180" ht="14.25" customHeight="1">
      <c r="A180" s="160"/>
    </row>
    <row r="181" ht="14.25" customHeight="1">
      <c r="A181" s="160"/>
    </row>
    <row r="182" ht="14.25" customHeight="1">
      <c r="A182" s="160"/>
    </row>
    <row r="183" ht="14.25" customHeight="1">
      <c r="A183" s="160"/>
    </row>
    <row r="184" ht="14.25" customHeight="1">
      <c r="A184" s="160"/>
    </row>
    <row r="185" ht="14.25" customHeight="1">
      <c r="A185" s="160"/>
    </row>
    <row r="186" ht="14.25" customHeight="1">
      <c r="A186" s="160"/>
    </row>
    <row r="187" ht="14.25" customHeight="1">
      <c r="A187" s="160"/>
    </row>
    <row r="188" ht="14.25" customHeight="1">
      <c r="A188" s="160"/>
    </row>
    <row r="189" ht="14.25" customHeight="1">
      <c r="A189" s="160"/>
    </row>
    <row r="190" ht="14.25" customHeight="1">
      <c r="A190" s="160"/>
    </row>
    <row r="191" ht="14.25" customHeight="1">
      <c r="A191" s="160"/>
    </row>
    <row r="192" ht="14.25" customHeight="1">
      <c r="A192" s="160"/>
    </row>
    <row r="193" ht="14.25" customHeight="1">
      <c r="A193" s="160"/>
    </row>
    <row r="194" ht="14.25" customHeight="1">
      <c r="A194" s="160"/>
    </row>
    <row r="195" ht="14.25" customHeight="1">
      <c r="A195" s="160"/>
    </row>
    <row r="196" ht="14.25" customHeight="1">
      <c r="A196" s="160"/>
    </row>
    <row r="197" ht="14.25" customHeight="1">
      <c r="A197" s="160"/>
    </row>
    <row r="198" ht="14.25" customHeight="1">
      <c r="A198" s="160"/>
    </row>
    <row r="199" ht="14.25" customHeight="1">
      <c r="A199" s="160"/>
    </row>
    <row r="200" ht="14.25" customHeight="1">
      <c r="A200" s="160"/>
    </row>
    <row r="201" ht="14.25" customHeight="1">
      <c r="A201" s="160"/>
    </row>
    <row r="202" ht="14.25" customHeight="1">
      <c r="A202" s="160"/>
    </row>
    <row r="203" ht="14.25" customHeight="1">
      <c r="A203" s="160"/>
    </row>
    <row r="204" ht="14.25" customHeight="1">
      <c r="A204" s="160"/>
    </row>
    <row r="205" ht="14.25" customHeight="1">
      <c r="A205" s="160"/>
    </row>
    <row r="206" ht="14.25" customHeight="1">
      <c r="A206" s="160"/>
    </row>
    <row r="207" ht="15.75" customHeight="1">
      <c r="A207" s="160"/>
    </row>
    <row r="208" ht="15.75" customHeight="1">
      <c r="A208" s="160"/>
    </row>
    <row r="209" ht="15.75" customHeight="1">
      <c r="A209" s="160"/>
    </row>
    <row r="210" ht="15.75" customHeight="1">
      <c r="A210" s="160"/>
    </row>
    <row r="211" ht="15.75" customHeight="1">
      <c r="A211" s="160"/>
    </row>
    <row r="212" ht="15.75" customHeight="1">
      <c r="A212" s="160"/>
    </row>
    <row r="213" ht="15.75" customHeight="1">
      <c r="A213" s="160"/>
    </row>
    <row r="214" ht="15.75" customHeight="1">
      <c r="A214" s="160"/>
    </row>
    <row r="215" ht="15.75" customHeight="1">
      <c r="A215" s="160"/>
    </row>
    <row r="216" ht="15.75" customHeight="1">
      <c r="A216" s="160"/>
    </row>
    <row r="217" ht="15.75" customHeight="1">
      <c r="A217" s="160"/>
    </row>
    <row r="218" ht="15.75" customHeight="1">
      <c r="A218" s="160"/>
    </row>
    <row r="219" ht="15.75" customHeight="1">
      <c r="A219" s="160"/>
    </row>
    <row r="220" ht="15.75" customHeight="1">
      <c r="A220" s="160"/>
    </row>
    <row r="221" ht="15.75" customHeight="1">
      <c r="A221" s="160"/>
    </row>
    <row r="222" ht="15.75" customHeight="1">
      <c r="A222" s="160"/>
    </row>
    <row r="223" ht="15.75" customHeight="1">
      <c r="A223" s="160"/>
    </row>
    <row r="224" ht="15.75" customHeight="1">
      <c r="A224" s="160"/>
    </row>
    <row r="225" ht="15.75" customHeight="1">
      <c r="A225" s="160"/>
    </row>
    <row r="226" ht="15.75" customHeight="1">
      <c r="A226" s="160"/>
    </row>
    <row r="227" ht="15.75" customHeight="1">
      <c r="A227" s="160"/>
    </row>
    <row r="228" ht="15.75" customHeight="1">
      <c r="A228" s="160"/>
    </row>
    <row r="229" ht="15.75" customHeight="1">
      <c r="A229" s="160"/>
    </row>
    <row r="230" ht="15.75" customHeight="1">
      <c r="A230" s="160"/>
    </row>
    <row r="231" ht="15.75" customHeight="1">
      <c r="A231" s="160"/>
    </row>
    <row r="232" ht="15.75" customHeight="1">
      <c r="A232" s="160"/>
    </row>
    <row r="233" ht="15.75" customHeight="1">
      <c r="A233" s="160"/>
    </row>
    <row r="234" ht="15.75" customHeight="1">
      <c r="A234" s="160"/>
    </row>
    <row r="235" ht="15.75" customHeight="1">
      <c r="A235" s="160"/>
    </row>
    <row r="236" ht="15.75" customHeight="1">
      <c r="A236" s="160"/>
    </row>
    <row r="237" ht="15.75" customHeight="1">
      <c r="A237" s="160"/>
    </row>
    <row r="238" ht="15.75" customHeight="1">
      <c r="A238" s="160"/>
    </row>
    <row r="239" ht="15.75" customHeight="1">
      <c r="A239" s="160"/>
    </row>
    <row r="240" ht="15.75" customHeight="1">
      <c r="A240" s="160"/>
    </row>
    <row r="241" ht="15.75" customHeight="1">
      <c r="A241" s="160"/>
    </row>
    <row r="242" ht="15.75" customHeight="1">
      <c r="A242" s="160"/>
    </row>
    <row r="243" ht="15.75" customHeight="1">
      <c r="A243" s="160"/>
    </row>
    <row r="244" ht="15.75" customHeight="1">
      <c r="A244" s="160"/>
    </row>
    <row r="245" ht="15.75" customHeight="1">
      <c r="A245" s="160"/>
    </row>
    <row r="246" ht="15.75" customHeight="1">
      <c r="A246" s="160"/>
    </row>
    <row r="247" ht="15.75" customHeight="1">
      <c r="A247" s="160"/>
    </row>
    <row r="248" ht="15.75" customHeight="1">
      <c r="A248" s="160"/>
    </row>
    <row r="249" ht="15.75" customHeight="1">
      <c r="A249" s="160"/>
    </row>
    <row r="250" ht="15.75" customHeight="1">
      <c r="A250" s="160"/>
    </row>
    <row r="251" ht="15.75" customHeight="1">
      <c r="A251" s="160"/>
    </row>
    <row r="252" ht="15.75" customHeight="1">
      <c r="A252" s="160"/>
    </row>
    <row r="253" ht="15.75" customHeight="1">
      <c r="A253" s="160"/>
    </row>
    <row r="254" ht="15.75" customHeight="1">
      <c r="A254" s="160"/>
    </row>
    <row r="255" ht="15.75" customHeight="1">
      <c r="A255" s="160"/>
    </row>
    <row r="256" ht="15.75" customHeight="1">
      <c r="A256" s="160"/>
    </row>
    <row r="257" ht="15.75" customHeight="1">
      <c r="A257" s="160"/>
    </row>
    <row r="258" ht="15.75" customHeight="1">
      <c r="A258" s="160"/>
    </row>
    <row r="259" ht="15.75" customHeight="1">
      <c r="A259" s="160"/>
    </row>
    <row r="260" ht="15.75" customHeight="1">
      <c r="A260" s="160"/>
    </row>
    <row r="261" ht="15.75" customHeight="1">
      <c r="A261" s="160"/>
    </row>
    <row r="262" ht="15.75" customHeight="1">
      <c r="A262" s="160"/>
    </row>
    <row r="263" ht="15.75" customHeight="1">
      <c r="A263" s="160"/>
    </row>
    <row r="264" ht="15.75" customHeight="1">
      <c r="A264" s="160"/>
    </row>
    <row r="265" ht="15.75" customHeight="1">
      <c r="A265" s="160"/>
    </row>
    <row r="266" ht="15.75" customHeight="1">
      <c r="A266" s="160"/>
    </row>
    <row r="267" ht="15.75" customHeight="1">
      <c r="A267" s="160"/>
    </row>
    <row r="268" ht="15.75" customHeight="1">
      <c r="A268" s="160"/>
    </row>
    <row r="269" ht="15.75" customHeight="1">
      <c r="A269" s="160"/>
    </row>
    <row r="270" ht="15.75" customHeight="1">
      <c r="A270" s="160"/>
    </row>
    <row r="271" ht="15.75" customHeight="1">
      <c r="A271" s="160"/>
    </row>
    <row r="272" ht="15.75" customHeight="1">
      <c r="A272" s="160"/>
    </row>
    <row r="273" ht="15.75" customHeight="1">
      <c r="A273" s="160"/>
    </row>
    <row r="274" ht="15.75" customHeight="1">
      <c r="A274" s="160"/>
    </row>
    <row r="275" ht="15.75" customHeight="1">
      <c r="A275" s="160"/>
    </row>
    <row r="276" ht="15.75" customHeight="1">
      <c r="A276" s="160"/>
    </row>
    <row r="277" ht="15.75" customHeight="1">
      <c r="A277" s="160"/>
    </row>
    <row r="278" ht="15.75" customHeight="1">
      <c r="A278" s="160"/>
    </row>
    <row r="279" ht="15.75" customHeight="1">
      <c r="A279" s="160"/>
    </row>
    <row r="280" ht="15.75" customHeight="1">
      <c r="A280" s="160"/>
    </row>
    <row r="281" ht="15.75" customHeight="1">
      <c r="A281" s="160"/>
    </row>
    <row r="282" ht="15.75" customHeight="1">
      <c r="A282" s="160"/>
    </row>
    <row r="283" ht="15.75" customHeight="1">
      <c r="A283" s="160"/>
    </row>
    <row r="284" ht="15.75" customHeight="1">
      <c r="A284" s="160"/>
    </row>
    <row r="285" ht="15.75" customHeight="1">
      <c r="A285" s="160"/>
    </row>
    <row r="286" ht="15.75" customHeight="1">
      <c r="A286" s="160"/>
    </row>
    <row r="287" ht="15.75" customHeight="1">
      <c r="A287" s="160"/>
    </row>
    <row r="288" ht="15.75" customHeight="1">
      <c r="A288" s="160"/>
    </row>
    <row r="289" ht="15.75" customHeight="1">
      <c r="A289" s="160"/>
    </row>
    <row r="290" ht="15.75" customHeight="1">
      <c r="A290" s="160"/>
    </row>
    <row r="291" ht="15.75" customHeight="1">
      <c r="A291" s="160"/>
    </row>
    <row r="292" ht="15.75" customHeight="1">
      <c r="A292" s="160"/>
    </row>
    <row r="293" ht="15.75" customHeight="1">
      <c r="A293" s="160"/>
    </row>
    <row r="294" ht="15.75" customHeight="1">
      <c r="A294" s="160"/>
    </row>
    <row r="295" ht="15.75" customHeight="1">
      <c r="A295" s="160"/>
    </row>
    <row r="296" ht="15.75" customHeight="1">
      <c r="A296" s="160"/>
    </row>
    <row r="297" ht="15.75" customHeight="1">
      <c r="A297" s="160"/>
    </row>
    <row r="298" ht="15.75" customHeight="1">
      <c r="A298" s="160"/>
    </row>
    <row r="299" ht="15.75" customHeight="1">
      <c r="A299" s="160"/>
    </row>
    <row r="300" ht="15.75" customHeight="1">
      <c r="A300" s="160"/>
    </row>
    <row r="301" ht="15.75" customHeight="1">
      <c r="A301" s="160"/>
    </row>
    <row r="302" ht="15.75" customHeight="1">
      <c r="A302" s="160"/>
    </row>
    <row r="303" ht="15.75" customHeight="1">
      <c r="A303" s="160"/>
    </row>
    <row r="304" ht="15.75" customHeight="1">
      <c r="A304" s="160"/>
    </row>
    <row r="305" ht="15.75" customHeight="1">
      <c r="A305" s="160"/>
    </row>
    <row r="306" ht="15.75" customHeight="1">
      <c r="A306" s="160"/>
    </row>
    <row r="307" ht="15.75" customHeight="1">
      <c r="A307" s="160"/>
    </row>
    <row r="308" ht="15.75" customHeight="1">
      <c r="A308" s="160"/>
    </row>
    <row r="309" ht="15.75" customHeight="1">
      <c r="A309" s="160"/>
    </row>
    <row r="310" ht="15.75" customHeight="1">
      <c r="A310" s="160"/>
    </row>
    <row r="311" ht="15.75" customHeight="1">
      <c r="A311" s="160"/>
    </row>
    <row r="312" ht="15.75" customHeight="1">
      <c r="A312" s="160"/>
    </row>
    <row r="313" ht="15.75" customHeight="1">
      <c r="A313" s="160"/>
    </row>
    <row r="314" ht="15.75" customHeight="1">
      <c r="A314" s="160"/>
    </row>
    <row r="315" ht="15.75" customHeight="1">
      <c r="A315" s="160"/>
    </row>
    <row r="316" ht="15.75" customHeight="1">
      <c r="A316" s="160"/>
    </row>
    <row r="317" ht="15.75" customHeight="1">
      <c r="A317" s="160"/>
    </row>
    <row r="318" ht="15.75" customHeight="1">
      <c r="A318" s="160"/>
    </row>
    <row r="319" ht="15.75" customHeight="1">
      <c r="A319" s="160"/>
    </row>
    <row r="320" ht="15.75" customHeight="1">
      <c r="A320" s="160"/>
    </row>
    <row r="321" ht="15.75" customHeight="1">
      <c r="A321" s="160"/>
    </row>
    <row r="322" ht="15.75" customHeight="1">
      <c r="A322" s="160"/>
    </row>
    <row r="323" ht="15.75" customHeight="1">
      <c r="A323" s="160"/>
    </row>
    <row r="324" ht="15.75" customHeight="1">
      <c r="A324" s="160"/>
    </row>
    <row r="325" ht="15.75" customHeight="1">
      <c r="A325" s="160"/>
    </row>
    <row r="326" ht="15.75" customHeight="1">
      <c r="A326" s="160"/>
    </row>
    <row r="327" ht="15.75" customHeight="1">
      <c r="A327" s="160"/>
    </row>
    <row r="328" ht="15.75" customHeight="1">
      <c r="A328" s="160"/>
    </row>
    <row r="329" ht="15.75" customHeight="1">
      <c r="A329" s="160"/>
    </row>
    <row r="330" ht="15.75" customHeight="1">
      <c r="A330" s="160"/>
    </row>
    <row r="331" ht="15.75" customHeight="1">
      <c r="A331" s="160"/>
    </row>
    <row r="332" ht="15.75" customHeight="1">
      <c r="A332" s="160"/>
    </row>
    <row r="333" ht="15.75" customHeight="1">
      <c r="A333" s="160"/>
    </row>
    <row r="334" ht="15.75" customHeight="1">
      <c r="A334" s="160"/>
    </row>
    <row r="335" ht="15.75" customHeight="1">
      <c r="A335" s="160"/>
    </row>
    <row r="336" ht="15.75" customHeight="1">
      <c r="A336" s="160"/>
    </row>
    <row r="337" ht="15.75" customHeight="1">
      <c r="A337" s="160"/>
    </row>
    <row r="338" ht="15.75" customHeight="1">
      <c r="A338" s="160"/>
    </row>
    <row r="339" ht="15.75" customHeight="1">
      <c r="A339" s="160"/>
    </row>
    <row r="340" ht="15.75" customHeight="1">
      <c r="A340" s="160"/>
    </row>
    <row r="341" ht="15.75" customHeight="1">
      <c r="A341" s="160"/>
    </row>
    <row r="342" ht="15.75" customHeight="1">
      <c r="A342" s="160"/>
    </row>
    <row r="343" ht="15.75" customHeight="1">
      <c r="A343" s="160"/>
    </row>
    <row r="344" ht="15.75" customHeight="1">
      <c r="A344" s="160"/>
    </row>
    <row r="345" ht="15.75" customHeight="1">
      <c r="A345" s="160"/>
    </row>
    <row r="346" ht="15.75" customHeight="1">
      <c r="A346" s="160"/>
    </row>
    <row r="347" ht="15.75" customHeight="1">
      <c r="A347" s="160"/>
    </row>
    <row r="348" ht="15.75" customHeight="1">
      <c r="A348" s="160"/>
    </row>
    <row r="349" ht="15.75" customHeight="1">
      <c r="A349" s="160"/>
    </row>
    <row r="350" ht="15.75" customHeight="1">
      <c r="A350" s="160"/>
    </row>
    <row r="351" ht="15.75" customHeight="1">
      <c r="A351" s="160"/>
    </row>
    <row r="352" ht="15.75" customHeight="1">
      <c r="A352" s="160"/>
    </row>
    <row r="353" ht="15.75" customHeight="1">
      <c r="A353" s="160"/>
    </row>
    <row r="354" ht="15.75" customHeight="1">
      <c r="A354" s="160"/>
    </row>
    <row r="355" ht="15.75" customHeight="1">
      <c r="A355" s="160"/>
    </row>
    <row r="356" ht="15.75" customHeight="1">
      <c r="A356" s="160"/>
    </row>
    <row r="357" ht="15.75" customHeight="1">
      <c r="A357" s="160"/>
    </row>
    <row r="358" ht="15.75" customHeight="1">
      <c r="A358" s="160"/>
    </row>
    <row r="359" ht="15.75" customHeight="1">
      <c r="A359" s="160"/>
    </row>
    <row r="360" ht="15.75" customHeight="1">
      <c r="A360" s="160"/>
    </row>
    <row r="361" ht="15.75" customHeight="1">
      <c r="A361" s="160"/>
    </row>
    <row r="362" ht="15.75" customHeight="1">
      <c r="A362" s="160"/>
    </row>
    <row r="363" ht="15.75" customHeight="1">
      <c r="A363" s="160"/>
    </row>
    <row r="364" ht="15.75" customHeight="1">
      <c r="A364" s="160"/>
    </row>
    <row r="365" ht="15.75" customHeight="1">
      <c r="A365" s="160"/>
    </row>
    <row r="366" ht="15.75" customHeight="1">
      <c r="A366" s="160"/>
    </row>
    <row r="367" ht="15.75" customHeight="1">
      <c r="A367" s="160"/>
    </row>
    <row r="368" ht="15.75" customHeight="1">
      <c r="A368" s="160"/>
    </row>
    <row r="369" ht="15.75" customHeight="1">
      <c r="A369" s="160"/>
    </row>
    <row r="370" ht="15.75" customHeight="1">
      <c r="A370" s="160"/>
    </row>
    <row r="371" ht="15.75" customHeight="1">
      <c r="A371" s="160"/>
    </row>
    <row r="372" ht="15.75" customHeight="1">
      <c r="A372" s="160"/>
    </row>
    <row r="373" ht="15.75" customHeight="1">
      <c r="A373" s="160"/>
    </row>
    <row r="374" ht="15.75" customHeight="1">
      <c r="A374" s="160"/>
    </row>
    <row r="375" ht="15.75" customHeight="1">
      <c r="A375" s="160"/>
    </row>
    <row r="376" ht="15.75" customHeight="1">
      <c r="A376" s="160"/>
    </row>
    <row r="377" ht="15.75" customHeight="1">
      <c r="A377" s="160"/>
    </row>
    <row r="378" ht="15.75" customHeight="1">
      <c r="A378" s="160"/>
    </row>
    <row r="379" ht="15.75" customHeight="1">
      <c r="A379" s="160"/>
    </row>
    <row r="380" ht="15.75" customHeight="1">
      <c r="A380" s="160"/>
    </row>
    <row r="381" ht="15.75" customHeight="1">
      <c r="A381" s="160"/>
    </row>
    <row r="382" ht="15.75" customHeight="1">
      <c r="A382" s="160"/>
    </row>
    <row r="383" ht="15.75" customHeight="1">
      <c r="A383" s="160"/>
    </row>
    <row r="384" ht="15.75" customHeight="1">
      <c r="A384" s="160"/>
    </row>
    <row r="385" ht="15.75" customHeight="1">
      <c r="A385" s="160"/>
    </row>
    <row r="386" ht="15.75" customHeight="1">
      <c r="A386" s="160"/>
    </row>
    <row r="387" ht="15.75" customHeight="1">
      <c r="A387" s="160"/>
    </row>
    <row r="388" ht="15.75" customHeight="1">
      <c r="A388" s="160"/>
    </row>
    <row r="389" ht="15.75" customHeight="1">
      <c r="A389" s="160"/>
    </row>
    <row r="390" ht="15.75" customHeight="1">
      <c r="A390" s="160"/>
    </row>
    <row r="391" ht="15.75" customHeight="1">
      <c r="A391" s="160"/>
    </row>
    <row r="392" ht="15.75" customHeight="1">
      <c r="A392" s="160"/>
    </row>
    <row r="393" ht="15.75" customHeight="1">
      <c r="A393" s="160"/>
    </row>
    <row r="394" ht="15.75" customHeight="1">
      <c r="A394" s="160"/>
    </row>
    <row r="395" ht="15.75" customHeight="1">
      <c r="A395" s="160"/>
    </row>
    <row r="396" ht="15.75" customHeight="1">
      <c r="A396" s="160"/>
    </row>
    <row r="397" ht="15.75" customHeight="1">
      <c r="A397" s="160"/>
    </row>
    <row r="398" ht="15.75" customHeight="1">
      <c r="A398" s="160"/>
    </row>
    <row r="399" ht="15.75" customHeight="1">
      <c r="A399" s="160"/>
    </row>
    <row r="400" ht="15.75" customHeight="1">
      <c r="A400" s="160"/>
    </row>
    <row r="401" ht="15.75" customHeight="1">
      <c r="A401" s="160"/>
    </row>
    <row r="402" ht="15.75" customHeight="1">
      <c r="A402" s="160"/>
    </row>
    <row r="403" ht="15.75" customHeight="1">
      <c r="A403" s="160"/>
    </row>
    <row r="404" ht="15.75" customHeight="1">
      <c r="A404" s="160"/>
    </row>
    <row r="405" ht="15.75" customHeight="1">
      <c r="A405" s="160"/>
    </row>
    <row r="406" ht="15.75" customHeight="1">
      <c r="A406" s="160"/>
    </row>
    <row r="407" ht="15.75" customHeight="1">
      <c r="A407" s="160"/>
    </row>
    <row r="408" ht="15.75" customHeight="1">
      <c r="A408" s="160"/>
    </row>
    <row r="409" ht="15.75" customHeight="1">
      <c r="A409" s="160"/>
    </row>
    <row r="410" ht="15.75" customHeight="1">
      <c r="A410" s="160"/>
    </row>
    <row r="411" ht="15.75" customHeight="1">
      <c r="A411" s="160"/>
    </row>
    <row r="412" ht="15.75" customHeight="1">
      <c r="A412" s="160"/>
    </row>
    <row r="413" ht="15.75" customHeight="1">
      <c r="A413" s="160"/>
    </row>
    <row r="414" ht="15.75" customHeight="1">
      <c r="A414" s="160"/>
    </row>
    <row r="415" ht="15.75" customHeight="1">
      <c r="A415" s="160"/>
    </row>
    <row r="416" ht="15.75" customHeight="1">
      <c r="A416" s="160"/>
    </row>
    <row r="417" ht="15.75" customHeight="1">
      <c r="A417" s="160"/>
    </row>
    <row r="418" ht="15.75" customHeight="1">
      <c r="A418" s="160"/>
    </row>
    <row r="419" ht="15.75" customHeight="1">
      <c r="A419" s="160"/>
    </row>
    <row r="420" ht="15.75" customHeight="1">
      <c r="A420" s="160"/>
    </row>
    <row r="421" ht="15.75" customHeight="1">
      <c r="A421" s="160"/>
    </row>
    <row r="422" ht="15.75" customHeight="1">
      <c r="A422" s="160"/>
    </row>
    <row r="423" ht="15.75" customHeight="1">
      <c r="A423" s="160"/>
    </row>
    <row r="424" ht="15.75" customHeight="1">
      <c r="A424" s="160"/>
    </row>
    <row r="425" ht="15.75" customHeight="1">
      <c r="A425" s="160"/>
    </row>
    <row r="426" ht="15.75" customHeight="1">
      <c r="A426" s="160"/>
    </row>
    <row r="427" ht="15.75" customHeight="1">
      <c r="A427" s="160"/>
    </row>
    <row r="428" ht="15.75" customHeight="1">
      <c r="A428" s="160"/>
    </row>
    <row r="429" ht="15.75" customHeight="1">
      <c r="A429" s="160"/>
    </row>
    <row r="430" ht="15.75" customHeight="1">
      <c r="A430" s="160"/>
    </row>
    <row r="431" ht="15.75" customHeight="1">
      <c r="A431" s="160"/>
    </row>
    <row r="432" ht="15.75" customHeight="1">
      <c r="A432" s="160"/>
    </row>
    <row r="433" ht="15.75" customHeight="1">
      <c r="A433" s="160"/>
    </row>
    <row r="434" ht="15.75" customHeight="1">
      <c r="A434" s="160"/>
    </row>
    <row r="435" ht="15.75" customHeight="1">
      <c r="A435" s="160"/>
    </row>
    <row r="436" ht="15.75" customHeight="1">
      <c r="A436" s="160"/>
    </row>
    <row r="437" ht="15.75" customHeight="1">
      <c r="A437" s="160"/>
    </row>
    <row r="438" ht="15.75" customHeight="1">
      <c r="A438" s="160"/>
    </row>
    <row r="439" ht="15.75" customHeight="1">
      <c r="A439" s="160"/>
    </row>
    <row r="440" ht="15.75" customHeight="1">
      <c r="A440" s="160"/>
    </row>
    <row r="441" ht="15.75" customHeight="1">
      <c r="A441" s="160"/>
    </row>
    <row r="442" ht="15.75" customHeight="1">
      <c r="A442" s="160"/>
    </row>
    <row r="443" ht="15.75" customHeight="1">
      <c r="A443" s="160"/>
    </row>
    <row r="444" ht="15.75" customHeight="1">
      <c r="A444" s="160"/>
    </row>
    <row r="445" ht="15.75" customHeight="1">
      <c r="A445" s="160"/>
    </row>
    <row r="446" ht="15.75" customHeight="1">
      <c r="A446" s="160"/>
    </row>
    <row r="447" ht="15.75" customHeight="1">
      <c r="A447" s="160"/>
    </row>
    <row r="448" ht="15.75" customHeight="1">
      <c r="A448" s="160"/>
    </row>
    <row r="449" ht="15.75" customHeight="1">
      <c r="A449" s="160"/>
    </row>
    <row r="450" ht="15.75" customHeight="1">
      <c r="A450" s="160"/>
    </row>
    <row r="451" ht="15.75" customHeight="1">
      <c r="A451" s="160"/>
    </row>
    <row r="452" ht="15.75" customHeight="1">
      <c r="A452" s="160"/>
    </row>
    <row r="453" ht="15.75" customHeight="1">
      <c r="A453" s="160"/>
    </row>
    <row r="454" ht="15.75" customHeight="1">
      <c r="A454" s="160"/>
    </row>
    <row r="455" ht="15.75" customHeight="1">
      <c r="A455" s="160"/>
    </row>
    <row r="456" ht="15.75" customHeight="1">
      <c r="A456" s="160"/>
    </row>
    <row r="457" ht="15.75" customHeight="1">
      <c r="A457" s="160"/>
    </row>
    <row r="458" ht="15.75" customHeight="1">
      <c r="A458" s="160"/>
    </row>
    <row r="459" ht="15.75" customHeight="1">
      <c r="A459" s="160"/>
    </row>
    <row r="460" ht="15.75" customHeight="1">
      <c r="A460" s="160"/>
    </row>
    <row r="461" ht="15.75" customHeight="1">
      <c r="A461" s="160"/>
    </row>
    <row r="462" ht="15.75" customHeight="1">
      <c r="A462" s="160"/>
    </row>
    <row r="463" ht="15.75" customHeight="1">
      <c r="A463" s="160"/>
    </row>
    <row r="464" ht="15.75" customHeight="1">
      <c r="A464" s="160"/>
    </row>
    <row r="465" ht="15.75" customHeight="1">
      <c r="A465" s="160"/>
    </row>
    <row r="466" ht="15.75" customHeight="1">
      <c r="A466" s="160"/>
    </row>
    <row r="467" ht="15.75" customHeight="1">
      <c r="A467" s="160"/>
    </row>
    <row r="468" ht="15.75" customHeight="1">
      <c r="A468" s="160"/>
    </row>
    <row r="469" ht="15.75" customHeight="1">
      <c r="A469" s="160"/>
    </row>
    <row r="470" ht="15.75" customHeight="1">
      <c r="A470" s="160"/>
    </row>
    <row r="471" ht="15.75" customHeight="1">
      <c r="A471" s="160"/>
    </row>
    <row r="472" ht="15.75" customHeight="1">
      <c r="A472" s="160"/>
    </row>
    <row r="473" ht="15.75" customHeight="1">
      <c r="A473" s="160"/>
    </row>
    <row r="474" ht="15.75" customHeight="1">
      <c r="A474" s="160"/>
    </row>
    <row r="475" ht="15.75" customHeight="1">
      <c r="A475" s="160"/>
    </row>
    <row r="476" ht="15.75" customHeight="1">
      <c r="A476" s="160"/>
    </row>
    <row r="477" ht="15.75" customHeight="1">
      <c r="A477" s="160"/>
    </row>
    <row r="478" ht="15.75" customHeight="1">
      <c r="A478" s="160"/>
    </row>
    <row r="479" ht="15.75" customHeight="1">
      <c r="A479" s="160"/>
    </row>
    <row r="480" ht="15.75" customHeight="1">
      <c r="A480" s="160"/>
    </row>
    <row r="481" ht="15.75" customHeight="1">
      <c r="A481" s="160"/>
    </row>
    <row r="482" ht="15.75" customHeight="1">
      <c r="A482" s="160"/>
    </row>
    <row r="483" ht="15.75" customHeight="1">
      <c r="A483" s="160"/>
    </row>
    <row r="484" ht="15.75" customHeight="1">
      <c r="A484" s="160"/>
    </row>
    <row r="485" ht="15.75" customHeight="1">
      <c r="A485" s="160"/>
    </row>
    <row r="486" ht="15.75" customHeight="1">
      <c r="A486" s="160"/>
    </row>
    <row r="487" ht="15.75" customHeight="1">
      <c r="A487" s="160"/>
    </row>
    <row r="488" ht="15.75" customHeight="1">
      <c r="A488" s="160"/>
    </row>
    <row r="489" ht="15.75" customHeight="1">
      <c r="A489" s="160"/>
    </row>
    <row r="490" ht="15.75" customHeight="1">
      <c r="A490" s="160"/>
    </row>
    <row r="491" ht="15.75" customHeight="1">
      <c r="A491" s="160"/>
    </row>
    <row r="492" ht="15.75" customHeight="1">
      <c r="A492" s="160"/>
    </row>
    <row r="493" ht="15.75" customHeight="1">
      <c r="A493" s="160"/>
    </row>
    <row r="494" ht="15.75" customHeight="1">
      <c r="A494" s="160"/>
    </row>
    <row r="495" ht="15.75" customHeight="1">
      <c r="A495" s="160"/>
    </row>
    <row r="496" ht="15.75" customHeight="1">
      <c r="A496" s="160"/>
    </row>
    <row r="497" ht="15.75" customHeight="1">
      <c r="A497" s="160"/>
    </row>
    <row r="498" ht="15.75" customHeight="1">
      <c r="A498" s="160"/>
    </row>
    <row r="499" ht="15.75" customHeight="1">
      <c r="A499" s="160"/>
    </row>
    <row r="500" ht="15.75" customHeight="1">
      <c r="A500" s="160"/>
    </row>
    <row r="501" ht="15.75" customHeight="1">
      <c r="A501" s="160"/>
    </row>
    <row r="502" ht="15.75" customHeight="1">
      <c r="A502" s="160"/>
    </row>
    <row r="503" ht="15.75" customHeight="1">
      <c r="A503" s="160"/>
    </row>
    <row r="504" ht="15.75" customHeight="1">
      <c r="A504" s="160"/>
    </row>
    <row r="505" ht="15.75" customHeight="1">
      <c r="A505" s="160"/>
    </row>
    <row r="506" ht="15.75" customHeight="1">
      <c r="A506" s="160"/>
    </row>
    <row r="507" ht="15.75" customHeight="1">
      <c r="A507" s="160"/>
    </row>
    <row r="508" ht="15.75" customHeight="1">
      <c r="A508" s="160"/>
    </row>
    <row r="509" ht="15.75" customHeight="1">
      <c r="A509" s="160"/>
    </row>
    <row r="510" ht="15.75" customHeight="1">
      <c r="A510" s="160"/>
    </row>
    <row r="511" ht="15.75" customHeight="1">
      <c r="A511" s="160"/>
    </row>
    <row r="512" ht="15.75" customHeight="1">
      <c r="A512" s="160"/>
    </row>
    <row r="513" ht="15.75" customHeight="1">
      <c r="A513" s="160"/>
    </row>
    <row r="514" ht="15.75" customHeight="1">
      <c r="A514" s="160"/>
    </row>
    <row r="515" ht="15.75" customHeight="1">
      <c r="A515" s="160"/>
    </row>
    <row r="516" ht="15.75" customHeight="1">
      <c r="A516" s="160"/>
    </row>
    <row r="517" ht="15.75" customHeight="1">
      <c r="A517" s="160"/>
    </row>
    <row r="518" ht="15.75" customHeight="1">
      <c r="A518" s="160"/>
    </row>
    <row r="519" ht="15.75" customHeight="1">
      <c r="A519" s="160"/>
    </row>
    <row r="520" ht="15.75" customHeight="1">
      <c r="A520" s="160"/>
    </row>
    <row r="521" ht="15.75" customHeight="1">
      <c r="A521" s="160"/>
    </row>
    <row r="522" ht="15.75" customHeight="1">
      <c r="A522" s="160"/>
    </row>
    <row r="523" ht="15.75" customHeight="1">
      <c r="A523" s="160"/>
    </row>
    <row r="524" ht="15.75" customHeight="1">
      <c r="A524" s="160"/>
    </row>
    <row r="525" ht="15.75" customHeight="1">
      <c r="A525" s="160"/>
    </row>
    <row r="526" ht="15.75" customHeight="1">
      <c r="A526" s="160"/>
    </row>
    <row r="527" ht="15.75" customHeight="1">
      <c r="A527" s="160"/>
    </row>
    <row r="528" ht="15.75" customHeight="1">
      <c r="A528" s="160"/>
    </row>
    <row r="529" ht="15.75" customHeight="1">
      <c r="A529" s="160"/>
    </row>
    <row r="530" ht="15.75" customHeight="1">
      <c r="A530" s="160"/>
    </row>
    <row r="531" ht="15.75" customHeight="1">
      <c r="A531" s="160"/>
    </row>
    <row r="532" ht="15.75" customHeight="1">
      <c r="A532" s="160"/>
    </row>
    <row r="533" ht="15.75" customHeight="1">
      <c r="A533" s="160"/>
    </row>
    <row r="534" ht="15.75" customHeight="1">
      <c r="A534" s="160"/>
    </row>
    <row r="535" ht="15.75" customHeight="1">
      <c r="A535" s="160"/>
    </row>
    <row r="536" ht="15.75" customHeight="1">
      <c r="A536" s="160"/>
    </row>
    <row r="537" ht="15.75" customHeight="1">
      <c r="A537" s="160"/>
    </row>
    <row r="538" ht="15.75" customHeight="1">
      <c r="A538" s="160"/>
    </row>
    <row r="539" ht="15.75" customHeight="1">
      <c r="A539" s="160"/>
    </row>
    <row r="540" ht="15.75" customHeight="1">
      <c r="A540" s="160"/>
    </row>
    <row r="541" ht="15.75" customHeight="1">
      <c r="A541" s="160"/>
    </row>
    <row r="542" ht="15.75" customHeight="1">
      <c r="A542" s="160"/>
    </row>
    <row r="543" ht="15.75" customHeight="1">
      <c r="A543" s="160"/>
    </row>
    <row r="544" ht="15.75" customHeight="1">
      <c r="A544" s="160"/>
    </row>
    <row r="545" ht="15.75" customHeight="1">
      <c r="A545" s="160"/>
    </row>
    <row r="546" ht="15.75" customHeight="1">
      <c r="A546" s="160"/>
    </row>
    <row r="547" ht="15.75" customHeight="1">
      <c r="A547" s="160"/>
    </row>
    <row r="548" ht="15.75" customHeight="1">
      <c r="A548" s="160"/>
    </row>
    <row r="549" ht="15.75" customHeight="1">
      <c r="A549" s="160"/>
    </row>
    <row r="550" ht="15.75" customHeight="1">
      <c r="A550" s="160"/>
    </row>
    <row r="551" ht="15.75" customHeight="1">
      <c r="A551" s="160"/>
    </row>
    <row r="552" ht="15.75" customHeight="1">
      <c r="A552" s="160"/>
    </row>
    <row r="553" ht="15.75" customHeight="1">
      <c r="A553" s="160"/>
    </row>
    <row r="554" ht="15.75" customHeight="1">
      <c r="A554" s="160"/>
    </row>
    <row r="555" ht="15.75" customHeight="1">
      <c r="A555" s="160"/>
    </row>
    <row r="556" ht="15.75" customHeight="1">
      <c r="A556" s="160"/>
    </row>
    <row r="557" ht="15.75" customHeight="1">
      <c r="A557" s="160"/>
    </row>
    <row r="558" ht="15.75" customHeight="1">
      <c r="A558" s="160"/>
    </row>
    <row r="559" ht="15.75" customHeight="1">
      <c r="A559" s="160"/>
    </row>
    <row r="560" ht="15.75" customHeight="1">
      <c r="A560" s="160"/>
    </row>
    <row r="561" ht="15.75" customHeight="1">
      <c r="A561" s="160"/>
    </row>
    <row r="562" ht="15.75" customHeight="1">
      <c r="A562" s="160"/>
    </row>
    <row r="563" ht="15.75" customHeight="1">
      <c r="A563" s="160"/>
    </row>
    <row r="564" ht="15.75" customHeight="1">
      <c r="A564" s="160"/>
    </row>
    <row r="565" ht="15.75" customHeight="1">
      <c r="A565" s="160"/>
    </row>
    <row r="566" ht="15.75" customHeight="1">
      <c r="A566" s="160"/>
    </row>
    <row r="567" ht="15.75" customHeight="1">
      <c r="A567" s="160"/>
    </row>
    <row r="568" ht="15.75" customHeight="1">
      <c r="A568" s="160"/>
    </row>
    <row r="569" ht="15.75" customHeight="1">
      <c r="A569" s="160"/>
    </row>
    <row r="570" ht="15.75" customHeight="1">
      <c r="A570" s="160"/>
    </row>
    <row r="571" ht="15.75" customHeight="1">
      <c r="A571" s="160"/>
    </row>
    <row r="572" ht="15.75" customHeight="1">
      <c r="A572" s="160"/>
    </row>
    <row r="573" ht="15.75" customHeight="1">
      <c r="A573" s="160"/>
    </row>
    <row r="574" ht="15.75" customHeight="1">
      <c r="A574" s="160"/>
    </row>
    <row r="575" ht="15.75" customHeight="1">
      <c r="A575" s="160"/>
    </row>
    <row r="576" ht="15.75" customHeight="1">
      <c r="A576" s="160"/>
    </row>
    <row r="577" ht="15.75" customHeight="1">
      <c r="A577" s="160"/>
    </row>
    <row r="578" ht="15.75" customHeight="1">
      <c r="A578" s="160"/>
    </row>
    <row r="579" ht="15.75" customHeight="1">
      <c r="A579" s="160"/>
    </row>
    <row r="580" ht="15.75" customHeight="1">
      <c r="A580" s="160"/>
    </row>
    <row r="581" ht="15.75" customHeight="1">
      <c r="A581" s="160"/>
    </row>
    <row r="582" ht="15.75" customHeight="1">
      <c r="A582" s="160"/>
    </row>
    <row r="583" ht="15.75" customHeight="1">
      <c r="A583" s="160"/>
    </row>
    <row r="584" ht="15.75" customHeight="1">
      <c r="A584" s="160"/>
    </row>
    <row r="585" ht="15.75" customHeight="1">
      <c r="A585" s="160"/>
    </row>
    <row r="586" ht="15.75" customHeight="1">
      <c r="A586" s="160"/>
    </row>
    <row r="587" ht="15.75" customHeight="1">
      <c r="A587" s="160"/>
    </row>
    <row r="588" ht="15.75" customHeight="1">
      <c r="A588" s="160"/>
    </row>
    <row r="589" ht="15.75" customHeight="1">
      <c r="A589" s="160"/>
    </row>
    <row r="590" ht="15.75" customHeight="1">
      <c r="A590" s="160"/>
    </row>
    <row r="591" ht="15.75" customHeight="1">
      <c r="A591" s="160"/>
    </row>
    <row r="592" ht="15.75" customHeight="1">
      <c r="A592" s="160"/>
    </row>
    <row r="593" ht="15.75" customHeight="1">
      <c r="A593" s="160"/>
    </row>
    <row r="594" ht="15.75" customHeight="1">
      <c r="A594" s="160"/>
    </row>
    <row r="595" ht="15.75" customHeight="1">
      <c r="A595" s="160"/>
    </row>
    <row r="596" ht="15.75" customHeight="1">
      <c r="A596" s="160"/>
    </row>
    <row r="597" ht="15.75" customHeight="1">
      <c r="A597" s="160"/>
    </row>
    <row r="598" ht="15.75" customHeight="1">
      <c r="A598" s="160"/>
    </row>
    <row r="599" ht="15.75" customHeight="1">
      <c r="A599" s="160"/>
    </row>
    <row r="600" ht="15.75" customHeight="1">
      <c r="A600" s="160"/>
    </row>
    <row r="601" ht="15.75" customHeight="1">
      <c r="A601" s="160"/>
    </row>
    <row r="602" ht="15.75" customHeight="1">
      <c r="A602" s="160"/>
    </row>
    <row r="603" ht="15.75" customHeight="1">
      <c r="A603" s="160"/>
    </row>
    <row r="604" ht="15.75" customHeight="1">
      <c r="A604" s="160"/>
    </row>
    <row r="605" ht="15.75" customHeight="1">
      <c r="A605" s="160"/>
    </row>
    <row r="606" ht="15.75" customHeight="1">
      <c r="A606" s="160"/>
    </row>
    <row r="607" ht="15.75" customHeight="1">
      <c r="A607" s="160"/>
    </row>
    <row r="608" ht="15.75" customHeight="1">
      <c r="A608" s="160"/>
    </row>
    <row r="609" ht="15.75" customHeight="1">
      <c r="A609" s="160"/>
    </row>
    <row r="610" ht="15.75" customHeight="1">
      <c r="A610" s="160"/>
    </row>
    <row r="611" ht="15.75" customHeight="1">
      <c r="A611" s="160"/>
    </row>
    <row r="612" ht="15.75" customHeight="1">
      <c r="A612" s="160"/>
    </row>
    <row r="613" ht="15.75" customHeight="1">
      <c r="A613" s="160"/>
    </row>
    <row r="614" ht="15.75" customHeight="1">
      <c r="A614" s="160"/>
    </row>
    <row r="615" ht="15.75" customHeight="1">
      <c r="A615" s="160"/>
    </row>
    <row r="616" ht="15.75" customHeight="1">
      <c r="A616" s="160"/>
    </row>
    <row r="617" ht="15.75" customHeight="1">
      <c r="A617" s="160"/>
    </row>
    <row r="618" ht="15.75" customHeight="1">
      <c r="A618" s="160"/>
    </row>
    <row r="619" ht="15.75" customHeight="1">
      <c r="A619" s="160"/>
    </row>
    <row r="620" ht="15.75" customHeight="1">
      <c r="A620" s="160"/>
    </row>
    <row r="621" ht="15.75" customHeight="1">
      <c r="A621" s="160"/>
    </row>
    <row r="622" ht="15.75" customHeight="1">
      <c r="A622" s="160"/>
    </row>
    <row r="623" ht="15.75" customHeight="1">
      <c r="A623" s="160"/>
    </row>
    <row r="624" ht="15.75" customHeight="1">
      <c r="A624" s="160"/>
    </row>
    <row r="625" ht="15.75" customHeight="1">
      <c r="A625" s="160"/>
    </row>
    <row r="626" ht="15.75" customHeight="1">
      <c r="A626" s="160"/>
    </row>
    <row r="627" ht="15.75" customHeight="1">
      <c r="A627" s="160"/>
    </row>
    <row r="628" ht="15.75" customHeight="1">
      <c r="A628" s="160"/>
    </row>
    <row r="629" ht="15.75" customHeight="1">
      <c r="A629" s="160"/>
    </row>
    <row r="630" ht="15.75" customHeight="1">
      <c r="A630" s="160"/>
    </row>
    <row r="631" ht="15.75" customHeight="1">
      <c r="A631" s="160"/>
    </row>
    <row r="632" ht="15.75" customHeight="1">
      <c r="A632" s="160"/>
    </row>
    <row r="633" ht="15.75" customHeight="1">
      <c r="A633" s="160"/>
    </row>
    <row r="634" ht="15.75" customHeight="1">
      <c r="A634" s="160"/>
    </row>
    <row r="635" ht="15.75" customHeight="1">
      <c r="A635" s="160"/>
    </row>
    <row r="636" ht="15.75" customHeight="1">
      <c r="A636" s="160"/>
    </row>
    <row r="637" ht="15.75" customHeight="1">
      <c r="A637" s="160"/>
    </row>
    <row r="638" ht="15.75" customHeight="1">
      <c r="A638" s="160"/>
    </row>
    <row r="639" ht="15.75" customHeight="1">
      <c r="A639" s="160"/>
    </row>
    <row r="640" ht="15.75" customHeight="1">
      <c r="A640" s="160"/>
    </row>
    <row r="641" ht="15.75" customHeight="1">
      <c r="A641" s="160"/>
    </row>
    <row r="642" ht="15.75" customHeight="1">
      <c r="A642" s="160"/>
    </row>
    <row r="643" ht="15.75" customHeight="1">
      <c r="A643" s="160"/>
    </row>
    <row r="644" ht="15.75" customHeight="1">
      <c r="A644" s="160"/>
    </row>
    <row r="645" ht="15.75" customHeight="1">
      <c r="A645" s="160"/>
    </row>
    <row r="646" ht="15.75" customHeight="1">
      <c r="A646" s="160"/>
    </row>
    <row r="647" ht="15.75" customHeight="1">
      <c r="A647" s="160"/>
    </row>
    <row r="648" ht="15.75" customHeight="1">
      <c r="A648" s="160"/>
    </row>
    <row r="649" ht="15.75" customHeight="1">
      <c r="A649" s="160"/>
    </row>
    <row r="650" ht="15.75" customHeight="1">
      <c r="A650" s="160"/>
    </row>
    <row r="651" ht="15.75" customHeight="1">
      <c r="A651" s="160"/>
    </row>
    <row r="652" ht="15.75" customHeight="1">
      <c r="A652" s="160"/>
    </row>
    <row r="653" ht="15.75" customHeight="1">
      <c r="A653" s="160"/>
    </row>
    <row r="654" ht="15.75" customHeight="1">
      <c r="A654" s="160"/>
    </row>
    <row r="655" ht="15.75" customHeight="1">
      <c r="A655" s="160"/>
    </row>
    <row r="656" ht="15.75" customHeight="1">
      <c r="A656" s="160"/>
    </row>
    <row r="657" ht="15.75" customHeight="1">
      <c r="A657" s="160"/>
    </row>
    <row r="658" ht="15.75" customHeight="1">
      <c r="A658" s="160"/>
    </row>
    <row r="659" ht="15.75" customHeight="1">
      <c r="A659" s="160"/>
    </row>
    <row r="660" ht="15.75" customHeight="1">
      <c r="A660" s="160"/>
    </row>
    <row r="661" ht="15.75" customHeight="1">
      <c r="A661" s="160"/>
    </row>
    <row r="662" ht="15.75" customHeight="1">
      <c r="A662" s="160"/>
    </row>
    <row r="663" ht="15.75" customHeight="1">
      <c r="A663" s="160"/>
    </row>
    <row r="664" ht="15.75" customHeight="1">
      <c r="A664" s="160"/>
    </row>
    <row r="665" ht="15.75" customHeight="1">
      <c r="A665" s="160"/>
    </row>
    <row r="666" ht="15.75" customHeight="1">
      <c r="A666" s="160"/>
    </row>
    <row r="667" ht="15.75" customHeight="1">
      <c r="A667" s="160"/>
    </row>
    <row r="668" ht="15.75" customHeight="1">
      <c r="A668" s="160"/>
    </row>
    <row r="669" ht="15.75" customHeight="1">
      <c r="A669" s="160"/>
    </row>
    <row r="670" ht="15.75" customHeight="1">
      <c r="A670" s="160"/>
    </row>
    <row r="671" ht="15.75" customHeight="1">
      <c r="A671" s="160"/>
    </row>
    <row r="672" ht="15.75" customHeight="1">
      <c r="A672" s="160"/>
    </row>
    <row r="673" ht="15.75" customHeight="1">
      <c r="A673" s="160"/>
    </row>
    <row r="674" ht="15.75" customHeight="1">
      <c r="A674" s="160"/>
    </row>
    <row r="675" ht="15.75" customHeight="1">
      <c r="A675" s="160"/>
    </row>
    <row r="676" ht="15.75" customHeight="1">
      <c r="A676" s="160"/>
    </row>
    <row r="677" ht="15.75" customHeight="1">
      <c r="A677" s="160"/>
    </row>
    <row r="678" ht="15.75" customHeight="1">
      <c r="A678" s="160"/>
    </row>
    <row r="679" ht="15.75" customHeight="1">
      <c r="A679" s="160"/>
    </row>
    <row r="680" ht="15.75" customHeight="1">
      <c r="A680" s="160"/>
    </row>
    <row r="681" ht="15.75" customHeight="1">
      <c r="A681" s="160"/>
    </row>
    <row r="682" ht="15.75" customHeight="1">
      <c r="A682" s="160"/>
    </row>
    <row r="683" ht="15.75" customHeight="1">
      <c r="A683" s="160"/>
    </row>
    <row r="684" ht="15.75" customHeight="1">
      <c r="A684" s="160"/>
    </row>
    <row r="685" ht="15.75" customHeight="1">
      <c r="A685" s="160"/>
    </row>
    <row r="686" ht="15.75" customHeight="1">
      <c r="A686" s="160"/>
    </row>
    <row r="687" ht="15.75" customHeight="1">
      <c r="A687" s="160"/>
    </row>
    <row r="688" ht="15.75" customHeight="1">
      <c r="A688" s="160"/>
    </row>
    <row r="689" ht="15.75" customHeight="1">
      <c r="A689" s="160"/>
    </row>
    <row r="690" ht="15.75" customHeight="1">
      <c r="A690" s="160"/>
    </row>
    <row r="691" ht="15.75" customHeight="1">
      <c r="A691" s="160"/>
    </row>
    <row r="692" ht="15.75" customHeight="1">
      <c r="A692" s="160"/>
    </row>
    <row r="693" ht="15.75" customHeight="1">
      <c r="A693" s="160"/>
    </row>
    <row r="694" ht="15.75" customHeight="1">
      <c r="A694" s="160"/>
    </row>
    <row r="695" ht="15.75" customHeight="1">
      <c r="A695" s="160"/>
    </row>
    <row r="696" ht="15.75" customHeight="1">
      <c r="A696" s="160"/>
    </row>
    <row r="697" ht="15.75" customHeight="1">
      <c r="A697" s="160"/>
    </row>
    <row r="698" ht="15.75" customHeight="1">
      <c r="A698" s="160"/>
    </row>
    <row r="699" ht="15.75" customHeight="1">
      <c r="A699" s="160"/>
    </row>
    <row r="700" ht="15.75" customHeight="1">
      <c r="A700" s="160"/>
    </row>
    <row r="701" ht="15.75" customHeight="1">
      <c r="A701" s="160"/>
    </row>
    <row r="702" ht="15.75" customHeight="1">
      <c r="A702" s="160"/>
    </row>
    <row r="703" ht="15.75" customHeight="1">
      <c r="A703" s="160"/>
    </row>
    <row r="704" ht="15.75" customHeight="1">
      <c r="A704" s="160"/>
    </row>
    <row r="705" ht="15.75" customHeight="1">
      <c r="A705" s="160"/>
    </row>
    <row r="706" ht="15.75" customHeight="1">
      <c r="A706" s="160"/>
    </row>
    <row r="707" ht="15.75" customHeight="1">
      <c r="A707" s="160"/>
    </row>
    <row r="708" ht="15.75" customHeight="1">
      <c r="A708" s="160"/>
    </row>
    <row r="709" ht="15.75" customHeight="1">
      <c r="A709" s="160"/>
    </row>
    <row r="710" ht="15.75" customHeight="1">
      <c r="A710" s="160"/>
    </row>
    <row r="711" ht="15.75" customHeight="1">
      <c r="A711" s="160"/>
    </row>
    <row r="712" ht="15.75" customHeight="1">
      <c r="A712" s="160"/>
    </row>
    <row r="713" ht="15.75" customHeight="1">
      <c r="A713" s="160"/>
    </row>
    <row r="714" ht="15.75" customHeight="1">
      <c r="A714" s="160"/>
    </row>
    <row r="715" ht="15.75" customHeight="1">
      <c r="A715" s="160"/>
    </row>
    <row r="716" ht="15.75" customHeight="1">
      <c r="A716" s="160"/>
    </row>
    <row r="717" ht="15.75" customHeight="1">
      <c r="A717" s="160"/>
    </row>
    <row r="718" ht="15.75" customHeight="1">
      <c r="A718" s="160"/>
    </row>
    <row r="719" ht="15.75" customHeight="1">
      <c r="A719" s="160"/>
    </row>
    <row r="720" ht="15.75" customHeight="1">
      <c r="A720" s="160"/>
    </row>
    <row r="721" ht="15.75" customHeight="1">
      <c r="A721" s="160"/>
    </row>
    <row r="722" ht="15.75" customHeight="1">
      <c r="A722" s="160"/>
    </row>
    <row r="723" ht="15.75" customHeight="1">
      <c r="A723" s="160"/>
    </row>
    <row r="724" ht="15.75" customHeight="1">
      <c r="A724" s="160"/>
    </row>
    <row r="725" ht="15.75" customHeight="1">
      <c r="A725" s="160"/>
    </row>
    <row r="726" ht="15.75" customHeight="1">
      <c r="A726" s="160"/>
    </row>
    <row r="727" ht="15.75" customHeight="1">
      <c r="A727" s="160"/>
    </row>
    <row r="728" ht="15.75" customHeight="1">
      <c r="A728" s="160"/>
    </row>
    <row r="729" ht="15.75" customHeight="1">
      <c r="A729" s="160"/>
    </row>
    <row r="730" ht="15.75" customHeight="1">
      <c r="A730" s="160"/>
    </row>
    <row r="731" ht="15.75" customHeight="1">
      <c r="A731" s="160"/>
    </row>
    <row r="732" ht="15.75" customHeight="1">
      <c r="A732" s="160"/>
    </row>
    <row r="733" ht="15.75" customHeight="1">
      <c r="A733" s="160"/>
    </row>
    <row r="734" ht="15.75" customHeight="1">
      <c r="A734" s="160"/>
    </row>
    <row r="735" ht="15.75" customHeight="1">
      <c r="A735" s="160"/>
    </row>
    <row r="736" ht="15.75" customHeight="1">
      <c r="A736" s="160"/>
    </row>
    <row r="737" ht="15.75" customHeight="1">
      <c r="A737" s="160"/>
    </row>
    <row r="738" ht="15.75" customHeight="1">
      <c r="A738" s="160"/>
    </row>
    <row r="739" ht="15.75" customHeight="1">
      <c r="A739" s="160"/>
    </row>
    <row r="740" ht="15.75" customHeight="1">
      <c r="A740" s="160"/>
    </row>
    <row r="741" ht="15.75" customHeight="1">
      <c r="A741" s="160"/>
    </row>
    <row r="742" ht="15.75" customHeight="1">
      <c r="A742" s="160"/>
    </row>
    <row r="743" ht="15.75" customHeight="1">
      <c r="A743" s="160"/>
    </row>
    <row r="744" ht="15.75" customHeight="1">
      <c r="A744" s="160"/>
    </row>
    <row r="745" ht="15.75" customHeight="1">
      <c r="A745" s="160"/>
    </row>
    <row r="746" ht="15.75" customHeight="1">
      <c r="A746" s="160"/>
    </row>
    <row r="747" ht="15.75" customHeight="1">
      <c r="A747" s="160"/>
    </row>
    <row r="748" ht="15.75" customHeight="1">
      <c r="A748" s="160"/>
    </row>
    <row r="749" ht="15.75" customHeight="1">
      <c r="A749" s="160"/>
    </row>
    <row r="750" ht="15.75" customHeight="1">
      <c r="A750" s="160"/>
    </row>
    <row r="751" ht="15.75" customHeight="1">
      <c r="A751" s="160"/>
    </row>
    <row r="752" ht="15.75" customHeight="1">
      <c r="A752" s="160"/>
    </row>
    <row r="753" ht="15.75" customHeight="1">
      <c r="A753" s="160"/>
    </row>
    <row r="754" ht="15.75" customHeight="1">
      <c r="A754" s="160"/>
    </row>
    <row r="755" ht="15.75" customHeight="1">
      <c r="A755" s="160"/>
    </row>
    <row r="756" ht="15.75" customHeight="1">
      <c r="A756" s="160"/>
    </row>
    <row r="757" ht="15.75" customHeight="1">
      <c r="A757" s="160"/>
    </row>
    <row r="758" ht="15.75" customHeight="1">
      <c r="A758" s="160"/>
    </row>
    <row r="759" ht="15.75" customHeight="1">
      <c r="A759" s="160"/>
    </row>
    <row r="760" ht="15.75" customHeight="1">
      <c r="A760" s="160"/>
    </row>
    <row r="761" ht="15.75" customHeight="1">
      <c r="A761" s="160"/>
    </row>
    <row r="762" ht="15.75" customHeight="1">
      <c r="A762" s="160"/>
    </row>
    <row r="763" ht="15.75" customHeight="1">
      <c r="A763" s="160"/>
    </row>
    <row r="764" ht="15.75" customHeight="1">
      <c r="A764" s="160"/>
    </row>
    <row r="765" ht="15.75" customHeight="1">
      <c r="A765" s="160"/>
    </row>
    <row r="766" ht="15.75" customHeight="1">
      <c r="A766" s="160"/>
    </row>
    <row r="767" ht="15.75" customHeight="1">
      <c r="A767" s="160"/>
    </row>
    <row r="768" ht="15.75" customHeight="1">
      <c r="A768" s="160"/>
    </row>
    <row r="769" ht="15.75" customHeight="1">
      <c r="A769" s="160"/>
    </row>
    <row r="770" ht="15.75" customHeight="1">
      <c r="A770" s="160"/>
    </row>
    <row r="771" ht="15.75" customHeight="1">
      <c r="A771" s="160"/>
    </row>
    <row r="772" ht="15.75" customHeight="1">
      <c r="A772" s="160"/>
    </row>
    <row r="773" ht="15.75" customHeight="1">
      <c r="A773" s="160"/>
    </row>
    <row r="774" ht="15.75" customHeight="1">
      <c r="A774" s="160"/>
    </row>
    <row r="775" ht="15.75" customHeight="1">
      <c r="A775" s="160"/>
    </row>
    <row r="776" ht="15.75" customHeight="1">
      <c r="A776" s="160"/>
    </row>
    <row r="777" ht="15.75" customHeight="1">
      <c r="A777" s="160"/>
    </row>
    <row r="778" ht="15.75" customHeight="1">
      <c r="A778" s="160"/>
    </row>
    <row r="779" ht="15.75" customHeight="1">
      <c r="A779" s="160"/>
    </row>
    <row r="780" ht="15.75" customHeight="1">
      <c r="A780" s="160"/>
    </row>
    <row r="781" ht="15.75" customHeight="1">
      <c r="A781" s="160"/>
    </row>
    <row r="782" ht="15.75" customHeight="1">
      <c r="A782" s="160"/>
    </row>
    <row r="783" ht="15.75" customHeight="1">
      <c r="A783" s="160"/>
    </row>
    <row r="784" ht="15.75" customHeight="1">
      <c r="A784" s="160"/>
    </row>
    <row r="785" ht="15.75" customHeight="1">
      <c r="A785" s="160"/>
    </row>
    <row r="786" ht="15.75" customHeight="1">
      <c r="A786" s="160"/>
    </row>
    <row r="787" ht="15.75" customHeight="1">
      <c r="A787" s="160"/>
    </row>
    <row r="788" ht="15.75" customHeight="1">
      <c r="A788" s="160"/>
    </row>
    <row r="789" ht="15.75" customHeight="1">
      <c r="A789" s="160"/>
    </row>
    <row r="790" ht="15.75" customHeight="1">
      <c r="A790" s="160"/>
    </row>
    <row r="791" ht="15.75" customHeight="1">
      <c r="A791" s="160"/>
    </row>
    <row r="792" ht="15.75" customHeight="1">
      <c r="A792" s="160"/>
    </row>
    <row r="793" ht="15.75" customHeight="1">
      <c r="A793" s="160"/>
    </row>
    <row r="794" ht="15.75" customHeight="1">
      <c r="A794" s="160"/>
    </row>
    <row r="795" ht="15.75" customHeight="1">
      <c r="A795" s="160"/>
    </row>
    <row r="796" ht="15.75" customHeight="1">
      <c r="A796" s="160"/>
    </row>
    <row r="797" ht="15.75" customHeight="1">
      <c r="A797" s="160"/>
    </row>
    <row r="798" ht="15.75" customHeight="1">
      <c r="A798" s="160"/>
    </row>
    <row r="799" ht="15.75" customHeight="1">
      <c r="A799" s="160"/>
    </row>
    <row r="800" ht="15.75" customHeight="1">
      <c r="A800" s="160"/>
    </row>
    <row r="801" ht="15.75" customHeight="1">
      <c r="A801" s="160"/>
    </row>
    <row r="802" ht="15.75" customHeight="1">
      <c r="A802" s="160"/>
    </row>
    <row r="803" ht="15.75" customHeight="1">
      <c r="A803" s="160"/>
    </row>
    <row r="804" ht="15.75" customHeight="1">
      <c r="A804" s="160"/>
    </row>
    <row r="805" ht="15.75" customHeight="1">
      <c r="A805" s="160"/>
    </row>
    <row r="806" ht="15.75" customHeight="1">
      <c r="A806" s="160"/>
    </row>
    <row r="807" ht="15.75" customHeight="1">
      <c r="A807" s="160"/>
    </row>
    <row r="808" ht="15.75" customHeight="1">
      <c r="A808" s="160"/>
    </row>
    <row r="809" ht="15.75" customHeight="1">
      <c r="A809" s="160"/>
    </row>
    <row r="810" ht="15.75" customHeight="1">
      <c r="A810" s="160"/>
    </row>
    <row r="811" ht="15.75" customHeight="1">
      <c r="A811" s="160"/>
    </row>
    <row r="812" ht="15.75" customHeight="1">
      <c r="A812" s="160"/>
    </row>
    <row r="813" ht="15.75" customHeight="1">
      <c r="A813" s="160"/>
    </row>
    <row r="814" ht="15.75" customHeight="1">
      <c r="A814" s="160"/>
    </row>
    <row r="815" ht="15.75" customHeight="1">
      <c r="A815" s="160"/>
    </row>
    <row r="816" ht="15.75" customHeight="1">
      <c r="A816" s="160"/>
    </row>
    <row r="817" ht="15.75" customHeight="1">
      <c r="A817" s="160"/>
    </row>
    <row r="818" ht="15.75" customHeight="1">
      <c r="A818" s="160"/>
    </row>
    <row r="819" ht="15.75" customHeight="1">
      <c r="A819" s="160"/>
    </row>
    <row r="820" ht="15.75" customHeight="1">
      <c r="A820" s="160"/>
    </row>
    <row r="821" ht="15.75" customHeight="1">
      <c r="A821" s="160"/>
    </row>
    <row r="822" ht="15.75" customHeight="1">
      <c r="A822" s="160"/>
    </row>
    <row r="823" ht="15.75" customHeight="1">
      <c r="A823" s="160"/>
    </row>
    <row r="824" ht="15.75" customHeight="1">
      <c r="A824" s="160"/>
    </row>
    <row r="825" ht="15.75" customHeight="1">
      <c r="A825" s="160"/>
    </row>
    <row r="826" ht="15.75" customHeight="1">
      <c r="A826" s="160"/>
    </row>
    <row r="827" ht="15.75" customHeight="1">
      <c r="A827" s="160"/>
    </row>
    <row r="828" ht="15.75" customHeight="1">
      <c r="A828" s="160"/>
    </row>
    <row r="829" ht="15.75" customHeight="1">
      <c r="A829" s="160"/>
    </row>
    <row r="830" ht="15.75" customHeight="1">
      <c r="A830" s="160"/>
    </row>
    <row r="831" ht="15.75" customHeight="1">
      <c r="A831" s="160"/>
    </row>
    <row r="832" ht="15.75" customHeight="1">
      <c r="A832" s="160"/>
    </row>
    <row r="833" ht="15.75" customHeight="1">
      <c r="A833" s="160"/>
    </row>
    <row r="834" ht="15.75" customHeight="1">
      <c r="A834" s="160"/>
    </row>
    <row r="835" ht="15.75" customHeight="1">
      <c r="A835" s="160"/>
    </row>
    <row r="836" ht="15.75" customHeight="1">
      <c r="A836" s="160"/>
    </row>
    <row r="837" ht="15.75" customHeight="1">
      <c r="A837" s="160"/>
    </row>
    <row r="838" ht="15.75" customHeight="1">
      <c r="A838" s="160"/>
    </row>
    <row r="839" ht="15.75" customHeight="1">
      <c r="A839" s="160"/>
    </row>
    <row r="840" ht="15.75" customHeight="1">
      <c r="A840" s="160"/>
    </row>
    <row r="841" ht="15.75" customHeight="1">
      <c r="A841" s="160"/>
    </row>
    <row r="842" ht="15.75" customHeight="1">
      <c r="A842" s="160"/>
    </row>
    <row r="843" ht="15.75" customHeight="1">
      <c r="A843" s="160"/>
    </row>
    <row r="844" ht="15.75" customHeight="1">
      <c r="A844" s="160"/>
    </row>
    <row r="845" ht="15.75" customHeight="1">
      <c r="A845" s="160"/>
    </row>
    <row r="846" ht="15.75" customHeight="1">
      <c r="A846" s="160"/>
    </row>
    <row r="847" ht="15.75" customHeight="1">
      <c r="A847" s="160"/>
    </row>
    <row r="848" ht="15.75" customHeight="1">
      <c r="A848" s="160"/>
    </row>
    <row r="849" ht="15.75" customHeight="1">
      <c r="A849" s="160"/>
    </row>
    <row r="850" ht="15.75" customHeight="1">
      <c r="A850" s="160"/>
    </row>
    <row r="851" ht="15.75" customHeight="1">
      <c r="A851" s="160"/>
    </row>
    <row r="852" ht="15.75" customHeight="1">
      <c r="A852" s="160"/>
    </row>
    <row r="853" ht="15.75" customHeight="1">
      <c r="A853" s="160"/>
    </row>
    <row r="854" ht="15.75" customHeight="1">
      <c r="A854" s="160"/>
    </row>
    <row r="855" ht="15.75" customHeight="1">
      <c r="A855" s="160"/>
    </row>
    <row r="856" ht="15.75" customHeight="1">
      <c r="A856" s="160"/>
    </row>
    <row r="857" ht="15.75" customHeight="1">
      <c r="A857" s="160"/>
    </row>
    <row r="858" ht="15.75" customHeight="1">
      <c r="A858" s="160"/>
    </row>
    <row r="859" ht="15.75" customHeight="1">
      <c r="A859" s="160"/>
    </row>
    <row r="860" ht="15.75" customHeight="1">
      <c r="A860" s="160"/>
    </row>
    <row r="861" ht="15.75" customHeight="1">
      <c r="A861" s="160"/>
    </row>
    <row r="862" ht="15.75" customHeight="1">
      <c r="A862" s="160"/>
    </row>
    <row r="863" ht="15.75" customHeight="1">
      <c r="A863" s="160"/>
    </row>
    <row r="864" ht="15.75" customHeight="1">
      <c r="A864" s="160"/>
    </row>
    <row r="865" ht="15.75" customHeight="1">
      <c r="A865" s="160"/>
    </row>
    <row r="866" ht="15.75" customHeight="1">
      <c r="A866" s="160"/>
    </row>
    <row r="867" ht="15.75" customHeight="1">
      <c r="A867" s="160"/>
    </row>
    <row r="868" ht="15.75" customHeight="1">
      <c r="A868" s="160"/>
    </row>
    <row r="869" ht="15.75" customHeight="1">
      <c r="A869" s="160"/>
    </row>
    <row r="870" ht="15.75" customHeight="1">
      <c r="A870" s="160"/>
    </row>
    <row r="871" ht="15.75" customHeight="1">
      <c r="A871" s="160"/>
    </row>
    <row r="872" ht="15.75" customHeight="1">
      <c r="A872" s="160"/>
    </row>
    <row r="873" ht="15.75" customHeight="1">
      <c r="A873" s="160"/>
    </row>
    <row r="874" ht="15.75" customHeight="1">
      <c r="A874" s="160"/>
    </row>
    <row r="875" ht="15.75" customHeight="1">
      <c r="A875" s="160"/>
    </row>
    <row r="876" ht="15.75" customHeight="1">
      <c r="A876" s="160"/>
    </row>
    <row r="877" ht="15.75" customHeight="1">
      <c r="A877" s="160"/>
    </row>
    <row r="878" ht="15.75" customHeight="1">
      <c r="A878" s="160"/>
    </row>
    <row r="879" ht="15.75" customHeight="1">
      <c r="A879" s="160"/>
    </row>
    <row r="880" ht="15.75" customHeight="1">
      <c r="A880" s="160"/>
    </row>
    <row r="881" ht="15.75" customHeight="1">
      <c r="A881" s="160"/>
    </row>
    <row r="882" ht="15.75" customHeight="1">
      <c r="A882" s="160"/>
    </row>
    <row r="883" ht="15.75" customHeight="1">
      <c r="A883" s="160"/>
    </row>
    <row r="884" ht="15.75" customHeight="1">
      <c r="A884" s="160"/>
    </row>
    <row r="885" ht="15.75" customHeight="1">
      <c r="A885" s="160"/>
    </row>
    <row r="886" ht="15.75" customHeight="1">
      <c r="A886" s="160"/>
    </row>
    <row r="887" ht="15.75" customHeight="1">
      <c r="A887" s="160"/>
    </row>
    <row r="888" ht="15.75" customHeight="1">
      <c r="A888" s="160"/>
    </row>
    <row r="889" ht="15.75" customHeight="1">
      <c r="A889" s="160"/>
    </row>
    <row r="890" ht="15.75" customHeight="1">
      <c r="A890" s="160"/>
    </row>
    <row r="891" ht="15.75" customHeight="1">
      <c r="A891" s="160"/>
    </row>
    <row r="892" ht="15.75" customHeight="1">
      <c r="A892" s="160"/>
    </row>
    <row r="893" ht="15.75" customHeight="1">
      <c r="A893" s="160"/>
    </row>
    <row r="894" ht="15.75" customHeight="1">
      <c r="A894" s="160"/>
    </row>
    <row r="895" ht="15.75" customHeight="1">
      <c r="A895" s="160"/>
    </row>
    <row r="896" ht="15.75" customHeight="1">
      <c r="A896" s="160"/>
    </row>
    <row r="897" ht="15.75" customHeight="1">
      <c r="A897" s="160"/>
    </row>
    <row r="898" ht="15.75" customHeight="1">
      <c r="A898" s="160"/>
    </row>
    <row r="899" ht="15.75" customHeight="1">
      <c r="A899" s="160"/>
    </row>
    <row r="900" ht="15.75" customHeight="1">
      <c r="A900" s="160"/>
    </row>
    <row r="901" ht="15.75" customHeight="1">
      <c r="A901" s="160"/>
    </row>
    <row r="902" ht="15.75" customHeight="1">
      <c r="A902" s="160"/>
    </row>
    <row r="903" ht="15.75" customHeight="1">
      <c r="A903" s="160"/>
    </row>
    <row r="904" ht="15.75" customHeight="1">
      <c r="A904" s="160"/>
    </row>
    <row r="905" ht="15.75" customHeight="1">
      <c r="A905" s="160"/>
    </row>
    <row r="906" ht="15.75" customHeight="1">
      <c r="A906" s="160"/>
    </row>
    <row r="907" ht="15.75" customHeight="1">
      <c r="A907" s="160"/>
    </row>
    <row r="908" ht="15.75" customHeight="1">
      <c r="A908" s="160"/>
    </row>
    <row r="909" ht="15.75" customHeight="1">
      <c r="A909" s="160"/>
    </row>
    <row r="910" ht="15.75" customHeight="1">
      <c r="A910" s="160"/>
    </row>
    <row r="911" ht="15.75" customHeight="1">
      <c r="A911" s="160"/>
    </row>
    <row r="912" ht="15.75" customHeight="1">
      <c r="A912" s="160"/>
    </row>
    <row r="913" ht="15.75" customHeight="1">
      <c r="A913" s="160"/>
    </row>
    <row r="914" ht="15.75" customHeight="1">
      <c r="A914" s="160"/>
    </row>
    <row r="915" ht="15.75" customHeight="1">
      <c r="A915" s="160"/>
    </row>
    <row r="916" ht="15.75" customHeight="1">
      <c r="A916" s="160"/>
    </row>
    <row r="917" ht="15.75" customHeight="1">
      <c r="A917" s="160"/>
    </row>
    <row r="918" ht="15.75" customHeight="1">
      <c r="A918" s="160"/>
    </row>
    <row r="919" ht="15.75" customHeight="1">
      <c r="A919" s="160"/>
    </row>
    <row r="920" ht="15.75" customHeight="1">
      <c r="A920" s="160"/>
    </row>
    <row r="921" ht="15.75" customHeight="1">
      <c r="A921" s="160"/>
    </row>
    <row r="922" ht="15.75" customHeight="1">
      <c r="A922" s="160"/>
    </row>
    <row r="923" ht="15.75" customHeight="1">
      <c r="A923" s="160"/>
    </row>
    <row r="924" ht="15.75" customHeight="1">
      <c r="A924" s="160"/>
    </row>
    <row r="925" ht="15.75" customHeight="1">
      <c r="A925" s="160"/>
    </row>
    <row r="926" ht="15.75" customHeight="1">
      <c r="A926" s="160"/>
    </row>
    <row r="927" ht="15.75" customHeight="1">
      <c r="A927" s="160"/>
    </row>
    <row r="928" ht="15.75" customHeight="1">
      <c r="A928" s="160"/>
    </row>
    <row r="929" ht="15.75" customHeight="1">
      <c r="A929" s="160"/>
    </row>
    <row r="930" ht="15.75" customHeight="1">
      <c r="A930" s="160"/>
    </row>
    <row r="931" ht="15.75" customHeight="1">
      <c r="A931" s="160"/>
    </row>
    <row r="932" ht="15.75" customHeight="1">
      <c r="A932" s="160"/>
    </row>
    <row r="933" ht="15.75" customHeight="1">
      <c r="A933" s="160"/>
    </row>
    <row r="934" ht="15.75" customHeight="1">
      <c r="A934" s="160"/>
    </row>
    <row r="935" ht="15.75" customHeight="1">
      <c r="A935" s="160"/>
    </row>
    <row r="936" ht="15.75" customHeight="1">
      <c r="A936" s="160"/>
    </row>
    <row r="937" ht="15.75" customHeight="1">
      <c r="A937" s="160"/>
    </row>
    <row r="938" ht="15.75" customHeight="1">
      <c r="A938" s="160"/>
    </row>
    <row r="939" ht="15.75" customHeight="1">
      <c r="A939" s="160"/>
    </row>
    <row r="940" ht="15.75" customHeight="1">
      <c r="A940" s="160"/>
    </row>
    <row r="941" ht="15.75" customHeight="1">
      <c r="A941" s="160"/>
    </row>
    <row r="942" ht="15.75" customHeight="1">
      <c r="A942" s="160"/>
    </row>
    <row r="943" ht="15.75" customHeight="1">
      <c r="A943" s="160"/>
    </row>
    <row r="944" ht="15.75" customHeight="1">
      <c r="A944" s="160"/>
    </row>
    <row r="945" ht="15.75" customHeight="1">
      <c r="A945" s="160"/>
    </row>
    <row r="946" ht="15.75" customHeight="1">
      <c r="A946" s="160"/>
    </row>
    <row r="947" ht="15.75" customHeight="1">
      <c r="A947" s="160"/>
    </row>
    <row r="948" ht="15.75" customHeight="1">
      <c r="A948" s="160"/>
    </row>
    <row r="949" ht="15.75" customHeight="1">
      <c r="A949" s="160"/>
    </row>
    <row r="950" ht="15.75" customHeight="1">
      <c r="A950" s="160"/>
    </row>
    <row r="951" ht="15.75" customHeight="1">
      <c r="A951" s="160"/>
    </row>
    <row r="952" ht="15.75" customHeight="1">
      <c r="A952" s="160"/>
    </row>
    <row r="953" ht="15.75" customHeight="1">
      <c r="A953" s="160"/>
    </row>
    <row r="954" ht="15.75" customHeight="1">
      <c r="A954" s="160"/>
    </row>
    <row r="955" ht="15.75" customHeight="1">
      <c r="A955" s="160"/>
    </row>
    <row r="956" ht="15.75" customHeight="1">
      <c r="A956" s="160"/>
    </row>
    <row r="957" ht="15.75" customHeight="1">
      <c r="A957" s="160"/>
    </row>
    <row r="958" ht="15.75" customHeight="1">
      <c r="A958" s="160"/>
    </row>
    <row r="959" ht="15.75" customHeight="1">
      <c r="A959" s="160"/>
    </row>
    <row r="960" ht="15.75" customHeight="1">
      <c r="A960" s="160"/>
    </row>
    <row r="961" ht="15.75" customHeight="1">
      <c r="A961" s="160"/>
    </row>
    <row r="962" ht="15.75" customHeight="1">
      <c r="A962" s="160"/>
    </row>
    <row r="963" ht="15.75" customHeight="1">
      <c r="A963" s="160"/>
    </row>
    <row r="964" ht="15.75" customHeight="1">
      <c r="A964" s="160"/>
    </row>
    <row r="965" ht="15.75" customHeight="1">
      <c r="A965" s="160"/>
    </row>
    <row r="966" ht="15.75" customHeight="1">
      <c r="A966" s="160"/>
    </row>
    <row r="967" ht="15.75" customHeight="1">
      <c r="A967" s="160"/>
    </row>
    <row r="968" ht="15.75" customHeight="1">
      <c r="A968" s="160"/>
    </row>
    <row r="969" ht="15.75" customHeight="1">
      <c r="A969" s="160"/>
    </row>
    <row r="970" ht="15.75" customHeight="1">
      <c r="A970" s="160"/>
    </row>
    <row r="971" ht="15.75" customHeight="1">
      <c r="A971" s="160"/>
    </row>
    <row r="972" ht="15.75" customHeight="1">
      <c r="A972" s="160"/>
    </row>
    <row r="973" ht="15.75" customHeight="1">
      <c r="A973" s="160"/>
    </row>
    <row r="974" ht="15.75" customHeight="1">
      <c r="A974" s="160"/>
    </row>
    <row r="975" ht="15.75" customHeight="1">
      <c r="A975" s="160"/>
    </row>
    <row r="976" ht="15.75" customHeight="1">
      <c r="A976" s="160"/>
    </row>
    <row r="977" ht="15.75" customHeight="1">
      <c r="A977" s="160"/>
    </row>
    <row r="978" ht="15.75" customHeight="1">
      <c r="A978" s="160"/>
    </row>
    <row r="979" ht="15.75" customHeight="1">
      <c r="A979" s="160"/>
    </row>
    <row r="980" ht="15.75" customHeight="1">
      <c r="A980" s="160"/>
    </row>
    <row r="981" ht="15.75" customHeight="1">
      <c r="A981" s="160"/>
    </row>
    <row r="982" ht="15.75" customHeight="1">
      <c r="A982" s="160"/>
    </row>
    <row r="983" ht="15.75" customHeight="1">
      <c r="A983" s="160"/>
    </row>
    <row r="984" ht="15.75" customHeight="1">
      <c r="A984" s="160"/>
    </row>
    <row r="985" ht="15.75" customHeight="1">
      <c r="A985" s="160"/>
    </row>
    <row r="986" ht="15.75" customHeight="1">
      <c r="A986" s="160"/>
    </row>
  </sheetData>
  <mergeCells count="2">
    <mergeCell ref="B1:D1"/>
    <mergeCell ref="B6:C6"/>
  </mergeCells>
  <hyperlinks>
    <hyperlink display="Back" location="null!A1" ref="A1"/>
    <hyperlink r:id="rId1" ref="A2"/>
  </hyperlinks>
  <printOptions/>
  <pageMargins bottom="0.75" footer="0.0" header="0.0" left="0.699305555555556" right="0.699305555555556" top="0.75"/>
  <pageSetup orientation="landscape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7" width="7.29"/>
    <col customWidth="1" min="28" max="32" width="9.0"/>
    <col customWidth="1" min="33" max="36" width="13.71"/>
    <col customWidth="1" min="37" max="37" width="9.0"/>
  </cols>
  <sheetData>
    <row r="1" ht="36.75" customHeight="1">
      <c r="A1" s="110" t="s">
        <v>0</v>
      </c>
      <c r="B1" s="196" t="s">
        <v>569</v>
      </c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3"/>
      <c r="AF1" s="114"/>
      <c r="AG1" s="114"/>
      <c r="AH1" s="114"/>
      <c r="AI1" s="114"/>
      <c r="AJ1" s="114"/>
      <c r="AK1" s="114"/>
    </row>
    <row r="2" ht="16.5" customHeight="1">
      <c r="A2" s="107"/>
      <c r="B2" s="115" t="s">
        <v>326</v>
      </c>
      <c r="C2" s="116" t="s">
        <v>256</v>
      </c>
      <c r="D2" s="117" t="s">
        <v>327</v>
      </c>
      <c r="E2" s="117" t="s">
        <v>328</v>
      </c>
      <c r="F2" s="117" t="s">
        <v>329</v>
      </c>
      <c r="G2" s="117" t="s">
        <v>330</v>
      </c>
      <c r="H2" s="117" t="s">
        <v>331</v>
      </c>
      <c r="I2" s="117" t="s">
        <v>332</v>
      </c>
      <c r="J2" s="117" t="s">
        <v>333</v>
      </c>
      <c r="K2" s="117" t="s">
        <v>334</v>
      </c>
      <c r="L2" s="117" t="s">
        <v>335</v>
      </c>
      <c r="M2" s="117" t="s">
        <v>336</v>
      </c>
      <c r="N2" s="117" t="s">
        <v>337</v>
      </c>
      <c r="O2" s="117" t="s">
        <v>338</v>
      </c>
      <c r="P2" s="117" t="s">
        <v>339</v>
      </c>
      <c r="Q2" s="117" t="s">
        <v>340</v>
      </c>
      <c r="R2" s="117" t="s">
        <v>341</v>
      </c>
      <c r="S2" s="117" t="s">
        <v>342</v>
      </c>
      <c r="T2" s="117" t="s">
        <v>343</v>
      </c>
      <c r="U2" s="117" t="s">
        <v>344</v>
      </c>
      <c r="V2" s="117" t="s">
        <v>345</v>
      </c>
      <c r="W2" s="117" t="s">
        <v>346</v>
      </c>
      <c r="X2" s="117" t="s">
        <v>347</v>
      </c>
      <c r="Y2" s="117" t="s">
        <v>348</v>
      </c>
      <c r="Z2" s="116" t="s">
        <v>349</v>
      </c>
      <c r="AA2" s="116" t="s">
        <v>350</v>
      </c>
      <c r="AB2" s="118" t="s">
        <v>351</v>
      </c>
      <c r="AC2" s="119" t="s">
        <v>352</v>
      </c>
      <c r="AD2" s="120" t="s">
        <v>326</v>
      </c>
      <c r="AE2" s="121" t="s">
        <v>353</v>
      </c>
      <c r="AF2" s="122"/>
      <c r="AG2" s="123" t="s">
        <v>326</v>
      </c>
      <c r="AH2" s="124" t="s">
        <v>256</v>
      </c>
      <c r="AI2" s="124" t="s">
        <v>259</v>
      </c>
      <c r="AJ2" s="124" t="s">
        <v>354</v>
      </c>
      <c r="AK2" s="122"/>
    </row>
    <row r="3" ht="15.0" customHeight="1">
      <c r="A3" s="107"/>
      <c r="B3" s="125" t="s">
        <v>570</v>
      </c>
      <c r="C3" s="124"/>
      <c r="D3" s="127"/>
      <c r="E3" s="127"/>
      <c r="F3" s="127"/>
      <c r="G3" s="132"/>
      <c r="H3" s="127"/>
      <c r="I3" s="127"/>
      <c r="J3" s="127"/>
      <c r="K3" s="127"/>
      <c r="L3" s="132"/>
      <c r="M3" s="132"/>
      <c r="N3" s="127"/>
      <c r="O3" s="132"/>
      <c r="P3" s="132"/>
      <c r="Q3" s="127"/>
      <c r="R3" s="127"/>
      <c r="S3" s="127"/>
      <c r="T3" s="127"/>
      <c r="U3" s="127"/>
      <c r="V3" s="132"/>
      <c r="W3" s="127"/>
      <c r="X3" s="127"/>
      <c r="Y3" s="127"/>
      <c r="Z3" s="124"/>
      <c r="AA3" s="127"/>
      <c r="AB3" s="124"/>
      <c r="AC3" s="130">
        <v>25.0</v>
      </c>
      <c r="AD3" s="131" t="s">
        <v>571</v>
      </c>
      <c r="AE3" s="133">
        <f>AB3/AC3*100</f>
        <v>0</v>
      </c>
      <c r="AF3" s="134"/>
      <c r="AG3" s="127" t="s">
        <v>572</v>
      </c>
      <c r="AH3" s="127"/>
      <c r="AI3" s="127"/>
      <c r="AJ3" s="127"/>
      <c r="AK3" s="134"/>
    </row>
    <row r="4" ht="18.0" customHeight="1">
      <c r="A4" s="107"/>
      <c r="B4" s="125" t="s">
        <v>573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32"/>
      <c r="Q4" s="127"/>
      <c r="R4" s="127"/>
      <c r="S4" s="132"/>
      <c r="T4" s="127"/>
      <c r="U4" s="132"/>
      <c r="V4" s="127"/>
      <c r="W4" s="127"/>
      <c r="X4" s="127"/>
      <c r="Y4" s="127"/>
      <c r="Z4" s="127"/>
      <c r="AA4" s="127"/>
      <c r="AB4" s="124"/>
      <c r="AC4" s="130">
        <v>20.0</v>
      </c>
      <c r="AD4" s="131" t="s">
        <v>574</v>
      </c>
      <c r="AE4" s="133">
        <f t="shared" ref="AE4:AE14" si="1">AB4/AC4*100%</f>
        <v>0</v>
      </c>
      <c r="AF4" s="134"/>
      <c r="AG4" s="127" t="s">
        <v>575</v>
      </c>
      <c r="AH4" s="127"/>
      <c r="AI4" s="127"/>
      <c r="AJ4" s="127"/>
      <c r="AK4" s="134"/>
    </row>
    <row r="5" ht="16.5" customHeight="1">
      <c r="A5" s="107"/>
      <c r="B5" s="125" t="s">
        <v>576</v>
      </c>
      <c r="C5" s="132"/>
      <c r="D5" s="132"/>
      <c r="E5" s="127"/>
      <c r="F5" s="127"/>
      <c r="G5" s="127"/>
      <c r="H5" s="127"/>
      <c r="I5" s="127"/>
      <c r="J5" s="132"/>
      <c r="K5" s="127"/>
      <c r="L5" s="132"/>
      <c r="M5" s="132"/>
      <c r="N5" s="127"/>
      <c r="O5" s="127"/>
      <c r="P5" s="127"/>
      <c r="Q5" s="127"/>
      <c r="R5" s="132"/>
      <c r="S5" s="127"/>
      <c r="T5" s="127"/>
      <c r="U5" s="127"/>
      <c r="V5" s="132"/>
      <c r="W5" s="132"/>
      <c r="X5" s="127"/>
      <c r="Y5" s="127"/>
      <c r="Z5" s="132"/>
      <c r="AA5" s="132"/>
      <c r="AB5" s="124"/>
      <c r="AC5" s="130">
        <v>25.0</v>
      </c>
      <c r="AD5" s="131" t="s">
        <v>577</v>
      </c>
      <c r="AE5" s="133">
        <f t="shared" si="1"/>
        <v>0</v>
      </c>
      <c r="AF5" s="134"/>
      <c r="AG5" s="127" t="s">
        <v>578</v>
      </c>
      <c r="AH5" s="132"/>
      <c r="AI5" s="127"/>
      <c r="AJ5" s="132"/>
      <c r="AK5" s="134"/>
    </row>
    <row r="6" ht="16.5" customHeight="1">
      <c r="A6" s="107"/>
      <c r="B6" s="125" t="s">
        <v>579</v>
      </c>
      <c r="C6" s="132"/>
      <c r="D6" s="127"/>
      <c r="E6" s="127"/>
      <c r="F6" s="127"/>
      <c r="G6" s="127"/>
      <c r="H6" s="127"/>
      <c r="I6" s="132"/>
      <c r="J6" s="127"/>
      <c r="K6" s="127"/>
      <c r="L6" s="132"/>
      <c r="M6" s="127"/>
      <c r="N6" s="127"/>
      <c r="O6" s="132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  <c r="AA6" s="132"/>
      <c r="AB6" s="124"/>
      <c r="AC6" s="130">
        <v>25.0</v>
      </c>
      <c r="AD6" s="131" t="s">
        <v>580</v>
      </c>
      <c r="AE6" s="133">
        <f t="shared" si="1"/>
        <v>0</v>
      </c>
      <c r="AF6" s="134"/>
      <c r="AG6" s="127" t="s">
        <v>581</v>
      </c>
      <c r="AH6" s="132"/>
      <c r="AI6" s="132"/>
      <c r="AJ6" s="132"/>
      <c r="AK6" s="134"/>
    </row>
    <row r="7" ht="13.5" customHeight="1">
      <c r="A7" s="107"/>
      <c r="B7" s="125" t="s">
        <v>582</v>
      </c>
      <c r="C7" s="132"/>
      <c r="D7" s="132"/>
      <c r="E7" s="127"/>
      <c r="F7" s="127"/>
      <c r="G7" s="132"/>
      <c r="H7" s="127"/>
      <c r="I7" s="132"/>
      <c r="J7" s="132"/>
      <c r="K7" s="132"/>
      <c r="L7" s="132"/>
      <c r="M7" s="127"/>
      <c r="N7" s="132"/>
      <c r="O7" s="132"/>
      <c r="P7" s="132"/>
      <c r="Q7" s="127"/>
      <c r="R7" s="127"/>
      <c r="S7" s="127"/>
      <c r="T7" s="127"/>
      <c r="U7" s="132"/>
      <c r="V7" s="127"/>
      <c r="W7" s="127"/>
      <c r="X7" s="127"/>
      <c r="Y7" s="127"/>
      <c r="Z7" s="132"/>
      <c r="AA7" s="132"/>
      <c r="AB7" s="124"/>
      <c r="AC7" s="130">
        <v>25.0</v>
      </c>
      <c r="AD7" s="131" t="s">
        <v>583</v>
      </c>
      <c r="AE7" s="133">
        <f t="shared" si="1"/>
        <v>0</v>
      </c>
      <c r="AF7" s="134"/>
      <c r="AG7" s="127" t="s">
        <v>584</v>
      </c>
      <c r="AH7" s="132"/>
      <c r="AI7" s="132"/>
      <c r="AJ7" s="127"/>
      <c r="AK7" s="134"/>
    </row>
    <row r="8" ht="13.5" customHeight="1">
      <c r="A8" s="107"/>
      <c r="B8" s="125" t="s">
        <v>585</v>
      </c>
      <c r="C8" s="127"/>
      <c r="D8" s="132"/>
      <c r="E8" s="127"/>
      <c r="F8" s="127"/>
      <c r="G8" s="127"/>
      <c r="H8" s="127"/>
      <c r="I8" s="132"/>
      <c r="J8" s="132"/>
      <c r="K8" s="127"/>
      <c r="L8" s="132"/>
      <c r="M8" s="127"/>
      <c r="N8" s="127"/>
      <c r="O8" s="132"/>
      <c r="P8" s="127"/>
      <c r="Q8" s="127"/>
      <c r="R8" s="127"/>
      <c r="S8" s="127"/>
      <c r="T8" s="127"/>
      <c r="U8" s="127"/>
      <c r="V8" s="127"/>
      <c r="W8" s="127"/>
      <c r="X8" s="132"/>
      <c r="Y8" s="127"/>
      <c r="Z8" s="127"/>
      <c r="AA8" s="132"/>
      <c r="AB8" s="124"/>
      <c r="AC8" s="130">
        <v>25.0</v>
      </c>
      <c r="AD8" s="131" t="s">
        <v>586</v>
      </c>
      <c r="AE8" s="133">
        <f t="shared" si="1"/>
        <v>0</v>
      </c>
      <c r="AF8" s="134"/>
      <c r="AG8" s="127" t="s">
        <v>587</v>
      </c>
      <c r="AH8" s="132"/>
      <c r="AI8" s="132"/>
      <c r="AJ8" s="132"/>
      <c r="AK8" s="134"/>
    </row>
    <row r="9" ht="13.5" customHeight="1">
      <c r="A9" s="107"/>
      <c r="B9" s="125" t="s">
        <v>588</v>
      </c>
      <c r="C9" s="132"/>
      <c r="D9" s="127"/>
      <c r="E9" s="127"/>
      <c r="F9" s="127"/>
      <c r="G9" s="127"/>
      <c r="H9" s="127"/>
      <c r="I9" s="127"/>
      <c r="J9" s="127"/>
      <c r="K9" s="127"/>
      <c r="L9" s="132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  <c r="AA9" s="127"/>
      <c r="AB9" s="124"/>
      <c r="AC9" s="130">
        <v>25.0</v>
      </c>
      <c r="AD9" s="131" t="s">
        <v>589</v>
      </c>
      <c r="AE9" s="133">
        <f t="shared" si="1"/>
        <v>0</v>
      </c>
      <c r="AF9" s="134"/>
      <c r="AG9" s="127" t="s">
        <v>590</v>
      </c>
      <c r="AH9" s="132"/>
      <c r="AI9" s="127"/>
      <c r="AJ9" s="127"/>
      <c r="AK9" s="134"/>
    </row>
    <row r="10" ht="13.5" customHeight="1">
      <c r="A10" s="107"/>
      <c r="B10" s="125" t="s">
        <v>591</v>
      </c>
      <c r="C10" s="132"/>
      <c r="D10" s="132"/>
      <c r="E10" s="127"/>
      <c r="F10" s="127"/>
      <c r="G10" s="127"/>
      <c r="H10" s="127"/>
      <c r="I10" s="127"/>
      <c r="J10" s="132"/>
      <c r="K10" s="127"/>
      <c r="L10" s="127"/>
      <c r="M10" s="132"/>
      <c r="N10" s="132"/>
      <c r="O10" s="127"/>
      <c r="P10" s="127"/>
      <c r="Q10" s="132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4"/>
      <c r="AC10" s="130">
        <v>25.0</v>
      </c>
      <c r="AD10" s="125" t="s">
        <v>398</v>
      </c>
      <c r="AE10" s="133">
        <f t="shared" si="1"/>
        <v>0</v>
      </c>
      <c r="AF10" s="134"/>
      <c r="AG10" s="127" t="s">
        <v>592</v>
      </c>
      <c r="AH10" s="132"/>
      <c r="AI10" s="127"/>
      <c r="AJ10" s="127"/>
      <c r="AK10" s="134"/>
    </row>
    <row r="11" ht="13.5" customHeight="1">
      <c r="A11" s="107"/>
      <c r="B11" s="125" t="s">
        <v>593</v>
      </c>
      <c r="C11" s="127"/>
      <c r="D11" s="127"/>
      <c r="E11" s="127"/>
      <c r="F11" s="127"/>
      <c r="G11" s="127"/>
      <c r="H11" s="127"/>
      <c r="I11" s="132"/>
      <c r="J11" s="132"/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32"/>
      <c r="X11" s="127"/>
      <c r="Y11" s="127"/>
      <c r="Z11" s="127"/>
      <c r="AA11" s="127"/>
      <c r="AB11" s="124"/>
      <c r="AC11" s="130">
        <v>25.0</v>
      </c>
      <c r="AD11" s="131" t="s">
        <v>594</v>
      </c>
      <c r="AE11" s="133">
        <f t="shared" si="1"/>
        <v>0</v>
      </c>
      <c r="AF11" s="134"/>
      <c r="AG11" s="127" t="s">
        <v>595</v>
      </c>
      <c r="AH11" s="127"/>
      <c r="AI11" s="127"/>
      <c r="AJ11" s="127"/>
      <c r="AK11" s="134"/>
    </row>
    <row r="12" ht="13.5" customHeight="1">
      <c r="A12" s="107"/>
      <c r="B12" s="125" t="s">
        <v>596</v>
      </c>
      <c r="C12" s="127"/>
      <c r="D12" s="127"/>
      <c r="E12" s="127"/>
      <c r="F12" s="127"/>
      <c r="G12" s="127"/>
      <c r="H12" s="127"/>
      <c r="I12" s="132"/>
      <c r="J12" s="132"/>
      <c r="K12" s="127"/>
      <c r="L12" s="132"/>
      <c r="M12" s="127"/>
      <c r="N12" s="132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4"/>
      <c r="AC12" s="130">
        <v>25.0</v>
      </c>
      <c r="AD12" s="131" t="s">
        <v>597</v>
      </c>
      <c r="AE12" s="133">
        <f t="shared" si="1"/>
        <v>0</v>
      </c>
      <c r="AF12" s="134"/>
      <c r="AG12" s="127" t="s">
        <v>598</v>
      </c>
      <c r="AH12" s="127"/>
      <c r="AI12" s="127"/>
      <c r="AJ12" s="127"/>
      <c r="AK12" s="134"/>
    </row>
    <row r="13" ht="13.5" customHeight="1">
      <c r="A13" s="107"/>
      <c r="B13" s="125" t="s">
        <v>599</v>
      </c>
      <c r="C13" s="127"/>
      <c r="D13" s="127"/>
      <c r="E13" s="127"/>
      <c r="F13" s="127"/>
      <c r="G13" s="127"/>
      <c r="H13" s="127"/>
      <c r="I13" s="127"/>
      <c r="J13" s="132"/>
      <c r="K13" s="127"/>
      <c r="L13" s="132"/>
      <c r="M13" s="127"/>
      <c r="N13" s="127"/>
      <c r="O13" s="127"/>
      <c r="P13" s="127"/>
      <c r="Q13" s="132"/>
      <c r="R13" s="127"/>
      <c r="S13" s="127"/>
      <c r="T13" s="127"/>
      <c r="U13" s="127"/>
      <c r="V13" s="127"/>
      <c r="W13" s="127"/>
      <c r="X13" s="127"/>
      <c r="Y13" s="127"/>
      <c r="Z13" s="127"/>
      <c r="AA13" s="127"/>
      <c r="AB13" s="124"/>
      <c r="AC13" s="130">
        <v>25.0</v>
      </c>
      <c r="AD13" s="131" t="s">
        <v>600</v>
      </c>
      <c r="AE13" s="133">
        <f t="shared" si="1"/>
        <v>0</v>
      </c>
      <c r="AF13" s="134"/>
      <c r="AG13" s="127" t="s">
        <v>423</v>
      </c>
      <c r="AH13" s="127"/>
      <c r="AI13" s="127"/>
      <c r="AJ13" s="127"/>
      <c r="AK13" s="134"/>
    </row>
    <row r="14" ht="13.5" customHeight="1">
      <c r="A14" s="37"/>
      <c r="B14" s="151" t="s">
        <v>601</v>
      </c>
      <c r="C14" s="167"/>
      <c r="D14" s="167"/>
      <c r="E14" s="167"/>
      <c r="F14" s="167"/>
      <c r="G14" s="167"/>
      <c r="H14" s="167"/>
      <c r="I14" s="167"/>
      <c r="J14" s="167"/>
      <c r="K14" s="170"/>
      <c r="L14" s="132"/>
      <c r="M14" s="132"/>
      <c r="N14" s="170"/>
      <c r="O14" s="170"/>
      <c r="P14" s="170"/>
      <c r="Q14" s="170"/>
      <c r="R14" s="170"/>
      <c r="S14" s="132"/>
      <c r="T14" s="170"/>
      <c r="U14" s="132"/>
      <c r="V14" s="171"/>
      <c r="W14" s="167"/>
      <c r="X14" s="167"/>
      <c r="Y14" s="167"/>
      <c r="Z14" s="167"/>
      <c r="AA14" s="167"/>
      <c r="AB14" s="167"/>
      <c r="AC14" s="157">
        <v>25.0</v>
      </c>
      <c r="AD14" s="151" t="s">
        <v>602</v>
      </c>
      <c r="AE14" s="158">
        <f t="shared" si="1"/>
        <v>0</v>
      </c>
      <c r="AF14" s="159"/>
      <c r="AG14" s="159"/>
      <c r="AH14" s="159"/>
      <c r="AI14" s="159"/>
      <c r="AJ14" s="159"/>
      <c r="AK14" s="159"/>
    </row>
    <row r="15" ht="13.5" customHeight="1">
      <c r="A15" s="107"/>
      <c r="B15" s="161" t="s">
        <v>431</v>
      </c>
      <c r="C15" s="162"/>
      <c r="D15" s="162"/>
      <c r="E15" s="162"/>
      <c r="F15" s="162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162"/>
      <c r="R15" s="162"/>
      <c r="S15" s="162"/>
      <c r="T15" s="162"/>
      <c r="U15" s="162"/>
      <c r="V15" s="162"/>
      <c r="W15" s="162"/>
      <c r="X15" s="162"/>
      <c r="Y15" s="162"/>
      <c r="Z15" s="162"/>
      <c r="AA15" s="163"/>
      <c r="AB15" s="164">
        <f t="shared" ref="AB15:AC15" si="2">sum(AB3:AB14)</f>
        <v>0</v>
      </c>
      <c r="AC15" s="165">
        <f t="shared" si="2"/>
        <v>295</v>
      </c>
      <c r="AD15" s="166" t="s">
        <v>439</v>
      </c>
      <c r="AE15" s="168">
        <f>AB15/AC15*100%</f>
        <v>0</v>
      </c>
      <c r="AF15" s="169"/>
      <c r="AG15" s="169"/>
      <c r="AH15" s="169"/>
      <c r="AI15" s="169"/>
      <c r="AJ15" s="169"/>
      <c r="AK15" s="169"/>
    </row>
    <row r="16" ht="13.5" customHeight="1">
      <c r="A16" s="107"/>
      <c r="B16" s="148"/>
      <c r="C16" s="148" t="s">
        <v>603</v>
      </c>
      <c r="D16" s="148" t="s">
        <v>604</v>
      </c>
      <c r="E16" s="148" t="s">
        <v>605</v>
      </c>
      <c r="F16" s="148" t="s">
        <v>606</v>
      </c>
      <c r="G16" s="148" t="s">
        <v>607</v>
      </c>
      <c r="H16" s="148" t="s">
        <v>608</v>
      </c>
      <c r="I16" s="148" t="s">
        <v>609</v>
      </c>
      <c r="J16" s="148" t="s">
        <v>610</v>
      </c>
      <c r="K16" s="148" t="s">
        <v>611</v>
      </c>
      <c r="L16" s="148" t="s">
        <v>612</v>
      </c>
      <c r="M16" s="148" t="s">
        <v>613</v>
      </c>
      <c r="N16" s="148" t="s">
        <v>614</v>
      </c>
      <c r="O16" s="107"/>
      <c r="P16" s="172" t="s">
        <v>615</v>
      </c>
      <c r="Q16" s="173"/>
      <c r="R16" s="173"/>
      <c r="S16" s="173"/>
      <c r="T16" s="173"/>
      <c r="U16" s="173"/>
      <c r="V16" s="173"/>
      <c r="W16" s="173"/>
      <c r="X16" s="173"/>
      <c r="Y16" s="173"/>
      <c r="Z16" s="173"/>
      <c r="AA16" s="173"/>
      <c r="AB16" s="174"/>
      <c r="AG16" s="175">
        <f>sum(AB3:AB7)/sum(AC3:AC7)</f>
        <v>0</v>
      </c>
    </row>
    <row r="17" ht="13.5" customHeight="1">
      <c r="A17" s="107"/>
      <c r="B17" s="148" t="s">
        <v>616</v>
      </c>
      <c r="C17" s="148"/>
      <c r="D17" s="148"/>
      <c r="E17" s="148"/>
      <c r="F17" s="148"/>
      <c r="G17" s="148"/>
      <c r="H17" s="148"/>
      <c r="I17" s="148"/>
      <c r="J17" s="148"/>
      <c r="K17" s="148"/>
      <c r="L17" s="148"/>
      <c r="M17" s="176"/>
      <c r="N17" s="176"/>
      <c r="O17" s="107"/>
      <c r="P17" s="197" t="s">
        <v>456</v>
      </c>
      <c r="Q17" s="178" t="s">
        <v>457</v>
      </c>
      <c r="R17" s="178" t="s">
        <v>458</v>
      </c>
      <c r="S17" s="178" t="s">
        <v>459</v>
      </c>
      <c r="T17" s="178" t="s">
        <v>461</v>
      </c>
      <c r="U17" s="178" t="s">
        <v>463</v>
      </c>
      <c r="V17" s="178" t="s">
        <v>465</v>
      </c>
      <c r="W17" s="178" t="s">
        <v>466</v>
      </c>
      <c r="X17" s="178" t="s">
        <v>467</v>
      </c>
      <c r="Y17" s="178" t="s">
        <v>469</v>
      </c>
      <c r="Z17" s="178" t="s">
        <v>471</v>
      </c>
      <c r="AA17" s="178"/>
      <c r="AB17" s="179"/>
      <c r="AG17" s="175">
        <f>sum(AB9:AB13)/sum(AC9:AC13)</f>
        <v>0</v>
      </c>
    </row>
    <row r="18" ht="13.5" customHeight="1">
      <c r="A18" s="107"/>
      <c r="B18" s="148"/>
      <c r="C18" s="148" t="s">
        <v>617</v>
      </c>
      <c r="D18" s="148" t="s">
        <v>618</v>
      </c>
      <c r="E18" s="148" t="s">
        <v>619</v>
      </c>
      <c r="F18" s="148" t="s">
        <v>620</v>
      </c>
      <c r="G18" s="148" t="s">
        <v>621</v>
      </c>
      <c r="H18" s="148" t="s">
        <v>622</v>
      </c>
      <c r="I18" s="148" t="s">
        <v>623</v>
      </c>
      <c r="J18" s="148" t="s">
        <v>624</v>
      </c>
      <c r="K18" s="148" t="s">
        <v>625</v>
      </c>
      <c r="L18" s="148" t="s">
        <v>626</v>
      </c>
      <c r="M18" s="148" t="s">
        <v>627</v>
      </c>
      <c r="N18" s="148" t="s">
        <v>628</v>
      </c>
      <c r="O18" s="107"/>
      <c r="P18" s="198" t="s">
        <v>493</v>
      </c>
      <c r="Q18" s="199"/>
      <c r="R18" s="181"/>
      <c r="S18" s="182"/>
      <c r="T18" s="183"/>
      <c r="U18" s="183"/>
      <c r="V18" s="183"/>
      <c r="W18" s="183"/>
      <c r="X18" s="183"/>
      <c r="Y18" s="183"/>
      <c r="Z18" s="183"/>
      <c r="AA18" s="183"/>
      <c r="AB18" s="184"/>
    </row>
    <row r="19" ht="13.5" customHeight="1">
      <c r="A19" s="107"/>
      <c r="B19" s="107" t="s">
        <v>169</v>
      </c>
      <c r="C19" s="107"/>
      <c r="D19" s="107"/>
      <c r="E19" s="107"/>
      <c r="F19" s="107"/>
      <c r="G19" s="107"/>
      <c r="H19" s="107"/>
      <c r="I19" s="185"/>
      <c r="J19" s="185"/>
      <c r="K19" s="185"/>
      <c r="L19" s="185"/>
      <c r="M19" s="185"/>
      <c r="N19" s="95"/>
      <c r="O19" s="107"/>
      <c r="P19" s="198" t="s">
        <v>494</v>
      </c>
      <c r="Q19" s="181"/>
      <c r="R19" s="181"/>
      <c r="S19" s="183"/>
      <c r="T19" s="183"/>
      <c r="U19" s="183"/>
      <c r="V19" s="183"/>
      <c r="W19" s="183"/>
      <c r="X19" s="183"/>
      <c r="Y19" s="183"/>
      <c r="Z19" s="183"/>
      <c r="AA19" s="183"/>
      <c r="AB19" s="184"/>
    </row>
    <row r="20" ht="13.5" customHeight="1">
      <c r="A20" s="107"/>
      <c r="B20" s="148"/>
      <c r="C20" s="148" t="s">
        <v>629</v>
      </c>
      <c r="D20" s="148" t="s">
        <v>630</v>
      </c>
      <c r="E20" s="148" t="s">
        <v>505</v>
      </c>
      <c r="F20" s="148" t="s">
        <v>631</v>
      </c>
      <c r="G20" s="148" t="s">
        <v>632</v>
      </c>
      <c r="H20" s="148" t="s">
        <v>633</v>
      </c>
      <c r="I20" s="148" t="s">
        <v>634</v>
      </c>
      <c r="J20" s="148" t="s">
        <v>635</v>
      </c>
      <c r="K20" s="148" t="s">
        <v>636</v>
      </c>
      <c r="L20" s="148" t="s">
        <v>637</v>
      </c>
      <c r="M20" s="148" t="s">
        <v>638</v>
      </c>
      <c r="N20" s="148" t="s">
        <v>639</v>
      </c>
      <c r="O20" s="107"/>
      <c r="P20" s="198" t="s">
        <v>456</v>
      </c>
      <c r="Q20" s="183" t="s">
        <v>519</v>
      </c>
      <c r="R20" s="183" t="s">
        <v>520</v>
      </c>
      <c r="S20" s="183" t="s">
        <v>521</v>
      </c>
      <c r="T20" s="183" t="s">
        <v>522</v>
      </c>
      <c r="U20" s="183" t="s">
        <v>523</v>
      </c>
      <c r="V20" s="183" t="s">
        <v>524</v>
      </c>
      <c r="W20" s="183" t="s">
        <v>525</v>
      </c>
      <c r="X20" s="183" t="s">
        <v>526</v>
      </c>
      <c r="Y20" s="183" t="s">
        <v>527</v>
      </c>
      <c r="Z20" s="183" t="s">
        <v>528</v>
      </c>
      <c r="AA20" s="183" t="s">
        <v>529</v>
      </c>
      <c r="AB20" s="184" t="s">
        <v>530</v>
      </c>
    </row>
    <row r="21" ht="13.5" customHeight="1">
      <c r="A21" s="107"/>
      <c r="B21" s="186" t="s">
        <v>531</v>
      </c>
      <c r="C21" s="107"/>
      <c r="D21" s="107"/>
      <c r="E21" s="107"/>
      <c r="F21" s="107"/>
      <c r="G21" s="107"/>
      <c r="H21" s="107"/>
      <c r="I21" s="185"/>
      <c r="J21" s="185"/>
      <c r="K21" s="107"/>
      <c r="L21" s="185"/>
      <c r="M21" s="185"/>
      <c r="N21" s="95"/>
      <c r="O21" s="107"/>
      <c r="P21" s="200" t="s">
        <v>532</v>
      </c>
      <c r="Q21" s="188" t="str">
        <f>Q18/(Q19+Q18)*100%</f>
        <v>#DIV/0!</v>
      </c>
      <c r="R21" s="188" t="str">
        <f t="shared" ref="R21:AB21" si="3">R18/R19</f>
        <v>#DIV/0!</v>
      </c>
      <c r="S21" s="188" t="str">
        <f t="shared" si="3"/>
        <v>#DIV/0!</v>
      </c>
      <c r="T21" s="188" t="str">
        <f t="shared" si="3"/>
        <v>#DIV/0!</v>
      </c>
      <c r="U21" s="188" t="str">
        <f t="shared" si="3"/>
        <v>#DIV/0!</v>
      </c>
      <c r="V21" s="188" t="str">
        <f t="shared" si="3"/>
        <v>#DIV/0!</v>
      </c>
      <c r="W21" s="188" t="str">
        <f t="shared" si="3"/>
        <v>#DIV/0!</v>
      </c>
      <c r="X21" s="188" t="str">
        <f t="shared" si="3"/>
        <v>#DIV/0!</v>
      </c>
      <c r="Y21" s="188" t="str">
        <f t="shared" si="3"/>
        <v>#DIV/0!</v>
      </c>
      <c r="Z21" s="188" t="str">
        <f t="shared" si="3"/>
        <v>#DIV/0!</v>
      </c>
      <c r="AA21" s="188" t="str">
        <f t="shared" si="3"/>
        <v>#DIV/0!</v>
      </c>
      <c r="AB21" s="189" t="str">
        <f t="shared" si="3"/>
        <v>#DIV/0!</v>
      </c>
    </row>
    <row r="22" ht="13.5" customHeight="1">
      <c r="A22" s="107"/>
      <c r="B22" s="148"/>
      <c r="C22" s="148" t="s">
        <v>640</v>
      </c>
      <c r="D22" s="148" t="s">
        <v>641</v>
      </c>
      <c r="E22" s="148" t="s">
        <v>505</v>
      </c>
      <c r="F22" s="148" t="s">
        <v>642</v>
      </c>
      <c r="G22" s="148" t="s">
        <v>643</v>
      </c>
      <c r="H22" s="148" t="s">
        <v>644</v>
      </c>
      <c r="I22" s="148" t="s">
        <v>645</v>
      </c>
      <c r="J22" s="148" t="s">
        <v>646</v>
      </c>
      <c r="K22" s="148" t="s">
        <v>647</v>
      </c>
      <c r="L22" s="148" t="s">
        <v>648</v>
      </c>
      <c r="M22" s="148" t="s">
        <v>649</v>
      </c>
      <c r="N22" s="148" t="s">
        <v>650</v>
      </c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</row>
    <row r="23" ht="13.5" customHeight="1">
      <c r="A23" s="107"/>
      <c r="B23" s="186" t="s">
        <v>555</v>
      </c>
      <c r="C23" s="107"/>
      <c r="D23" s="107"/>
      <c r="E23" s="107"/>
      <c r="F23" s="107"/>
      <c r="G23" s="107"/>
      <c r="H23" s="107"/>
      <c r="I23" s="185"/>
      <c r="J23" s="185"/>
      <c r="K23" s="185"/>
      <c r="L23" s="185"/>
      <c r="M23" s="107"/>
      <c r="N23" s="95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</row>
    <row r="24" ht="13.5" customHeight="1">
      <c r="A24" s="107"/>
      <c r="B24" s="107"/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</row>
    <row r="25" ht="13.5" customHeight="1">
      <c r="A25" s="107"/>
      <c r="B25" s="107"/>
      <c r="C25" s="107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</row>
    <row r="26" ht="13.5" customHeight="1">
      <c r="A26" s="107"/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</row>
    <row r="27" ht="13.5" customHeight="1">
      <c r="A27" s="107"/>
      <c r="B27" s="107"/>
      <c r="C27" s="107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</row>
    <row r="28" ht="13.5" customHeight="1">
      <c r="A28" s="107"/>
      <c r="B28" s="107"/>
      <c r="C28" s="107"/>
      <c r="D28" s="107"/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</row>
    <row r="29" ht="13.5" customHeight="1">
      <c r="A29" s="107"/>
      <c r="B29" s="107"/>
      <c r="C29" s="107"/>
      <c r="D29" s="107"/>
      <c r="E29" s="107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</row>
    <row r="30" ht="13.5" customHeight="1">
      <c r="A30" s="107"/>
      <c r="B30" s="107"/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</row>
    <row r="31" ht="13.5" customHeight="1">
      <c r="A31" s="107"/>
      <c r="B31" s="107"/>
      <c r="C31" s="107"/>
      <c r="D31" s="107"/>
      <c r="E31" s="107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</row>
    <row r="32" ht="13.5" customHeight="1">
      <c r="A32" s="107"/>
      <c r="B32" s="107"/>
      <c r="C32" s="107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</row>
    <row r="33" ht="13.5" customHeight="1">
      <c r="A33" s="107"/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</row>
    <row r="34" ht="13.5" customHeight="1">
      <c r="A34" s="107"/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</row>
    <row r="35" ht="13.5" customHeight="1">
      <c r="A35" s="107"/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</row>
    <row r="36" ht="13.5" customHeight="1">
      <c r="A36" s="107"/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</row>
    <row r="37" ht="13.5" customHeight="1">
      <c r="A37" s="107"/>
      <c r="B37" s="107"/>
      <c r="C37" s="107"/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</row>
    <row r="38" ht="13.5" customHeight="1">
      <c r="A38" s="107"/>
      <c r="B38" s="107"/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</row>
    <row r="39" ht="13.5" customHeight="1">
      <c r="A39" s="107"/>
      <c r="B39" s="107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</row>
    <row r="40" ht="13.5" customHeight="1">
      <c r="A40" s="107"/>
      <c r="B40" s="107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</row>
    <row r="41" ht="13.5" customHeight="1">
      <c r="A41" s="107"/>
      <c r="B41" s="107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</row>
    <row r="42" ht="13.5" customHeight="1">
      <c r="A42" s="107"/>
      <c r="B42" s="107"/>
      <c r="C42" s="107"/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</row>
    <row r="43" ht="13.5" customHeight="1">
      <c r="A43" s="107"/>
      <c r="B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</row>
    <row r="44" ht="13.5" customHeight="1">
      <c r="A44" s="107"/>
      <c r="B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</row>
    <row r="45" ht="13.5" customHeight="1">
      <c r="A45" s="107"/>
      <c r="B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</row>
    <row r="46" ht="13.5" customHeight="1">
      <c r="A46" s="107"/>
      <c r="B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7"/>
    </row>
    <row r="47" ht="13.5" customHeight="1">
      <c r="A47" s="107"/>
      <c r="B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</row>
    <row r="48" ht="13.5" customHeight="1">
      <c r="A48" s="107"/>
      <c r="B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107"/>
    </row>
    <row r="49" ht="13.5" customHeight="1">
      <c r="A49" s="107"/>
      <c r="B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</row>
    <row r="50" ht="13.5" customHeight="1">
      <c r="A50" s="107"/>
      <c r="B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</row>
    <row r="51" ht="13.5" customHeight="1">
      <c r="A51" s="107"/>
      <c r="B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</row>
    <row r="52" ht="13.5" customHeight="1">
      <c r="A52" s="107"/>
      <c r="B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</row>
    <row r="53" ht="13.5" customHeight="1">
      <c r="A53" s="107"/>
      <c r="B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</row>
    <row r="54" ht="13.5" customHeight="1">
      <c r="A54" s="107"/>
      <c r="B54" s="107"/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  <c r="AA54" s="107"/>
    </row>
    <row r="55" ht="13.5" customHeight="1">
      <c r="A55" s="107"/>
      <c r="B55" s="107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07"/>
    </row>
    <row r="56" ht="13.5" customHeight="1">
      <c r="A56" s="107"/>
      <c r="B56" s="107"/>
      <c r="C56" s="107"/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  <c r="AA56" s="107"/>
    </row>
    <row r="57" ht="13.5" customHeight="1">
      <c r="A57" s="107"/>
      <c r="B57" s="107"/>
      <c r="C57" s="107"/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</row>
    <row r="58" ht="13.5" customHeight="1">
      <c r="A58" s="107"/>
      <c r="B58" s="107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  <c r="AA58" s="107"/>
    </row>
    <row r="59" ht="13.5" customHeight="1">
      <c r="A59" s="107"/>
      <c r="B59" s="107"/>
      <c r="C59" s="107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7"/>
    </row>
    <row r="60" ht="13.5" customHeight="1">
      <c r="A60" s="107"/>
      <c r="B60" s="107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107"/>
    </row>
    <row r="61" ht="13.5" customHeight="1">
      <c r="A61" s="107"/>
      <c r="B61" s="107"/>
      <c r="C61" s="107"/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</row>
    <row r="62" ht="13.5" customHeight="1">
      <c r="A62" s="107"/>
      <c r="B62" s="107"/>
      <c r="C62" s="107"/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  <c r="AA62" s="107"/>
    </row>
    <row r="63" ht="13.5" customHeight="1">
      <c r="A63" s="107"/>
      <c r="B63" s="107"/>
      <c r="C63" s="107"/>
      <c r="D63" s="107"/>
      <c r="E63" s="107"/>
      <c r="F63" s="107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  <c r="AA63" s="107"/>
    </row>
    <row r="64" ht="13.5" customHeight="1">
      <c r="A64" s="107"/>
      <c r="B64" s="107"/>
      <c r="C64" s="107"/>
      <c r="D64" s="107"/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  <c r="AA64" s="107"/>
    </row>
    <row r="65" ht="13.5" customHeight="1">
      <c r="A65" s="107"/>
      <c r="B65" s="107"/>
      <c r="C65" s="107"/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  <c r="AA65" s="107"/>
    </row>
    <row r="66" ht="13.5" customHeight="1">
      <c r="A66" s="107"/>
      <c r="B66" s="107"/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</row>
    <row r="67" ht="13.5" customHeight="1">
      <c r="A67" s="107"/>
      <c r="B67" s="107"/>
      <c r="C67" s="107"/>
      <c r="D67" s="107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  <c r="AA67" s="107"/>
    </row>
    <row r="68" ht="13.5" customHeight="1">
      <c r="A68" s="107"/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  <c r="AA68" s="107"/>
    </row>
    <row r="69" ht="13.5" customHeight="1">
      <c r="A69" s="107"/>
      <c r="B69" s="107"/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107"/>
    </row>
    <row r="70" ht="13.5" customHeight="1">
      <c r="A70" s="107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  <c r="AA70" s="107"/>
    </row>
    <row r="71" ht="13.5" customHeight="1">
      <c r="A71" s="107"/>
      <c r="B71" s="107"/>
      <c r="C71" s="107"/>
      <c r="D71" s="107"/>
      <c r="E71" s="107"/>
      <c r="F71" s="107"/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  <c r="AA71" s="107"/>
    </row>
    <row r="72" ht="13.5" customHeight="1">
      <c r="A72" s="107"/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  <c r="AA72" s="107"/>
    </row>
    <row r="73" ht="13.5" customHeight="1">
      <c r="A73" s="107"/>
      <c r="B73" s="107"/>
      <c r="C73" s="107"/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  <c r="AA73" s="107"/>
    </row>
    <row r="74" ht="13.5" customHeight="1">
      <c r="A74" s="107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  <c r="AA74" s="107"/>
    </row>
    <row r="75" ht="13.5" customHeight="1">
      <c r="A75" s="107"/>
      <c r="B75" s="107"/>
      <c r="C75" s="107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  <c r="AA75" s="107"/>
    </row>
    <row r="76" ht="13.5" customHeight="1">
      <c r="A76" s="107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107"/>
    </row>
    <row r="77" ht="13.5" customHeight="1">
      <c r="A77" s="107"/>
      <c r="B77" s="107"/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  <c r="AA77" s="107"/>
    </row>
    <row r="78" ht="13.5" customHeight="1">
      <c r="A78" s="107"/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  <c r="AA78" s="107"/>
    </row>
    <row r="79" ht="13.5" customHeight="1">
      <c r="A79" s="107"/>
      <c r="B79" s="107"/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  <c r="AA79" s="107"/>
    </row>
    <row r="80" ht="13.5" customHeight="1">
      <c r="A80" s="107"/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  <c r="AA80" s="107"/>
    </row>
    <row r="81" ht="13.5" customHeight="1">
      <c r="A81" s="107"/>
      <c r="B81" s="107"/>
      <c r="C81" s="107"/>
      <c r="D81" s="107"/>
      <c r="E81" s="107"/>
      <c r="F81" s="107"/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  <c r="AA81" s="107"/>
    </row>
    <row r="82" ht="13.5" customHeight="1">
      <c r="A82" s="107"/>
      <c r="B82" s="107"/>
      <c r="C82" s="107"/>
      <c r="D82" s="107"/>
      <c r="E82" s="107"/>
      <c r="F82" s="107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  <c r="AA82" s="107"/>
    </row>
    <row r="83" ht="13.5" customHeight="1">
      <c r="A83" s="107"/>
      <c r="B83" s="107"/>
      <c r="C83" s="107"/>
      <c r="D83" s="107"/>
      <c r="E83" s="107"/>
      <c r="F83" s="107"/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7"/>
    </row>
    <row r="84" ht="13.5" customHeight="1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</row>
    <row r="85" ht="13.5" customHeight="1">
      <c r="A85" s="107"/>
      <c r="B85" s="107"/>
      <c r="C85" s="107"/>
      <c r="D85" s="107"/>
      <c r="E85" s="107"/>
      <c r="F85" s="107"/>
      <c r="G85" s="107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  <c r="AA85" s="107"/>
    </row>
    <row r="86" ht="13.5" customHeight="1">
      <c r="A86" s="107"/>
      <c r="B86" s="107"/>
      <c r="C86" s="107"/>
      <c r="D86" s="107"/>
      <c r="E86" s="107"/>
      <c r="F86" s="107"/>
      <c r="G86" s="107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  <c r="AA86" s="107"/>
    </row>
    <row r="87" ht="13.5" customHeight="1">
      <c r="A87" s="107"/>
      <c r="B87" s="107"/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  <c r="AA87" s="107"/>
    </row>
    <row r="88" ht="13.5" customHeight="1">
      <c r="A88" s="107"/>
      <c r="B88" s="107"/>
      <c r="C88" s="107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  <c r="AA88" s="107"/>
    </row>
    <row r="89" ht="13.5" customHeight="1">
      <c r="A89" s="107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</row>
    <row r="90" ht="13.5" customHeight="1">
      <c r="A90" s="107"/>
      <c r="B90" s="107"/>
      <c r="C90" s="107"/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  <c r="AA90" s="107"/>
    </row>
    <row r="91" ht="13.5" customHeight="1">
      <c r="A91" s="107"/>
      <c r="B91" s="107"/>
      <c r="C91" s="107"/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  <c r="AA91" s="107"/>
    </row>
    <row r="92" ht="13.5" customHeight="1">
      <c r="A92" s="107"/>
      <c r="B92" s="107"/>
      <c r="C92" s="107"/>
      <c r="D92" s="107"/>
      <c r="E92" s="107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  <c r="AA92" s="107"/>
    </row>
    <row r="93" ht="13.5" customHeight="1">
      <c r="A93" s="107"/>
      <c r="B93" s="107"/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  <c r="AA93" s="107"/>
    </row>
    <row r="94" ht="13.5" customHeight="1">
      <c r="A94" s="107"/>
      <c r="B94" s="107"/>
      <c r="C94" s="107"/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  <c r="AA94" s="107"/>
    </row>
    <row r="95" ht="13.5" customHeight="1">
      <c r="A95" s="107"/>
      <c r="B95" s="107"/>
      <c r="C95" s="107"/>
      <c r="D95" s="107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  <c r="AA95" s="107"/>
    </row>
    <row r="96" ht="13.5" customHeight="1">
      <c r="A96" s="107"/>
      <c r="B96" s="107"/>
      <c r="C96" s="107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  <c r="AA96" s="107"/>
    </row>
    <row r="97" ht="13.5" customHeight="1">
      <c r="A97" s="107"/>
      <c r="B97" s="107"/>
      <c r="C97" s="107"/>
      <c r="D97" s="107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  <c r="AA97" s="107"/>
    </row>
    <row r="98" ht="13.5" customHeight="1">
      <c r="A98" s="107"/>
      <c r="B98" s="107"/>
      <c r="C98" s="107"/>
      <c r="D98" s="107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  <c r="AA98" s="107"/>
    </row>
    <row r="99" ht="13.5" customHeight="1">
      <c r="A99" s="107"/>
      <c r="B99" s="107"/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  <c r="AA99" s="107"/>
    </row>
    <row r="100" ht="13.5" customHeight="1">
      <c r="A100" s="107"/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  <c r="AA100" s="107"/>
    </row>
    <row r="101" ht="13.5" customHeight="1">
      <c r="A101" s="107"/>
      <c r="B101" s="107"/>
      <c r="C101" s="10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  <c r="AA101" s="107"/>
    </row>
    <row r="102" ht="13.5" customHeight="1">
      <c r="A102" s="107"/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  <c r="AA102" s="107"/>
    </row>
    <row r="103" ht="13.5" customHeight="1">
      <c r="A103" s="107"/>
      <c r="B103" s="107"/>
      <c r="C103" s="107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  <c r="AA103" s="107"/>
    </row>
    <row r="104" ht="13.5" customHeight="1">
      <c r="A104" s="107"/>
      <c r="B104" s="107"/>
      <c r="C104" s="107"/>
      <c r="D104" s="107"/>
      <c r="E104" s="107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  <c r="AA104" s="107"/>
    </row>
    <row r="105" ht="13.5" customHeight="1">
      <c r="A105" s="107"/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  <c r="AA105" s="107"/>
    </row>
    <row r="106" ht="13.5" customHeight="1">
      <c r="A106" s="107"/>
      <c r="B106" s="107"/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  <c r="AA106" s="107"/>
    </row>
    <row r="107" ht="13.5" customHeight="1">
      <c r="A107" s="107"/>
      <c r="B107" s="107"/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  <c r="AA107" s="107"/>
    </row>
    <row r="108" ht="13.5" customHeight="1">
      <c r="A108" s="107"/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  <c r="AA108" s="107"/>
    </row>
    <row r="109" ht="13.5" customHeight="1">
      <c r="A109" s="107"/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  <c r="AA109" s="107"/>
    </row>
    <row r="110" ht="13.5" customHeight="1">
      <c r="A110" s="107"/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  <c r="AA110" s="107"/>
    </row>
    <row r="111" ht="13.5" customHeight="1">
      <c r="A111" s="107"/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  <c r="AA111" s="107"/>
    </row>
    <row r="112" ht="13.5" customHeight="1">
      <c r="A112" s="107"/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  <c r="AA112" s="107"/>
    </row>
    <row r="113" ht="13.5" customHeight="1">
      <c r="A113" s="107"/>
      <c r="B113" s="107"/>
      <c r="C113" s="107"/>
      <c r="D113" s="107"/>
      <c r="E113" s="107"/>
      <c r="F113" s="107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  <c r="AA113" s="107"/>
    </row>
    <row r="114" ht="13.5" customHeight="1">
      <c r="A114" s="107"/>
      <c r="B114" s="107"/>
      <c r="C114" s="107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  <c r="AA114" s="107"/>
    </row>
    <row r="115" ht="13.5" customHeight="1">
      <c r="A115" s="107"/>
      <c r="B115" s="107"/>
      <c r="C115" s="107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  <c r="AA115" s="107"/>
    </row>
    <row r="116" ht="13.5" customHeight="1">
      <c r="A116" s="107"/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  <c r="AA116" s="107"/>
    </row>
    <row r="117" ht="13.5" customHeight="1">
      <c r="A117" s="107"/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  <c r="AA117" s="107"/>
    </row>
    <row r="118" ht="13.5" customHeight="1">
      <c r="A118" s="107"/>
      <c r="B118" s="107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  <c r="AA118" s="107"/>
    </row>
    <row r="119" ht="13.5" customHeight="1">
      <c r="A119" s="107"/>
      <c r="B119" s="107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  <c r="AA119" s="107"/>
    </row>
    <row r="120" ht="13.5" customHeight="1">
      <c r="A120" s="107"/>
      <c r="B120" s="107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  <c r="AA120" s="107"/>
    </row>
    <row r="121" ht="13.5" customHeight="1">
      <c r="A121" s="107"/>
      <c r="B121" s="107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  <c r="AA121" s="107"/>
    </row>
    <row r="122" ht="13.5" customHeight="1">
      <c r="A122" s="107"/>
      <c r="B122" s="107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  <c r="AA122" s="107"/>
    </row>
    <row r="123" ht="13.5" customHeight="1">
      <c r="A123" s="107"/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107"/>
    </row>
    <row r="124" ht="13.5" customHeight="1">
      <c r="A124" s="107"/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  <c r="AA124" s="107"/>
    </row>
    <row r="125" ht="13.5" customHeight="1">
      <c r="A125" s="107"/>
      <c r="B125" s="107"/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  <c r="AA125" s="107"/>
    </row>
    <row r="126" ht="13.5" customHeight="1">
      <c r="A126" s="107"/>
      <c r="B126" s="107"/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  <c r="AA126" s="107"/>
    </row>
    <row r="127" ht="13.5" customHeight="1">
      <c r="A127" s="107"/>
      <c r="B127" s="107"/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  <c r="AA127" s="107"/>
    </row>
    <row r="128" ht="13.5" customHeight="1">
      <c r="A128" s="107"/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  <c r="AA128" s="107"/>
    </row>
    <row r="129" ht="13.5" customHeight="1">
      <c r="A129" s="107"/>
      <c r="B129" s="107"/>
      <c r="C129" s="107"/>
      <c r="D129" s="107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  <c r="AA129" s="107"/>
    </row>
    <row r="130" ht="13.5" customHeight="1">
      <c r="A130" s="107"/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  <c r="AA130" s="107"/>
    </row>
    <row r="131" ht="13.5" customHeight="1">
      <c r="A131" s="107"/>
      <c r="B131" s="107"/>
      <c r="C131" s="107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  <c r="AA131" s="107"/>
    </row>
    <row r="132" ht="13.5" customHeight="1">
      <c r="A132" s="107"/>
      <c r="B132" s="107"/>
      <c r="C132" s="107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  <c r="AA132" s="107"/>
    </row>
    <row r="133" ht="13.5" customHeight="1">
      <c r="A133" s="107"/>
      <c r="B133" s="107"/>
      <c r="C133" s="107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  <c r="AA133" s="107"/>
    </row>
    <row r="134" ht="13.5" customHeight="1">
      <c r="A134" s="107"/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  <c r="AA134" s="107"/>
    </row>
    <row r="135" ht="13.5" customHeight="1">
      <c r="A135" s="107"/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  <c r="AA135" s="107"/>
    </row>
    <row r="136" ht="13.5" customHeight="1">
      <c r="A136" s="107"/>
      <c r="B136" s="107"/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  <c r="AA136" s="107"/>
    </row>
    <row r="137" ht="13.5" customHeight="1">
      <c r="A137" s="107"/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  <c r="AA137" s="107"/>
    </row>
    <row r="138" ht="13.5" customHeight="1">
      <c r="A138" s="107"/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  <c r="AA138" s="107"/>
    </row>
    <row r="139" ht="13.5" customHeight="1">
      <c r="A139" s="107"/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  <c r="AA139" s="107"/>
    </row>
    <row r="140" ht="13.5" customHeight="1">
      <c r="A140" s="107"/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  <c r="AA140" s="107"/>
    </row>
    <row r="141" ht="13.5" customHeight="1">
      <c r="A141" s="107"/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  <c r="AA141" s="107"/>
    </row>
    <row r="142" ht="13.5" customHeight="1">
      <c r="A142" s="107"/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  <c r="AA142" s="107"/>
    </row>
    <row r="143" ht="13.5" customHeight="1">
      <c r="A143" s="107"/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  <c r="AA143" s="107"/>
    </row>
    <row r="144" ht="13.5" customHeight="1">
      <c r="A144" s="107"/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  <c r="AA144" s="107"/>
    </row>
    <row r="145" ht="13.5" customHeight="1">
      <c r="A145" s="107"/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  <c r="AA145" s="107"/>
    </row>
    <row r="146" ht="13.5" customHeight="1">
      <c r="A146" s="107"/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  <c r="AA146" s="107"/>
    </row>
    <row r="147" ht="13.5" customHeight="1">
      <c r="A147" s="107"/>
      <c r="B147" s="107"/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  <c r="AA147" s="107"/>
    </row>
    <row r="148" ht="13.5" customHeight="1">
      <c r="A148" s="107"/>
      <c r="B148" s="107"/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  <c r="AA148" s="107"/>
    </row>
    <row r="149" ht="13.5" customHeight="1">
      <c r="A149" s="107"/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  <c r="AA149" s="107"/>
    </row>
    <row r="150" ht="13.5" customHeight="1">
      <c r="A150" s="107"/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  <c r="AA150" s="107"/>
    </row>
    <row r="151" ht="13.5" customHeight="1">
      <c r="A151" s="107"/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  <c r="AA151" s="107"/>
    </row>
    <row r="152" ht="13.5" customHeight="1">
      <c r="A152" s="107"/>
      <c r="B152" s="107"/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  <c r="AA152" s="107"/>
    </row>
    <row r="153" ht="13.5" customHeight="1">
      <c r="A153" s="107"/>
      <c r="B153" s="107"/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  <c r="AA153" s="107"/>
    </row>
    <row r="154" ht="13.5" customHeight="1">
      <c r="A154" s="107"/>
      <c r="B154" s="107"/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  <c r="AA154" s="107"/>
    </row>
    <row r="155" ht="13.5" customHeight="1">
      <c r="A155" s="107"/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  <c r="AA155" s="107"/>
    </row>
    <row r="156" ht="13.5" customHeight="1">
      <c r="A156" s="107"/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  <c r="AA156" s="107"/>
    </row>
    <row r="157" ht="13.5" customHeight="1">
      <c r="A157" s="107"/>
      <c r="B157" s="107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  <c r="AA157" s="107"/>
    </row>
    <row r="158" ht="13.5" customHeight="1">
      <c r="A158" s="107"/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  <c r="AA158" s="107"/>
    </row>
    <row r="159" ht="13.5" customHeight="1">
      <c r="A159" s="107"/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  <c r="AA159" s="107"/>
    </row>
    <row r="160" ht="13.5" customHeight="1">
      <c r="A160" s="107"/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  <c r="AA160" s="107"/>
    </row>
    <row r="161" ht="13.5" customHeight="1">
      <c r="A161" s="107"/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  <c r="AA161" s="107"/>
    </row>
    <row r="162" ht="13.5" customHeight="1">
      <c r="A162" s="107"/>
      <c r="B162" s="107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  <c r="AA162" s="107"/>
    </row>
    <row r="163" ht="13.5" customHeight="1">
      <c r="A163" s="107"/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7"/>
    </row>
    <row r="164" ht="13.5" customHeight="1">
      <c r="A164" s="107"/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  <c r="AA164" s="107"/>
    </row>
    <row r="165" ht="13.5" customHeight="1">
      <c r="A165" s="107"/>
      <c r="B165" s="107"/>
      <c r="C165" s="107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  <c r="AA165" s="107"/>
    </row>
    <row r="166" ht="13.5" customHeight="1">
      <c r="A166" s="107"/>
      <c r="B166" s="107"/>
      <c r="C166" s="107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  <c r="AA166" s="107"/>
    </row>
    <row r="167" ht="13.5" customHeight="1">
      <c r="A167" s="107"/>
      <c r="B167" s="107"/>
      <c r="C167" s="107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  <c r="AA167" s="107"/>
    </row>
    <row r="168" ht="13.5" customHeight="1">
      <c r="A168" s="107"/>
      <c r="B168" s="107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  <c r="AA168" s="107"/>
    </row>
    <row r="169" ht="13.5" customHeight="1">
      <c r="A169" s="107"/>
      <c r="B169" s="107"/>
      <c r="C169" s="107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  <c r="AA169" s="107"/>
    </row>
    <row r="170" ht="13.5" customHeight="1">
      <c r="A170" s="107"/>
      <c r="B170" s="107"/>
      <c r="C170" s="107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  <c r="AA170" s="107"/>
    </row>
    <row r="171" ht="13.5" customHeight="1">
      <c r="A171" s="107"/>
      <c r="B171" s="107"/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  <c r="AA171" s="107"/>
    </row>
    <row r="172" ht="13.5" customHeight="1">
      <c r="A172" s="107"/>
      <c r="B172" s="107"/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  <c r="AA172" s="107"/>
    </row>
    <row r="173" ht="13.5" customHeight="1">
      <c r="A173" s="107"/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  <c r="AA173" s="107"/>
    </row>
    <row r="174" ht="13.5" customHeight="1">
      <c r="A174" s="107"/>
      <c r="B174" s="107"/>
      <c r="C174" s="107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  <c r="AA174" s="107"/>
    </row>
    <row r="175" ht="13.5" customHeight="1">
      <c r="A175" s="107"/>
      <c r="B175" s="107"/>
      <c r="C175" s="107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  <c r="AA175" s="107"/>
    </row>
    <row r="176" ht="13.5" customHeight="1">
      <c r="A176" s="107"/>
      <c r="B176" s="107"/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  <c r="AA176" s="107"/>
    </row>
    <row r="177" ht="13.5" customHeight="1">
      <c r="A177" s="107"/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  <c r="AA177" s="107"/>
    </row>
    <row r="178" ht="13.5" customHeight="1">
      <c r="A178" s="107"/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  <c r="AA178" s="107"/>
    </row>
    <row r="179" ht="13.5" customHeight="1">
      <c r="A179" s="107"/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  <c r="AA179" s="107"/>
    </row>
    <row r="180" ht="13.5" customHeight="1">
      <c r="A180" s="107"/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  <c r="AA180" s="107"/>
    </row>
    <row r="181" ht="13.5" customHeight="1">
      <c r="A181" s="107"/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  <c r="AA181" s="107"/>
    </row>
    <row r="182" ht="13.5" customHeight="1">
      <c r="A182" s="107"/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  <c r="AA182" s="107"/>
    </row>
    <row r="183" ht="13.5" customHeight="1">
      <c r="A183" s="107"/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  <c r="AA183" s="107"/>
    </row>
    <row r="184" ht="13.5" customHeight="1">
      <c r="A184" s="107"/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  <c r="AA184" s="107"/>
    </row>
    <row r="185" ht="13.5" customHeight="1">
      <c r="A185" s="107"/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  <c r="AA185" s="107"/>
    </row>
    <row r="186" ht="13.5" customHeight="1">
      <c r="A186" s="107"/>
      <c r="B186" s="107"/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  <c r="AA186" s="107"/>
    </row>
    <row r="187" ht="13.5" customHeight="1">
      <c r="A187" s="107"/>
      <c r="B187" s="107"/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  <c r="AA187" s="107"/>
    </row>
    <row r="188" ht="13.5" customHeight="1">
      <c r="A188" s="107"/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  <c r="AA188" s="107"/>
    </row>
    <row r="189" ht="13.5" customHeight="1">
      <c r="A189" s="107"/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  <c r="AA189" s="107"/>
    </row>
    <row r="190" ht="13.5" customHeight="1">
      <c r="A190" s="107"/>
      <c r="B190" s="107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  <c r="AA190" s="107"/>
    </row>
    <row r="191" ht="13.5" customHeight="1">
      <c r="A191" s="107"/>
      <c r="B191" s="107"/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  <c r="AA191" s="107"/>
    </row>
    <row r="192" ht="13.5" customHeight="1">
      <c r="A192" s="107"/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</row>
    <row r="193" ht="13.5" customHeight="1">
      <c r="A193" s="107"/>
      <c r="B193" s="107"/>
      <c r="C193" s="107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  <c r="AA193" s="107"/>
    </row>
    <row r="194" ht="13.5" customHeight="1">
      <c r="A194" s="107"/>
      <c r="B194" s="107"/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  <c r="AA194" s="107"/>
    </row>
    <row r="195" ht="13.5" customHeight="1">
      <c r="A195" s="107"/>
      <c r="B195" s="107"/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  <c r="AA195" s="107"/>
    </row>
    <row r="196" ht="13.5" customHeight="1">
      <c r="A196" s="107"/>
      <c r="B196" s="107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  <c r="AA196" s="107"/>
    </row>
    <row r="197" ht="13.5" customHeight="1">
      <c r="A197" s="107"/>
      <c r="B197" s="107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  <c r="AA197" s="107"/>
    </row>
    <row r="198" ht="13.5" customHeight="1">
      <c r="A198" s="107"/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  <c r="AA198" s="107"/>
    </row>
    <row r="199" ht="13.5" customHeight="1">
      <c r="A199" s="107"/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  <c r="AA199" s="107"/>
    </row>
    <row r="200" ht="13.5" customHeight="1">
      <c r="A200" s="107"/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  <c r="AA200" s="107"/>
    </row>
    <row r="201" ht="13.5" customHeight="1">
      <c r="A201" s="107"/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  <c r="AA201" s="107"/>
    </row>
    <row r="202" ht="13.5" customHeight="1">
      <c r="A202" s="107"/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  <c r="AA202" s="107"/>
    </row>
    <row r="203" ht="13.5" customHeight="1">
      <c r="A203" s="107"/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  <c r="AA203" s="107"/>
    </row>
    <row r="204" ht="13.5" customHeight="1">
      <c r="A204" s="107"/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  <c r="AA204" s="107"/>
    </row>
    <row r="205" ht="13.5" customHeight="1">
      <c r="A205" s="107"/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  <c r="AA205" s="107"/>
    </row>
    <row r="206" ht="13.5" customHeight="1">
      <c r="A206" s="107"/>
      <c r="B206" s="107"/>
      <c r="C206" s="107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  <c r="AA206" s="107"/>
    </row>
    <row r="207" ht="13.5" customHeight="1">
      <c r="A207" s="107"/>
      <c r="B207" s="107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  <c r="AA207" s="107"/>
    </row>
    <row r="208" ht="13.5" customHeight="1">
      <c r="A208" s="107"/>
      <c r="B208" s="10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  <c r="AA208" s="107"/>
    </row>
    <row r="209" ht="13.5" customHeight="1">
      <c r="A209" s="107"/>
      <c r="B209" s="107"/>
      <c r="C209" s="107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  <c r="AA209" s="107"/>
    </row>
    <row r="210" ht="13.5" customHeight="1">
      <c r="A210" s="107"/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  <c r="AA210" s="107"/>
    </row>
    <row r="211" ht="13.5" customHeight="1">
      <c r="A211" s="107"/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  <c r="AA211" s="107"/>
    </row>
    <row r="212" ht="13.5" customHeight="1">
      <c r="A212" s="107"/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  <c r="AA212" s="107"/>
    </row>
    <row r="213" ht="13.5" customHeight="1">
      <c r="A213" s="107"/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  <c r="AA213" s="107"/>
    </row>
    <row r="214" ht="13.5" customHeight="1">
      <c r="A214" s="107"/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  <c r="AA214" s="107"/>
    </row>
    <row r="215" ht="13.5" customHeight="1">
      <c r="A215" s="107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  <c r="AA215" s="107"/>
    </row>
    <row r="216" ht="13.5" customHeight="1">
      <c r="A216" s="107"/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  <c r="AA216" s="107"/>
    </row>
    <row r="217" ht="13.5" customHeight="1">
      <c r="A217" s="107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  <c r="AA217" s="107"/>
    </row>
    <row r="218" ht="13.5" customHeight="1">
      <c r="A218" s="107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  <c r="AA218" s="107"/>
    </row>
    <row r="219" ht="13.5" customHeight="1">
      <c r="A219" s="107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  <c r="AA219" s="107"/>
    </row>
    <row r="220" ht="13.5" customHeight="1">
      <c r="A220" s="107"/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  <c r="AA220" s="107"/>
    </row>
    <row r="221" ht="13.5" customHeight="1">
      <c r="A221" s="107"/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  <c r="AA221" s="107"/>
    </row>
    <row r="222" ht="13.5" customHeight="1">
      <c r="A222" s="107"/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  <c r="AA222" s="107"/>
    </row>
    <row r="223" ht="13.5" customHeight="1">
      <c r="A223" s="107"/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  <c r="AA223" s="107"/>
    </row>
    <row r="224" ht="13.5" customHeight="1">
      <c r="A224" s="107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  <c r="AA224" s="107"/>
    </row>
    <row r="225" ht="13.5" customHeight="1">
      <c r="A225" s="107"/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  <c r="AA225" s="107"/>
    </row>
    <row r="226" ht="13.5" customHeight="1">
      <c r="A226" s="107"/>
      <c r="B226" s="107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  <c r="AA226" s="107"/>
    </row>
    <row r="227" ht="13.5" customHeight="1">
      <c r="A227" s="107"/>
      <c r="B227" s="107"/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  <c r="AA227" s="107"/>
    </row>
    <row r="228" ht="13.5" customHeight="1">
      <c r="A228" s="107"/>
      <c r="B228" s="107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  <c r="AA228" s="107"/>
    </row>
    <row r="229" ht="13.5" customHeight="1">
      <c r="A229" s="107"/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  <c r="AA229" s="107"/>
    </row>
    <row r="230" ht="13.5" customHeight="1">
      <c r="A230" s="107"/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  <c r="AA230" s="107"/>
    </row>
    <row r="231" ht="13.5" customHeight="1">
      <c r="A231" s="107"/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  <c r="AA231" s="107"/>
    </row>
    <row r="232" ht="13.5" customHeight="1">
      <c r="A232" s="107"/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  <c r="AA232" s="107"/>
    </row>
    <row r="233" ht="13.5" customHeight="1">
      <c r="A233" s="107"/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  <c r="AA233" s="107"/>
    </row>
    <row r="234" ht="13.5" customHeight="1">
      <c r="A234" s="107"/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  <c r="AA234" s="107"/>
    </row>
    <row r="235" ht="13.5" customHeight="1">
      <c r="A235" s="107"/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  <c r="AA235" s="107"/>
    </row>
    <row r="236" ht="13.5" customHeight="1">
      <c r="A236" s="107"/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  <c r="AA236" s="107"/>
    </row>
    <row r="237" ht="13.5" customHeight="1">
      <c r="A237" s="107"/>
      <c r="B237" s="107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  <c r="AA237" s="107"/>
    </row>
    <row r="238" ht="13.5" customHeight="1">
      <c r="A238" s="107"/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  <c r="AA238" s="107"/>
    </row>
    <row r="239" ht="13.5" customHeight="1">
      <c r="A239" s="107"/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  <c r="AA239" s="107"/>
    </row>
    <row r="240" ht="13.5" customHeight="1">
      <c r="A240" s="107"/>
      <c r="B240" s="107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  <c r="AA240" s="107"/>
    </row>
    <row r="241" ht="13.5" customHeight="1">
      <c r="A241" s="107"/>
      <c r="B241" s="107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  <c r="AA241" s="107"/>
    </row>
    <row r="242" ht="13.5" customHeight="1">
      <c r="A242" s="107"/>
      <c r="B242" s="107"/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  <c r="AA242" s="107"/>
    </row>
    <row r="243" ht="13.5" customHeight="1">
      <c r="A243" s="107"/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  <c r="AA243" s="107"/>
    </row>
    <row r="244" ht="13.5" customHeight="1">
      <c r="A244" s="107"/>
      <c r="B244" s="107"/>
      <c r="C244" s="107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  <c r="Y244" s="107"/>
      <c r="Z244" s="107"/>
      <c r="AA244" s="107"/>
    </row>
    <row r="245" ht="13.5" customHeight="1">
      <c r="A245" s="107"/>
      <c r="B245" s="107"/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  <c r="Y245" s="107"/>
      <c r="Z245" s="107"/>
      <c r="AA245" s="107"/>
    </row>
    <row r="246" ht="13.5" customHeight="1">
      <c r="A246" s="107"/>
      <c r="B246" s="107"/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  <c r="AA246" s="107"/>
    </row>
    <row r="247" ht="13.5" customHeight="1">
      <c r="A247" s="107"/>
      <c r="B247" s="107"/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  <c r="Y247" s="107"/>
      <c r="Z247" s="107"/>
      <c r="AA247" s="107"/>
    </row>
    <row r="248" ht="13.5" customHeight="1">
      <c r="A248" s="107"/>
      <c r="B248" s="107"/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  <c r="Y248" s="107"/>
      <c r="Z248" s="107"/>
      <c r="AA248" s="107"/>
    </row>
    <row r="249" ht="13.5" customHeight="1">
      <c r="A249" s="107"/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  <c r="AA249" s="107"/>
    </row>
    <row r="250" ht="13.5" customHeight="1">
      <c r="A250" s="107"/>
      <c r="B250" s="107"/>
      <c r="C250" s="107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  <c r="Y250" s="107"/>
      <c r="Z250" s="107"/>
      <c r="AA250" s="107"/>
    </row>
    <row r="251" ht="13.5" customHeight="1">
      <c r="A251" s="107"/>
      <c r="B251" s="107"/>
      <c r="C251" s="107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  <c r="Y251" s="107"/>
      <c r="Z251" s="107"/>
      <c r="AA251" s="107"/>
    </row>
    <row r="252" ht="13.5" customHeight="1">
      <c r="A252" s="107"/>
      <c r="B252" s="107"/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  <c r="Y252" s="107"/>
      <c r="Z252" s="107"/>
      <c r="AA252" s="107"/>
    </row>
    <row r="253" ht="13.5" customHeight="1">
      <c r="A253" s="107"/>
      <c r="B253" s="107"/>
      <c r="C253" s="107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  <c r="Y253" s="107"/>
      <c r="Z253" s="107"/>
      <c r="AA253" s="107"/>
    </row>
    <row r="254" ht="13.5" customHeight="1">
      <c r="A254" s="107"/>
      <c r="B254" s="107"/>
      <c r="C254" s="107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  <c r="AA254" s="107"/>
    </row>
    <row r="255" ht="13.5" customHeight="1">
      <c r="A255" s="107"/>
      <c r="B255" s="107"/>
      <c r="C255" s="107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  <c r="Y255" s="107"/>
      <c r="Z255" s="107"/>
      <c r="AA255" s="107"/>
    </row>
    <row r="256" ht="13.5" customHeight="1">
      <c r="A256" s="107"/>
      <c r="B256" s="107"/>
      <c r="C256" s="107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  <c r="Y256" s="107"/>
      <c r="Z256" s="107"/>
      <c r="AA256" s="107"/>
    </row>
    <row r="257" ht="13.5" customHeight="1">
      <c r="A257" s="107"/>
      <c r="B257" s="107"/>
      <c r="C257" s="107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  <c r="Y257" s="107"/>
      <c r="Z257" s="107"/>
      <c r="AA257" s="107"/>
    </row>
    <row r="258" ht="13.5" customHeight="1">
      <c r="A258" s="107"/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  <c r="Y258" s="107"/>
      <c r="Z258" s="107"/>
      <c r="AA258" s="107"/>
    </row>
    <row r="259" ht="13.5" customHeight="1">
      <c r="A259" s="107"/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  <c r="AA259" s="107"/>
    </row>
    <row r="260" ht="13.5" customHeight="1">
      <c r="A260" s="107"/>
      <c r="B260" s="107"/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  <c r="Y260" s="107"/>
      <c r="Z260" s="107"/>
      <c r="AA260" s="107"/>
    </row>
    <row r="261" ht="13.5" customHeight="1">
      <c r="A261" s="107"/>
      <c r="B261" s="107"/>
      <c r="C261" s="107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  <c r="Y261" s="107"/>
      <c r="Z261" s="107"/>
      <c r="AA261" s="107"/>
    </row>
    <row r="262" ht="13.5" customHeight="1">
      <c r="A262" s="107"/>
      <c r="B262" s="107"/>
      <c r="C262" s="107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  <c r="Y262" s="107"/>
      <c r="Z262" s="107"/>
      <c r="AA262" s="107"/>
    </row>
    <row r="263" ht="13.5" customHeight="1">
      <c r="A263" s="107"/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  <c r="AA263" s="107"/>
    </row>
    <row r="264" ht="13.5" customHeight="1">
      <c r="A264" s="107"/>
      <c r="B264" s="107"/>
      <c r="C264" s="107"/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  <c r="Y264" s="107"/>
      <c r="Z264" s="107"/>
      <c r="AA264" s="107"/>
    </row>
    <row r="265" ht="13.5" customHeight="1">
      <c r="A265" s="107"/>
      <c r="B265" s="107"/>
      <c r="C265" s="107"/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  <c r="Y265" s="107"/>
      <c r="Z265" s="107"/>
      <c r="AA265" s="107"/>
    </row>
    <row r="266" ht="13.5" customHeight="1">
      <c r="A266" s="107"/>
      <c r="B266" s="107"/>
      <c r="C266" s="107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  <c r="AA266" s="107"/>
    </row>
    <row r="267" ht="13.5" customHeight="1">
      <c r="A267" s="107"/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  <c r="AA267" s="107"/>
    </row>
    <row r="268" ht="13.5" customHeight="1">
      <c r="A268" s="107"/>
      <c r="B268" s="107"/>
      <c r="C268" s="107"/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  <c r="AA268" s="107"/>
    </row>
    <row r="269" ht="13.5" customHeight="1">
      <c r="A269" s="107"/>
      <c r="B269" s="107"/>
      <c r="C269" s="107"/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  <c r="Y269" s="107"/>
      <c r="Z269" s="107"/>
      <c r="AA269" s="107"/>
    </row>
    <row r="270" ht="13.5" customHeight="1">
      <c r="A270" s="107"/>
      <c r="B270" s="107"/>
      <c r="C270" s="107"/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  <c r="Y270" s="107"/>
      <c r="Z270" s="107"/>
      <c r="AA270" s="107"/>
    </row>
    <row r="271" ht="13.5" customHeight="1">
      <c r="A271" s="107"/>
      <c r="B271" s="107"/>
      <c r="C271" s="107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  <c r="Y271" s="107"/>
      <c r="Z271" s="107"/>
      <c r="AA271" s="107"/>
    </row>
    <row r="272" ht="13.5" customHeight="1">
      <c r="A272" s="107"/>
      <c r="B272" s="107"/>
      <c r="C272" s="107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  <c r="AA272" s="107"/>
    </row>
    <row r="273" ht="13.5" customHeight="1">
      <c r="A273" s="107"/>
      <c r="B273" s="107"/>
      <c r="C273" s="107"/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  <c r="Y273" s="107"/>
      <c r="Z273" s="107"/>
      <c r="AA273" s="107"/>
    </row>
    <row r="274" ht="13.5" customHeight="1">
      <c r="A274" s="107"/>
      <c r="B274" s="107"/>
      <c r="C274" s="107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  <c r="AA274" s="107"/>
    </row>
    <row r="275" ht="13.5" customHeight="1">
      <c r="A275" s="107"/>
      <c r="B275" s="107"/>
      <c r="C275" s="107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  <c r="AA275" s="107"/>
    </row>
    <row r="276" ht="13.5" customHeight="1">
      <c r="A276" s="107"/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  <c r="AA276" s="107"/>
    </row>
    <row r="277" ht="13.5" customHeight="1">
      <c r="A277" s="107"/>
      <c r="B277" s="107"/>
      <c r="C277" s="107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  <c r="AA277" s="107"/>
    </row>
    <row r="278" ht="13.5" customHeight="1">
      <c r="A278" s="107"/>
      <c r="B278" s="107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  <c r="AA278" s="107"/>
    </row>
    <row r="279" ht="13.5" customHeight="1">
      <c r="A279" s="107"/>
      <c r="B279" s="107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  <c r="AA279" s="107"/>
    </row>
    <row r="280" ht="13.5" customHeight="1">
      <c r="A280" s="107"/>
      <c r="B280" s="107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  <c r="AA280" s="107"/>
    </row>
    <row r="281" ht="13.5" customHeight="1">
      <c r="A281" s="107"/>
      <c r="B281" s="107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  <c r="AA281" s="107"/>
    </row>
    <row r="282" ht="13.5" customHeight="1">
      <c r="A282" s="107"/>
      <c r="B282" s="107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  <c r="AA282" s="107"/>
    </row>
    <row r="283" ht="13.5" customHeight="1">
      <c r="A283" s="107"/>
      <c r="B283" s="107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  <c r="AA283" s="107"/>
    </row>
    <row r="284" ht="13.5" customHeight="1">
      <c r="A284" s="107"/>
      <c r="B284" s="107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  <c r="AA284" s="107"/>
    </row>
    <row r="285" ht="13.5" customHeight="1">
      <c r="A285" s="107"/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  <c r="AA285" s="107"/>
    </row>
    <row r="286" ht="13.5" customHeight="1">
      <c r="A286" s="107"/>
      <c r="B286" s="107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  <c r="AA286" s="107"/>
    </row>
    <row r="287" ht="13.5" customHeight="1">
      <c r="A287" s="107"/>
      <c r="B287" s="107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  <c r="AA287" s="107"/>
    </row>
    <row r="288" ht="13.5" customHeight="1">
      <c r="A288" s="107"/>
      <c r="B288" s="107"/>
      <c r="C288" s="107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  <c r="AA288" s="107"/>
    </row>
    <row r="289" ht="13.5" customHeight="1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  <c r="AA289" s="107"/>
    </row>
    <row r="290" ht="13.5" customHeight="1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  <c r="AA290" s="107"/>
    </row>
    <row r="291" ht="13.5" customHeight="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  <c r="AA291" s="107"/>
    </row>
    <row r="292" ht="13.5" customHeight="1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  <c r="AA292" s="107"/>
    </row>
    <row r="293" ht="13.5" customHeight="1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  <c r="AA293" s="107"/>
    </row>
    <row r="294" ht="13.5" customHeight="1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  <c r="AA294" s="107"/>
    </row>
    <row r="295" ht="13.5" customHeight="1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  <c r="AA295" s="107"/>
    </row>
    <row r="296" ht="13.5" customHeight="1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  <c r="AA296" s="107"/>
    </row>
    <row r="297" ht="13.5" customHeight="1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  <c r="AA297" s="107"/>
    </row>
    <row r="298" ht="13.5" customHeight="1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  <c r="AA298" s="107"/>
    </row>
    <row r="299" ht="13.5" customHeight="1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  <c r="AA299" s="107"/>
    </row>
    <row r="300" ht="13.5" customHeight="1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  <c r="AA300" s="107"/>
    </row>
    <row r="301" ht="13.5" customHeight="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  <c r="AA301" s="107"/>
    </row>
    <row r="302" ht="13.5" customHeight="1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  <c r="AA302" s="107"/>
    </row>
    <row r="303" ht="13.5" customHeight="1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  <c r="AA303" s="107"/>
    </row>
    <row r="304" ht="13.5" customHeight="1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  <c r="AA304" s="107"/>
    </row>
    <row r="305" ht="13.5" customHeight="1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  <c r="AA305" s="107"/>
    </row>
    <row r="306" ht="13.5" customHeight="1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  <c r="AA306" s="107"/>
    </row>
    <row r="307" ht="13.5" customHeight="1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  <c r="AA307" s="107"/>
    </row>
    <row r="308" ht="13.5" customHeight="1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  <c r="AA308" s="107"/>
    </row>
    <row r="309" ht="13.5" customHeight="1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  <c r="AA309" s="107"/>
    </row>
    <row r="310" ht="13.5" customHeight="1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  <c r="AA310" s="107"/>
    </row>
    <row r="311" ht="13.5" customHeight="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  <c r="AA311" s="107"/>
    </row>
    <row r="312" ht="13.5" customHeight="1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  <c r="AA312" s="107"/>
    </row>
    <row r="313" ht="13.5" customHeight="1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  <c r="AA313" s="107"/>
    </row>
    <row r="314" ht="13.5" customHeight="1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  <c r="AA314" s="107"/>
    </row>
    <row r="315" ht="13.5" customHeight="1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  <c r="AA315" s="107"/>
    </row>
    <row r="316" ht="13.5" customHeight="1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  <c r="AA316" s="107"/>
    </row>
    <row r="317" ht="13.5" customHeight="1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  <c r="AA317" s="107"/>
    </row>
    <row r="318" ht="13.5" customHeight="1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  <c r="AA318" s="107"/>
    </row>
    <row r="319" ht="13.5" customHeight="1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  <c r="AA319" s="107"/>
    </row>
    <row r="320" ht="13.5" customHeight="1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  <c r="AA320" s="107"/>
    </row>
    <row r="321" ht="13.5" customHeight="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  <c r="AA321" s="107"/>
    </row>
    <row r="322" ht="13.5" customHeight="1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  <c r="AA322" s="107"/>
    </row>
    <row r="323" ht="13.5" customHeight="1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  <c r="AA323" s="107"/>
    </row>
    <row r="324" ht="13.5" customHeight="1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  <c r="AA324" s="107"/>
    </row>
    <row r="325" ht="13.5" customHeight="1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  <c r="AA325" s="107"/>
    </row>
    <row r="326" ht="13.5" customHeight="1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  <c r="AA326" s="107"/>
    </row>
    <row r="327" ht="13.5" customHeight="1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  <c r="AA327" s="107"/>
    </row>
    <row r="328" ht="13.5" customHeight="1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  <c r="AA328" s="107"/>
    </row>
    <row r="329" ht="13.5" customHeight="1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  <c r="AA329" s="107"/>
    </row>
    <row r="330" ht="13.5" customHeight="1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  <c r="AA330" s="107"/>
    </row>
    <row r="331" ht="13.5" customHeight="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  <c r="AA331" s="107"/>
    </row>
    <row r="332" ht="13.5" customHeight="1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  <c r="AA332" s="107"/>
    </row>
    <row r="333" ht="13.5" customHeight="1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  <c r="AA333" s="107"/>
    </row>
    <row r="334" ht="13.5" customHeight="1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  <c r="AA334" s="107"/>
    </row>
    <row r="335" ht="13.5" customHeight="1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  <c r="AA335" s="107"/>
    </row>
    <row r="336" ht="13.5" customHeight="1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  <c r="AA336" s="107"/>
    </row>
    <row r="337" ht="13.5" customHeight="1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  <c r="AA337" s="107"/>
    </row>
    <row r="338" ht="13.5" customHeight="1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  <c r="AA338" s="107"/>
    </row>
    <row r="339" ht="13.5" customHeight="1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  <c r="AA339" s="107"/>
    </row>
    <row r="340" ht="13.5" customHeight="1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  <c r="AA340" s="107"/>
    </row>
    <row r="341" ht="13.5" customHeight="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  <c r="AA341" s="107"/>
    </row>
    <row r="342" ht="13.5" customHeight="1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  <c r="AA342" s="107"/>
    </row>
    <row r="343" ht="13.5" customHeight="1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  <c r="AA343" s="107"/>
    </row>
    <row r="344" ht="13.5" customHeight="1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  <c r="AA344" s="107"/>
    </row>
    <row r="345" ht="13.5" customHeight="1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  <c r="AA345" s="107"/>
    </row>
    <row r="346" ht="13.5" customHeight="1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  <c r="AA346" s="107"/>
    </row>
    <row r="347" ht="13.5" customHeight="1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  <c r="AA347" s="107"/>
    </row>
    <row r="348" ht="13.5" customHeight="1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  <c r="AA348" s="107"/>
    </row>
    <row r="349" ht="13.5" customHeight="1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  <c r="AA349" s="107"/>
    </row>
    <row r="350" ht="13.5" customHeight="1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  <c r="AA350" s="107"/>
    </row>
    <row r="351" ht="13.5" customHeight="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  <c r="AA351" s="107"/>
    </row>
    <row r="352" ht="13.5" customHeight="1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  <c r="AA352" s="107"/>
    </row>
    <row r="353" ht="13.5" customHeight="1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  <c r="AA353" s="107"/>
    </row>
    <row r="354" ht="13.5" customHeight="1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  <c r="AA354" s="107"/>
    </row>
    <row r="355" ht="13.5" customHeight="1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  <c r="AA355" s="107"/>
    </row>
    <row r="356" ht="13.5" customHeight="1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  <c r="AA356" s="107"/>
    </row>
    <row r="357" ht="13.5" customHeight="1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  <c r="AA357" s="107"/>
    </row>
    <row r="358" ht="13.5" customHeight="1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</row>
    <row r="359" ht="13.5" customHeight="1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  <c r="AA359" s="107"/>
    </row>
    <row r="360" ht="13.5" customHeight="1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  <c r="AA360" s="107"/>
    </row>
    <row r="361" ht="13.5" customHeight="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  <c r="AA361" s="107"/>
    </row>
    <row r="362" ht="13.5" customHeight="1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  <c r="AA362" s="107"/>
    </row>
    <row r="363" ht="13.5" customHeight="1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  <c r="AA363" s="107"/>
    </row>
    <row r="364" ht="13.5" customHeight="1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  <c r="AA364" s="107"/>
    </row>
    <row r="365" ht="13.5" customHeight="1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  <c r="AA365" s="107"/>
    </row>
    <row r="366" ht="13.5" customHeight="1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  <c r="AA366" s="107"/>
    </row>
    <row r="367" ht="13.5" customHeight="1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  <c r="AA367" s="107"/>
    </row>
    <row r="368" ht="13.5" customHeight="1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  <c r="AA368" s="107"/>
    </row>
    <row r="369" ht="13.5" customHeight="1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  <c r="AA369" s="107"/>
    </row>
    <row r="370" ht="13.5" customHeight="1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  <c r="AA370" s="107"/>
    </row>
    <row r="371" ht="13.5" customHeight="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  <c r="AA371" s="107"/>
    </row>
    <row r="372" ht="13.5" customHeight="1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  <c r="AA372" s="107"/>
    </row>
    <row r="373" ht="13.5" customHeight="1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  <c r="AA373" s="107"/>
    </row>
    <row r="374" ht="13.5" customHeight="1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  <c r="AA374" s="107"/>
    </row>
    <row r="375" ht="13.5" customHeight="1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  <c r="AA375" s="107"/>
    </row>
    <row r="376" ht="13.5" customHeight="1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  <c r="AA376" s="107"/>
    </row>
    <row r="377" ht="13.5" customHeight="1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  <c r="AA377" s="107"/>
    </row>
    <row r="378" ht="13.5" customHeight="1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  <c r="AA378" s="107"/>
    </row>
    <row r="379" ht="13.5" customHeight="1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  <c r="AA379" s="107"/>
    </row>
    <row r="380" ht="13.5" customHeight="1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  <c r="AA380" s="107"/>
    </row>
    <row r="381" ht="13.5" customHeight="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  <c r="AA381" s="107"/>
    </row>
    <row r="382" ht="13.5" customHeight="1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  <c r="AA382" s="107"/>
    </row>
    <row r="383" ht="13.5" customHeight="1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  <c r="AA383" s="107"/>
    </row>
    <row r="384" ht="13.5" customHeight="1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  <c r="AA384" s="107"/>
    </row>
    <row r="385" ht="13.5" customHeight="1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  <c r="AA385" s="107"/>
    </row>
    <row r="386" ht="13.5" customHeight="1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  <c r="AA386" s="107"/>
    </row>
    <row r="387" ht="13.5" customHeight="1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  <c r="AA387" s="107"/>
    </row>
    <row r="388" ht="13.5" customHeight="1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  <c r="AA388" s="107"/>
    </row>
    <row r="389" ht="13.5" customHeight="1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  <c r="AA389" s="107"/>
    </row>
    <row r="390" ht="13.5" customHeight="1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  <c r="AA390" s="107"/>
    </row>
    <row r="391" ht="13.5" customHeight="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  <c r="AA391" s="107"/>
    </row>
    <row r="392" ht="13.5" customHeight="1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  <c r="AA392" s="107"/>
    </row>
    <row r="393" ht="13.5" customHeight="1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  <c r="AA393" s="107"/>
    </row>
    <row r="394" ht="13.5" customHeight="1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  <c r="AA394" s="107"/>
    </row>
    <row r="395" ht="13.5" customHeight="1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  <c r="AA395" s="107"/>
    </row>
    <row r="396" ht="13.5" customHeight="1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  <c r="AA396" s="107"/>
    </row>
    <row r="397" ht="13.5" customHeight="1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  <c r="AA397" s="107"/>
    </row>
    <row r="398" ht="13.5" customHeight="1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  <c r="AA398" s="107"/>
    </row>
    <row r="399" ht="13.5" customHeight="1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  <c r="AA399" s="107"/>
    </row>
    <row r="400" ht="13.5" customHeight="1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  <c r="AA400" s="107"/>
    </row>
    <row r="401" ht="13.5" customHeight="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  <c r="AA401" s="107"/>
    </row>
    <row r="402" ht="13.5" customHeight="1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  <c r="AA402" s="107"/>
    </row>
    <row r="403" ht="13.5" customHeight="1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  <c r="AA403" s="107"/>
    </row>
    <row r="404" ht="13.5" customHeight="1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  <c r="AA404" s="107"/>
    </row>
    <row r="405" ht="13.5" customHeight="1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  <c r="AA405" s="107"/>
    </row>
    <row r="406" ht="13.5" customHeight="1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  <c r="AA406" s="107"/>
    </row>
    <row r="407" ht="13.5" customHeight="1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  <c r="AA407" s="107"/>
    </row>
    <row r="408" ht="13.5" customHeight="1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  <c r="AA408" s="107"/>
    </row>
    <row r="409" ht="13.5" customHeight="1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  <c r="AA409" s="107"/>
    </row>
    <row r="410" ht="13.5" customHeight="1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  <c r="AA410" s="107"/>
    </row>
    <row r="411" ht="13.5" customHeight="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  <c r="AA411" s="107"/>
    </row>
    <row r="412" ht="13.5" customHeight="1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  <c r="AA412" s="107"/>
    </row>
    <row r="413" ht="13.5" customHeight="1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  <c r="AA413" s="107"/>
    </row>
    <row r="414" ht="13.5" customHeight="1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  <c r="AA414" s="107"/>
    </row>
    <row r="415" ht="13.5" customHeight="1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  <c r="AA415" s="107"/>
    </row>
    <row r="416" ht="13.5" customHeight="1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  <c r="AA416" s="107"/>
    </row>
    <row r="417" ht="13.5" customHeight="1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  <c r="AA417" s="107"/>
    </row>
    <row r="418" ht="13.5" customHeight="1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  <c r="AA418" s="107"/>
    </row>
    <row r="419" ht="13.5" customHeight="1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  <c r="AA419" s="107"/>
    </row>
    <row r="420" ht="13.5" customHeight="1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  <c r="AA420" s="107"/>
    </row>
    <row r="421" ht="13.5" customHeight="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  <c r="AA421" s="107"/>
    </row>
    <row r="422" ht="13.5" customHeight="1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  <c r="AA422" s="107"/>
    </row>
    <row r="423" ht="13.5" customHeight="1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  <c r="AA423" s="107"/>
    </row>
    <row r="424" ht="13.5" customHeight="1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  <c r="AA424" s="107"/>
    </row>
    <row r="425" ht="13.5" customHeight="1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  <c r="AA425" s="107"/>
    </row>
    <row r="426" ht="13.5" customHeight="1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  <c r="AA426" s="107"/>
    </row>
    <row r="427" ht="13.5" customHeight="1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  <c r="AA427" s="107"/>
    </row>
    <row r="428" ht="13.5" customHeight="1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  <c r="AA428" s="107"/>
    </row>
    <row r="429" ht="13.5" customHeight="1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  <c r="AA429" s="107"/>
    </row>
    <row r="430" ht="13.5" customHeight="1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  <c r="AA430" s="107"/>
    </row>
    <row r="431" ht="13.5" customHeight="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  <c r="AA431" s="107"/>
    </row>
    <row r="432" ht="13.5" customHeight="1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  <c r="AA432" s="107"/>
    </row>
    <row r="433" ht="13.5" customHeight="1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  <c r="AA433" s="107"/>
    </row>
    <row r="434" ht="13.5" customHeight="1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  <c r="AA434" s="107"/>
    </row>
    <row r="435" ht="13.5" customHeight="1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  <c r="AA435" s="107"/>
    </row>
    <row r="436" ht="13.5" customHeight="1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  <c r="AA436" s="107"/>
    </row>
    <row r="437" ht="13.5" customHeight="1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  <c r="AA437" s="107"/>
    </row>
    <row r="438" ht="13.5" customHeight="1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  <c r="AA438" s="107"/>
    </row>
    <row r="439" ht="13.5" customHeight="1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  <c r="AA439" s="107"/>
    </row>
    <row r="440" ht="13.5" customHeight="1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  <c r="AA440" s="107"/>
    </row>
    <row r="441" ht="13.5" customHeight="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  <c r="AA441" s="107"/>
    </row>
    <row r="442" ht="13.5" customHeight="1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  <c r="AA442" s="107"/>
    </row>
    <row r="443" ht="13.5" customHeight="1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  <c r="AA443" s="107"/>
    </row>
    <row r="444" ht="13.5" customHeight="1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  <c r="AA444" s="107"/>
    </row>
    <row r="445" ht="13.5" customHeight="1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  <c r="AA445" s="107"/>
    </row>
    <row r="446" ht="13.5" customHeight="1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  <c r="AA446" s="107"/>
    </row>
    <row r="447" ht="13.5" customHeight="1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  <c r="AA447" s="107"/>
    </row>
    <row r="448" ht="13.5" customHeight="1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  <c r="AA448" s="107"/>
    </row>
    <row r="449" ht="13.5" customHeight="1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  <c r="AA449" s="107"/>
    </row>
    <row r="450" ht="13.5" customHeight="1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  <c r="AA450" s="107"/>
    </row>
    <row r="451" ht="13.5" customHeight="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  <c r="AA451" s="107"/>
    </row>
    <row r="452" ht="13.5" customHeight="1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  <c r="AA452" s="107"/>
    </row>
    <row r="453" ht="13.5" customHeight="1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  <c r="AA453" s="107"/>
    </row>
    <row r="454" ht="13.5" customHeight="1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  <c r="AA454" s="107"/>
    </row>
    <row r="455" ht="13.5" customHeight="1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  <c r="AA455" s="107"/>
    </row>
    <row r="456" ht="13.5" customHeight="1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  <c r="AA456" s="107"/>
    </row>
    <row r="457" ht="13.5" customHeight="1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  <c r="AA457" s="107"/>
    </row>
    <row r="458" ht="13.5" customHeight="1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  <c r="AA458" s="107"/>
    </row>
    <row r="459" ht="13.5" customHeight="1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  <c r="AA459" s="107"/>
    </row>
    <row r="460" ht="13.5" customHeight="1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  <c r="AA460" s="107"/>
    </row>
    <row r="461" ht="13.5" customHeight="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  <c r="AA461" s="107"/>
    </row>
    <row r="462" ht="13.5" customHeight="1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  <c r="AA462" s="107"/>
    </row>
    <row r="463" ht="13.5" customHeight="1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  <c r="AA463" s="107"/>
    </row>
    <row r="464" ht="13.5" customHeight="1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  <c r="AA464" s="107"/>
    </row>
    <row r="465" ht="13.5" customHeight="1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  <c r="AA465" s="107"/>
    </row>
    <row r="466" ht="13.5" customHeight="1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  <c r="AA466" s="107"/>
    </row>
    <row r="467" ht="13.5" customHeight="1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  <c r="AA467" s="107"/>
    </row>
    <row r="468" ht="13.5" customHeight="1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  <c r="AA468" s="107"/>
    </row>
    <row r="469" ht="13.5" customHeight="1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  <c r="AA469" s="107"/>
    </row>
    <row r="470" ht="13.5" customHeight="1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  <c r="AA470" s="107"/>
    </row>
    <row r="471" ht="13.5" customHeight="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  <c r="AA471" s="107"/>
    </row>
    <row r="472" ht="13.5" customHeight="1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  <c r="AA472" s="107"/>
    </row>
    <row r="473" ht="13.5" customHeight="1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  <c r="AA473" s="107"/>
    </row>
    <row r="474" ht="13.5" customHeight="1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  <c r="AA474" s="107"/>
    </row>
    <row r="475" ht="13.5" customHeight="1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  <c r="AA475" s="107"/>
    </row>
    <row r="476" ht="13.5" customHeight="1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  <c r="AA476" s="107"/>
    </row>
    <row r="477" ht="13.5" customHeight="1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  <c r="AA477" s="107"/>
    </row>
    <row r="478" ht="13.5" customHeight="1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  <c r="AA478" s="107"/>
    </row>
    <row r="479" ht="13.5" customHeight="1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  <c r="AA479" s="107"/>
    </row>
    <row r="480" ht="13.5" customHeight="1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  <c r="AA480" s="107"/>
    </row>
    <row r="481" ht="13.5" customHeight="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  <c r="AA481" s="107"/>
    </row>
    <row r="482" ht="13.5" customHeight="1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  <c r="AA482" s="107"/>
    </row>
    <row r="483" ht="13.5" customHeight="1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  <c r="AA483" s="107"/>
    </row>
    <row r="484" ht="13.5" customHeight="1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  <c r="AA484" s="107"/>
    </row>
    <row r="485" ht="13.5" customHeight="1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  <c r="AA485" s="107"/>
    </row>
    <row r="486" ht="13.5" customHeight="1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  <c r="AA486" s="107"/>
    </row>
    <row r="487" ht="13.5" customHeight="1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  <c r="AA487" s="107"/>
    </row>
    <row r="488" ht="13.5" customHeight="1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  <c r="AA488" s="107"/>
    </row>
    <row r="489" ht="13.5" customHeight="1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  <c r="AA489" s="107"/>
    </row>
    <row r="490" ht="13.5" customHeight="1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  <c r="AA490" s="107"/>
    </row>
    <row r="491" ht="13.5" customHeight="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  <c r="AA491" s="107"/>
    </row>
    <row r="492" ht="13.5" customHeight="1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  <c r="AA492" s="107"/>
    </row>
    <row r="493" ht="13.5" customHeight="1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  <c r="AA493" s="107"/>
    </row>
    <row r="494" ht="13.5" customHeight="1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  <c r="AA494" s="107"/>
    </row>
    <row r="495" ht="13.5" customHeight="1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  <c r="AA495" s="107"/>
    </row>
    <row r="496" ht="13.5" customHeight="1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  <c r="AA496" s="107"/>
    </row>
    <row r="497" ht="13.5" customHeight="1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  <c r="AA497" s="107"/>
    </row>
    <row r="498" ht="13.5" customHeight="1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  <c r="AA498" s="107"/>
    </row>
    <row r="499" ht="13.5" customHeight="1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  <c r="AA499" s="107"/>
    </row>
    <row r="500" ht="13.5" customHeight="1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  <c r="AA500" s="107"/>
    </row>
    <row r="501" ht="13.5" customHeight="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  <c r="AA501" s="107"/>
    </row>
    <row r="502" ht="13.5" customHeight="1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  <c r="AA502" s="107"/>
    </row>
    <row r="503" ht="13.5" customHeight="1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  <c r="AA503" s="107"/>
    </row>
    <row r="504" ht="13.5" customHeight="1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  <c r="AA504" s="107"/>
    </row>
    <row r="505" ht="13.5" customHeight="1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  <c r="AA505" s="107"/>
    </row>
    <row r="506" ht="13.5" customHeight="1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  <c r="AA506" s="107"/>
    </row>
    <row r="507" ht="13.5" customHeight="1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  <c r="AA507" s="107"/>
    </row>
    <row r="508" ht="13.5" customHeight="1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  <c r="AA508" s="107"/>
    </row>
    <row r="509" ht="13.5" customHeight="1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  <c r="AA509" s="107"/>
    </row>
    <row r="510" ht="13.5" customHeight="1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  <c r="AA510" s="107"/>
    </row>
    <row r="511" ht="13.5" customHeight="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  <c r="AA511" s="107"/>
    </row>
    <row r="512" ht="13.5" customHeight="1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  <c r="AA512" s="107"/>
    </row>
    <row r="513" ht="13.5" customHeight="1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  <c r="AA513" s="107"/>
    </row>
    <row r="514" ht="13.5" customHeight="1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  <c r="AA514" s="107"/>
    </row>
    <row r="515" ht="13.5" customHeight="1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  <c r="AA515" s="107"/>
    </row>
    <row r="516" ht="13.5" customHeight="1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  <c r="AA516" s="107"/>
    </row>
    <row r="517" ht="13.5" customHeight="1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  <c r="AA517" s="107"/>
    </row>
    <row r="518" ht="13.5" customHeight="1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  <c r="AA518" s="107"/>
    </row>
    <row r="519" ht="13.5" customHeight="1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  <c r="AA519" s="107"/>
    </row>
    <row r="520" ht="13.5" customHeight="1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  <c r="AA520" s="107"/>
    </row>
    <row r="521" ht="13.5" customHeight="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  <c r="AA521" s="107"/>
    </row>
    <row r="522" ht="13.5" customHeight="1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  <c r="AA522" s="107"/>
    </row>
    <row r="523" ht="13.5" customHeight="1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  <c r="AA523" s="107"/>
    </row>
    <row r="524" ht="13.5" customHeight="1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  <c r="AA524" s="107"/>
    </row>
    <row r="525" ht="13.5" customHeight="1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  <c r="AA525" s="107"/>
    </row>
    <row r="526" ht="13.5" customHeight="1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  <c r="AA526" s="107"/>
    </row>
    <row r="527" ht="13.5" customHeight="1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  <c r="AA527" s="107"/>
    </row>
    <row r="528" ht="13.5" customHeight="1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  <c r="AA528" s="107"/>
    </row>
    <row r="529" ht="13.5" customHeight="1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  <c r="AA529" s="107"/>
    </row>
    <row r="530" ht="13.5" customHeight="1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  <c r="AA530" s="107"/>
    </row>
    <row r="531" ht="13.5" customHeight="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  <c r="AA531" s="107"/>
    </row>
    <row r="532" ht="13.5" customHeight="1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  <c r="AA532" s="107"/>
    </row>
    <row r="533" ht="13.5" customHeight="1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  <c r="AA533" s="107"/>
    </row>
    <row r="534" ht="13.5" customHeight="1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  <c r="AA534" s="107"/>
    </row>
    <row r="535" ht="13.5" customHeight="1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  <c r="AA535" s="107"/>
    </row>
    <row r="536" ht="13.5" customHeight="1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  <c r="AA536" s="107"/>
    </row>
    <row r="537" ht="13.5" customHeight="1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  <c r="AA537" s="107"/>
    </row>
    <row r="538" ht="13.5" customHeight="1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  <c r="AA538" s="107"/>
    </row>
    <row r="539" ht="13.5" customHeight="1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  <c r="AA539" s="107"/>
    </row>
    <row r="540" ht="13.5" customHeight="1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  <c r="AA540" s="107"/>
    </row>
    <row r="541" ht="13.5" customHeight="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  <c r="AA541" s="107"/>
    </row>
    <row r="542" ht="13.5" customHeight="1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  <c r="AA542" s="107"/>
    </row>
    <row r="543" ht="13.5" customHeight="1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  <c r="AA543" s="107"/>
    </row>
    <row r="544" ht="13.5" customHeight="1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  <c r="AA544" s="107"/>
    </row>
    <row r="545" ht="13.5" customHeight="1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  <c r="AA545" s="107"/>
    </row>
    <row r="546" ht="13.5" customHeight="1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  <c r="AA546" s="107"/>
    </row>
    <row r="547" ht="13.5" customHeight="1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  <c r="AA547" s="107"/>
    </row>
    <row r="548" ht="13.5" customHeight="1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  <c r="AA548" s="107"/>
    </row>
    <row r="549" ht="13.5" customHeight="1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  <c r="AA549" s="107"/>
    </row>
    <row r="550" ht="13.5" customHeight="1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  <c r="AA550" s="107"/>
    </row>
    <row r="551" ht="13.5" customHeight="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  <c r="AA551" s="107"/>
    </row>
    <row r="552" ht="13.5" customHeight="1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  <c r="AA552" s="107"/>
    </row>
    <row r="553" ht="13.5" customHeight="1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  <c r="AA553" s="107"/>
    </row>
    <row r="554" ht="13.5" customHeight="1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  <c r="AA554" s="107"/>
    </row>
    <row r="555" ht="13.5" customHeight="1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  <c r="AA555" s="107"/>
    </row>
    <row r="556" ht="13.5" customHeight="1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  <c r="AA556" s="107"/>
    </row>
    <row r="557" ht="13.5" customHeight="1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  <c r="AA557" s="107"/>
    </row>
    <row r="558" ht="13.5" customHeight="1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  <c r="AA558" s="107"/>
    </row>
    <row r="559" ht="13.5" customHeight="1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  <c r="AA559" s="107"/>
    </row>
    <row r="560" ht="13.5" customHeight="1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  <c r="AA560" s="107"/>
    </row>
    <row r="561" ht="13.5" customHeight="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  <c r="AA561" s="107"/>
    </row>
    <row r="562" ht="13.5" customHeight="1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  <c r="AA562" s="107"/>
    </row>
    <row r="563" ht="13.5" customHeight="1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  <c r="AA563" s="107"/>
    </row>
    <row r="564" ht="13.5" customHeight="1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  <c r="AA564" s="107"/>
    </row>
    <row r="565" ht="13.5" customHeight="1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  <c r="AA565" s="107"/>
    </row>
    <row r="566" ht="13.5" customHeight="1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  <c r="AA566" s="107"/>
    </row>
    <row r="567" ht="13.5" customHeight="1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  <c r="AA567" s="107"/>
    </row>
    <row r="568" ht="13.5" customHeight="1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  <c r="AA568" s="107"/>
    </row>
    <row r="569" ht="13.5" customHeight="1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  <c r="AA569" s="107"/>
    </row>
    <row r="570" ht="13.5" customHeight="1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  <c r="AA570" s="107"/>
    </row>
    <row r="571" ht="13.5" customHeight="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  <c r="AA571" s="107"/>
    </row>
    <row r="572" ht="13.5" customHeight="1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  <c r="AA572" s="107"/>
    </row>
    <row r="573" ht="13.5" customHeight="1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  <c r="AA573" s="107"/>
    </row>
    <row r="574" ht="13.5" customHeight="1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  <c r="AA574" s="107"/>
    </row>
    <row r="575" ht="13.5" customHeight="1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  <c r="AA575" s="107"/>
    </row>
    <row r="576" ht="13.5" customHeight="1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  <c r="AA576" s="107"/>
    </row>
    <row r="577" ht="13.5" customHeight="1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  <c r="AA577" s="107"/>
    </row>
    <row r="578" ht="13.5" customHeight="1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  <c r="AA578" s="107"/>
    </row>
    <row r="579" ht="13.5" customHeight="1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  <c r="AA579" s="107"/>
    </row>
    <row r="580" ht="13.5" customHeight="1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  <c r="AA580" s="107"/>
    </row>
    <row r="581" ht="13.5" customHeight="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  <c r="AA581" s="107"/>
    </row>
    <row r="582" ht="13.5" customHeight="1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  <c r="AA582" s="107"/>
    </row>
    <row r="583" ht="13.5" customHeight="1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  <c r="AA583" s="107"/>
    </row>
    <row r="584" ht="13.5" customHeight="1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  <c r="AA584" s="107"/>
    </row>
    <row r="585" ht="13.5" customHeight="1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  <c r="AA585" s="107"/>
    </row>
    <row r="586" ht="13.5" customHeight="1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  <c r="AA586" s="107"/>
    </row>
    <row r="587" ht="13.5" customHeight="1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  <c r="AA587" s="107"/>
    </row>
    <row r="588" ht="13.5" customHeight="1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  <c r="AA588" s="107"/>
    </row>
    <row r="589" ht="13.5" customHeight="1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  <c r="AA589" s="107"/>
    </row>
    <row r="590" ht="13.5" customHeight="1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  <c r="AA590" s="107"/>
    </row>
    <row r="591" ht="13.5" customHeight="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  <c r="AA591" s="107"/>
    </row>
    <row r="592" ht="13.5" customHeight="1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  <c r="AA592" s="107"/>
    </row>
    <row r="593" ht="13.5" customHeight="1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  <c r="AA593" s="107"/>
    </row>
    <row r="594" ht="13.5" customHeight="1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  <c r="AA594" s="107"/>
    </row>
    <row r="595" ht="13.5" customHeight="1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  <c r="AA595" s="107"/>
    </row>
    <row r="596" ht="13.5" customHeight="1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  <c r="AA596" s="107"/>
    </row>
    <row r="597" ht="13.5" customHeight="1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  <c r="AA597" s="107"/>
    </row>
    <row r="598" ht="13.5" customHeight="1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  <c r="AA598" s="107"/>
    </row>
    <row r="599" ht="13.5" customHeight="1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  <c r="AA599" s="107"/>
    </row>
    <row r="600" ht="13.5" customHeight="1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  <c r="AA600" s="107"/>
    </row>
    <row r="601" ht="13.5" customHeight="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  <c r="AA601" s="107"/>
    </row>
    <row r="602" ht="13.5" customHeight="1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  <c r="AA602" s="107"/>
    </row>
    <row r="603" ht="13.5" customHeight="1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  <c r="AA603" s="107"/>
    </row>
    <row r="604" ht="13.5" customHeight="1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  <c r="AA604" s="107"/>
    </row>
    <row r="605" ht="13.5" customHeight="1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  <c r="AA605" s="107"/>
    </row>
    <row r="606" ht="13.5" customHeight="1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  <c r="AA606" s="107"/>
    </row>
    <row r="607" ht="13.5" customHeight="1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  <c r="AA607" s="107"/>
    </row>
    <row r="608" ht="13.5" customHeight="1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  <c r="AA608" s="107"/>
    </row>
    <row r="609" ht="13.5" customHeight="1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  <c r="AA609" s="107"/>
    </row>
    <row r="610" ht="13.5" customHeight="1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  <c r="AA610" s="107"/>
    </row>
    <row r="611" ht="13.5" customHeight="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  <c r="AA611" s="107"/>
    </row>
    <row r="612" ht="13.5" customHeight="1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  <c r="AA612" s="107"/>
    </row>
    <row r="613" ht="13.5" customHeight="1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  <c r="AA613" s="107"/>
    </row>
    <row r="614" ht="13.5" customHeight="1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  <c r="AA614" s="107"/>
    </row>
    <row r="615" ht="13.5" customHeight="1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  <c r="AA615" s="107"/>
    </row>
    <row r="616" ht="13.5" customHeight="1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  <c r="AA616" s="107"/>
    </row>
    <row r="617" ht="13.5" customHeight="1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  <c r="AA617" s="107"/>
    </row>
    <row r="618" ht="13.5" customHeight="1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  <c r="AA618" s="107"/>
    </row>
    <row r="619" ht="13.5" customHeight="1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  <c r="AA619" s="107"/>
    </row>
    <row r="620" ht="13.5" customHeight="1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  <c r="AA620" s="107"/>
    </row>
    <row r="621" ht="13.5" customHeight="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  <c r="AA621" s="107"/>
    </row>
    <row r="622" ht="13.5" customHeight="1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  <c r="AA622" s="107"/>
    </row>
    <row r="623" ht="13.5" customHeight="1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  <c r="AA623" s="107"/>
    </row>
    <row r="624" ht="13.5" customHeight="1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  <c r="AA624" s="107"/>
    </row>
    <row r="625" ht="13.5" customHeight="1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  <c r="AA625" s="107"/>
    </row>
    <row r="626" ht="13.5" customHeight="1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  <c r="AA626" s="107"/>
    </row>
    <row r="627" ht="13.5" customHeight="1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  <c r="AA627" s="107"/>
    </row>
    <row r="628" ht="13.5" customHeight="1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  <c r="AA628" s="107"/>
    </row>
    <row r="629" ht="13.5" customHeight="1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  <c r="AA629" s="107"/>
    </row>
    <row r="630" ht="13.5" customHeight="1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  <c r="AA630" s="107"/>
    </row>
    <row r="631" ht="13.5" customHeight="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  <c r="AA631" s="107"/>
    </row>
    <row r="632" ht="13.5" customHeight="1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  <c r="AA632" s="107"/>
    </row>
    <row r="633" ht="13.5" customHeight="1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  <c r="AA633" s="107"/>
    </row>
    <row r="634" ht="13.5" customHeight="1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  <c r="AA634" s="107"/>
    </row>
    <row r="635" ht="13.5" customHeight="1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  <c r="AA635" s="107"/>
    </row>
    <row r="636" ht="13.5" customHeight="1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  <c r="AA636" s="107"/>
    </row>
    <row r="637" ht="13.5" customHeight="1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  <c r="AA637" s="107"/>
    </row>
    <row r="638" ht="13.5" customHeight="1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  <c r="AA638" s="107"/>
    </row>
    <row r="639" ht="13.5" customHeight="1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  <c r="AA639" s="107"/>
    </row>
    <row r="640" ht="13.5" customHeight="1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  <c r="AA640" s="107"/>
    </row>
    <row r="641" ht="13.5" customHeight="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  <c r="AA641" s="107"/>
    </row>
    <row r="642" ht="13.5" customHeight="1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  <c r="AA642" s="107"/>
    </row>
    <row r="643" ht="13.5" customHeight="1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  <c r="AA643" s="107"/>
    </row>
    <row r="644" ht="13.5" customHeight="1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  <c r="AA644" s="107"/>
    </row>
    <row r="645" ht="13.5" customHeight="1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  <c r="AA645" s="107"/>
    </row>
    <row r="646" ht="13.5" customHeight="1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  <c r="AA646" s="107"/>
    </row>
    <row r="647" ht="13.5" customHeight="1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  <c r="AA647" s="107"/>
    </row>
    <row r="648" ht="13.5" customHeight="1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  <c r="AA648" s="107"/>
    </row>
    <row r="649" ht="13.5" customHeight="1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  <c r="AA649" s="107"/>
    </row>
    <row r="650" ht="13.5" customHeight="1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  <c r="AA650" s="107"/>
    </row>
    <row r="651" ht="13.5" customHeight="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  <c r="AA651" s="107"/>
    </row>
    <row r="652" ht="13.5" customHeight="1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  <c r="AA652" s="107"/>
    </row>
    <row r="653" ht="13.5" customHeight="1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  <c r="AA653" s="107"/>
    </row>
    <row r="654" ht="13.5" customHeight="1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  <c r="AA654" s="107"/>
    </row>
    <row r="655" ht="13.5" customHeight="1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  <c r="AA655" s="107"/>
    </row>
    <row r="656" ht="13.5" customHeight="1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  <c r="AA656" s="107"/>
    </row>
    <row r="657" ht="13.5" customHeight="1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  <c r="AA657" s="107"/>
    </row>
    <row r="658" ht="13.5" customHeight="1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  <c r="AA658" s="107"/>
    </row>
    <row r="659" ht="13.5" customHeight="1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  <c r="AA659" s="107"/>
    </row>
    <row r="660" ht="13.5" customHeight="1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  <c r="AA660" s="107"/>
    </row>
    <row r="661" ht="13.5" customHeight="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  <c r="AA661" s="107"/>
    </row>
    <row r="662" ht="13.5" customHeight="1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  <c r="AA662" s="107"/>
    </row>
    <row r="663" ht="13.5" customHeight="1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  <c r="AA663" s="107"/>
    </row>
    <row r="664" ht="13.5" customHeight="1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  <c r="AA664" s="107"/>
    </row>
    <row r="665" ht="13.5" customHeight="1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  <c r="AA665" s="107"/>
    </row>
    <row r="666" ht="13.5" customHeight="1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  <c r="AA666" s="107"/>
    </row>
    <row r="667" ht="13.5" customHeight="1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  <c r="AA667" s="107"/>
    </row>
    <row r="668" ht="13.5" customHeight="1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  <c r="AA668" s="107"/>
    </row>
    <row r="669" ht="13.5" customHeight="1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  <c r="AA669" s="107"/>
    </row>
    <row r="670" ht="13.5" customHeight="1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  <c r="AA670" s="107"/>
    </row>
    <row r="671" ht="13.5" customHeight="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  <c r="AA671" s="107"/>
    </row>
    <row r="672" ht="13.5" customHeight="1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  <c r="AA672" s="107"/>
    </row>
    <row r="673" ht="13.5" customHeight="1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  <c r="AA673" s="107"/>
    </row>
    <row r="674" ht="13.5" customHeight="1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  <c r="AA674" s="107"/>
    </row>
    <row r="675" ht="13.5" customHeight="1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  <c r="AA675" s="107"/>
    </row>
    <row r="676" ht="13.5" customHeight="1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  <c r="AA676" s="107"/>
    </row>
    <row r="677" ht="13.5" customHeight="1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  <c r="AA677" s="107"/>
    </row>
    <row r="678" ht="13.5" customHeight="1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  <c r="AA678" s="107"/>
    </row>
    <row r="679" ht="13.5" customHeight="1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  <c r="AA679" s="107"/>
    </row>
    <row r="680" ht="13.5" customHeight="1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  <c r="AA680" s="107"/>
    </row>
    <row r="681" ht="13.5" customHeight="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  <c r="AA681" s="107"/>
    </row>
    <row r="682" ht="13.5" customHeight="1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  <c r="AA682" s="107"/>
    </row>
    <row r="683" ht="13.5" customHeight="1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  <c r="AA683" s="107"/>
    </row>
    <row r="684" ht="13.5" customHeight="1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  <c r="AA684" s="107"/>
    </row>
    <row r="685" ht="13.5" customHeight="1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  <c r="AA685" s="107"/>
    </row>
    <row r="686" ht="13.5" customHeight="1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  <c r="AA686" s="107"/>
    </row>
    <row r="687" ht="13.5" customHeight="1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  <c r="AA687" s="107"/>
    </row>
    <row r="688" ht="13.5" customHeight="1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  <c r="AA688" s="107"/>
    </row>
    <row r="689" ht="13.5" customHeight="1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  <c r="AA689" s="107"/>
    </row>
    <row r="690" ht="13.5" customHeight="1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  <c r="AA690" s="107"/>
    </row>
    <row r="691" ht="13.5" customHeight="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  <c r="AA691" s="107"/>
    </row>
    <row r="692" ht="13.5" customHeight="1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  <c r="AA692" s="107"/>
    </row>
    <row r="693" ht="13.5" customHeight="1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  <c r="AA693" s="107"/>
    </row>
    <row r="694" ht="13.5" customHeight="1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  <c r="AA694" s="107"/>
    </row>
    <row r="695" ht="13.5" customHeight="1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  <c r="AA695" s="107"/>
    </row>
    <row r="696" ht="13.5" customHeight="1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  <c r="AA696" s="107"/>
    </row>
    <row r="697" ht="13.5" customHeight="1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  <c r="AA697" s="107"/>
    </row>
    <row r="698" ht="13.5" customHeight="1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  <c r="AA698" s="107"/>
    </row>
    <row r="699" ht="13.5" customHeight="1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  <c r="AA699" s="107"/>
    </row>
    <row r="700" ht="13.5" customHeight="1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  <c r="AA700" s="107"/>
    </row>
    <row r="701" ht="13.5" customHeight="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  <c r="AA701" s="107"/>
    </row>
    <row r="702" ht="13.5" customHeight="1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  <c r="AA702" s="107"/>
    </row>
    <row r="703" ht="13.5" customHeight="1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  <c r="AA703" s="107"/>
    </row>
    <row r="704" ht="13.5" customHeight="1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  <c r="AA704" s="107"/>
    </row>
    <row r="705" ht="13.5" customHeight="1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  <c r="AA705" s="107"/>
    </row>
    <row r="706" ht="13.5" customHeight="1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  <c r="AA706" s="107"/>
    </row>
    <row r="707" ht="13.5" customHeight="1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  <c r="AA707" s="107"/>
    </row>
    <row r="708" ht="13.5" customHeight="1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  <c r="AA708" s="107"/>
    </row>
    <row r="709" ht="13.5" customHeight="1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  <c r="AA709" s="107"/>
    </row>
    <row r="710" ht="13.5" customHeight="1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  <c r="AA710" s="107"/>
    </row>
    <row r="711" ht="13.5" customHeight="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  <c r="AA711" s="107"/>
    </row>
    <row r="712" ht="13.5" customHeight="1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  <c r="AA712" s="107"/>
    </row>
    <row r="713" ht="13.5" customHeight="1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  <c r="AA713" s="107"/>
    </row>
    <row r="714" ht="13.5" customHeight="1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  <c r="AA714" s="107"/>
    </row>
    <row r="715" ht="13.5" customHeight="1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  <c r="AA715" s="107"/>
    </row>
    <row r="716" ht="13.5" customHeight="1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  <c r="AA716" s="107"/>
    </row>
    <row r="717" ht="13.5" customHeight="1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  <c r="AA717" s="107"/>
    </row>
    <row r="718" ht="13.5" customHeight="1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  <c r="AA718" s="107"/>
    </row>
    <row r="719" ht="13.5" customHeight="1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  <c r="AA719" s="107"/>
    </row>
    <row r="720" ht="13.5" customHeight="1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  <c r="AA720" s="107"/>
    </row>
    <row r="721" ht="13.5" customHeight="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  <c r="AA721" s="107"/>
    </row>
    <row r="722" ht="13.5" customHeight="1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  <c r="AA722" s="107"/>
    </row>
    <row r="723" ht="13.5" customHeight="1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  <c r="AA723" s="107"/>
    </row>
    <row r="724" ht="13.5" customHeight="1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  <c r="AA724" s="107"/>
    </row>
    <row r="725" ht="13.5" customHeight="1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  <c r="AA725" s="107"/>
    </row>
    <row r="726" ht="13.5" customHeight="1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  <c r="AA726" s="107"/>
    </row>
    <row r="727" ht="13.5" customHeight="1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  <c r="AA727" s="107"/>
    </row>
    <row r="728" ht="13.5" customHeight="1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  <c r="AA728" s="107"/>
    </row>
    <row r="729" ht="13.5" customHeight="1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  <c r="AA729" s="107"/>
    </row>
    <row r="730" ht="13.5" customHeight="1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  <c r="AA730" s="107"/>
    </row>
    <row r="731" ht="13.5" customHeight="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  <c r="AA731" s="107"/>
    </row>
    <row r="732" ht="13.5" customHeight="1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  <c r="AA732" s="107"/>
    </row>
    <row r="733" ht="13.5" customHeight="1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  <c r="AA733" s="107"/>
    </row>
    <row r="734" ht="13.5" customHeight="1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  <c r="AA734" s="107"/>
    </row>
    <row r="735" ht="13.5" customHeight="1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  <c r="AA735" s="107"/>
    </row>
    <row r="736" ht="13.5" customHeight="1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  <c r="AA736" s="107"/>
    </row>
    <row r="737" ht="13.5" customHeight="1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  <c r="AA737" s="107"/>
    </row>
    <row r="738" ht="13.5" customHeight="1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  <c r="AA738" s="107"/>
    </row>
    <row r="739" ht="13.5" customHeight="1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  <c r="AA739" s="107"/>
    </row>
    <row r="740" ht="13.5" customHeight="1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  <c r="AA740" s="107"/>
    </row>
    <row r="741" ht="13.5" customHeight="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  <c r="AA741" s="107"/>
    </row>
    <row r="742" ht="13.5" customHeight="1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  <c r="AA742" s="107"/>
    </row>
    <row r="743" ht="13.5" customHeight="1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  <c r="AA743" s="107"/>
    </row>
    <row r="744" ht="13.5" customHeight="1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  <c r="AA744" s="107"/>
    </row>
    <row r="745" ht="13.5" customHeight="1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  <c r="AA745" s="107"/>
    </row>
    <row r="746" ht="13.5" customHeight="1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  <c r="AA746" s="107"/>
    </row>
    <row r="747" ht="13.5" customHeight="1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  <c r="AA747" s="107"/>
    </row>
    <row r="748" ht="13.5" customHeight="1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  <c r="AA748" s="107"/>
    </row>
    <row r="749" ht="13.5" customHeight="1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  <c r="AA749" s="107"/>
    </row>
    <row r="750" ht="13.5" customHeight="1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  <c r="AA750" s="107"/>
    </row>
    <row r="751" ht="13.5" customHeight="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  <c r="AA751" s="107"/>
    </row>
    <row r="752" ht="13.5" customHeight="1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  <c r="AA752" s="107"/>
    </row>
    <row r="753" ht="13.5" customHeight="1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  <c r="AA753" s="107"/>
    </row>
    <row r="754" ht="13.5" customHeight="1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  <c r="AA754" s="107"/>
    </row>
    <row r="755" ht="13.5" customHeight="1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  <c r="AA755" s="107"/>
    </row>
    <row r="756" ht="13.5" customHeight="1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  <c r="AA756" s="107"/>
    </row>
    <row r="757" ht="13.5" customHeight="1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  <c r="AA757" s="107"/>
    </row>
    <row r="758" ht="13.5" customHeight="1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  <c r="AA758" s="107"/>
    </row>
    <row r="759" ht="13.5" customHeight="1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  <c r="AA759" s="107"/>
    </row>
    <row r="760" ht="13.5" customHeight="1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  <c r="AA760" s="107"/>
    </row>
    <row r="761" ht="13.5" customHeight="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  <c r="AA761" s="107"/>
    </row>
    <row r="762" ht="13.5" customHeight="1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  <c r="AA762" s="107"/>
    </row>
    <row r="763" ht="13.5" customHeight="1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  <c r="AA763" s="107"/>
    </row>
    <row r="764" ht="13.5" customHeight="1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  <c r="AA764" s="107"/>
    </row>
    <row r="765" ht="13.5" customHeight="1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  <c r="AA765" s="107"/>
    </row>
    <row r="766" ht="13.5" customHeight="1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  <c r="AA766" s="107"/>
    </row>
    <row r="767" ht="13.5" customHeight="1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  <c r="AA767" s="107"/>
    </row>
    <row r="768" ht="13.5" customHeight="1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  <c r="AA768" s="107"/>
    </row>
    <row r="769" ht="13.5" customHeight="1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  <c r="AA769" s="107"/>
    </row>
    <row r="770" ht="13.5" customHeight="1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  <c r="AA770" s="107"/>
    </row>
    <row r="771" ht="13.5" customHeight="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  <c r="AA771" s="107"/>
    </row>
    <row r="772" ht="13.5" customHeight="1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  <c r="AA772" s="107"/>
    </row>
    <row r="773" ht="13.5" customHeight="1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  <c r="AA773" s="107"/>
    </row>
    <row r="774" ht="13.5" customHeight="1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  <c r="AA774" s="107"/>
    </row>
    <row r="775" ht="13.5" customHeight="1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  <c r="AA775" s="107"/>
    </row>
    <row r="776" ht="13.5" customHeight="1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  <c r="AA776" s="107"/>
    </row>
    <row r="777" ht="13.5" customHeight="1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  <c r="AA777" s="107"/>
    </row>
    <row r="778" ht="13.5" customHeight="1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  <c r="AA778" s="107"/>
    </row>
    <row r="779" ht="13.5" customHeight="1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  <c r="AA779" s="107"/>
    </row>
    <row r="780" ht="13.5" customHeight="1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  <c r="AA780" s="107"/>
    </row>
    <row r="781" ht="13.5" customHeight="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  <c r="AA781" s="107"/>
    </row>
    <row r="782" ht="13.5" customHeight="1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  <c r="AA782" s="107"/>
    </row>
    <row r="783" ht="13.5" customHeight="1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  <c r="AA783" s="107"/>
    </row>
    <row r="784" ht="13.5" customHeight="1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  <c r="AA784" s="107"/>
    </row>
    <row r="785" ht="13.5" customHeight="1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  <c r="AA785" s="107"/>
    </row>
    <row r="786" ht="13.5" customHeight="1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  <c r="AA786" s="107"/>
    </row>
    <row r="787" ht="13.5" customHeight="1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  <c r="AA787" s="107"/>
    </row>
    <row r="788" ht="13.5" customHeight="1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  <c r="AA788" s="107"/>
    </row>
    <row r="789" ht="13.5" customHeight="1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  <c r="AA789" s="107"/>
    </row>
    <row r="790" ht="13.5" customHeight="1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  <c r="AA790" s="107"/>
    </row>
    <row r="791" ht="13.5" customHeight="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  <c r="AA791" s="107"/>
    </row>
    <row r="792" ht="13.5" customHeight="1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  <c r="AA792" s="107"/>
    </row>
    <row r="793" ht="13.5" customHeight="1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  <c r="AA793" s="107"/>
    </row>
    <row r="794" ht="13.5" customHeight="1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  <c r="AA794" s="107"/>
    </row>
    <row r="795" ht="13.5" customHeight="1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  <c r="AA795" s="107"/>
    </row>
    <row r="796" ht="13.5" customHeight="1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  <c r="AA796" s="107"/>
    </row>
    <row r="797" ht="13.5" customHeight="1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  <c r="AA797" s="107"/>
    </row>
    <row r="798" ht="13.5" customHeight="1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  <c r="AA798" s="107"/>
    </row>
    <row r="799" ht="13.5" customHeight="1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  <c r="AA799" s="107"/>
    </row>
    <row r="800" ht="13.5" customHeight="1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  <c r="AA800" s="107"/>
    </row>
    <row r="801" ht="13.5" customHeight="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  <c r="AA801" s="107"/>
    </row>
    <row r="802" ht="13.5" customHeight="1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  <c r="AA802" s="107"/>
    </row>
    <row r="803" ht="13.5" customHeight="1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  <c r="AA803" s="107"/>
    </row>
    <row r="804" ht="13.5" customHeight="1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  <c r="AA804" s="107"/>
    </row>
    <row r="805" ht="13.5" customHeight="1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  <c r="AA805" s="107"/>
    </row>
    <row r="806" ht="13.5" customHeight="1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  <c r="AA806" s="107"/>
    </row>
    <row r="807" ht="13.5" customHeight="1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  <c r="AA807" s="107"/>
    </row>
    <row r="808" ht="13.5" customHeight="1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  <c r="AA808" s="107"/>
    </row>
    <row r="809" ht="13.5" customHeight="1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  <c r="AA809" s="107"/>
    </row>
    <row r="810" ht="13.5" customHeight="1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  <c r="AA810" s="107"/>
    </row>
    <row r="811" ht="13.5" customHeight="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  <c r="AA811" s="107"/>
    </row>
    <row r="812" ht="13.5" customHeight="1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  <c r="AA812" s="107"/>
    </row>
    <row r="813" ht="13.5" customHeight="1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  <c r="AA813" s="107"/>
    </row>
    <row r="814" ht="13.5" customHeight="1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  <c r="AA814" s="107"/>
    </row>
    <row r="815" ht="13.5" customHeight="1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  <c r="AA815" s="107"/>
    </row>
    <row r="816" ht="13.5" customHeight="1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  <c r="AA816" s="107"/>
    </row>
    <row r="817" ht="13.5" customHeight="1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  <c r="AA817" s="107"/>
    </row>
    <row r="818" ht="13.5" customHeight="1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  <c r="AA818" s="107"/>
    </row>
    <row r="819" ht="13.5" customHeight="1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  <c r="AA819" s="107"/>
    </row>
    <row r="820" ht="13.5" customHeight="1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  <c r="AA820" s="107"/>
    </row>
    <row r="821" ht="13.5" customHeight="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  <c r="AA821" s="107"/>
    </row>
    <row r="822" ht="13.5" customHeight="1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  <c r="AA822" s="107"/>
    </row>
    <row r="823" ht="13.5" customHeight="1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  <c r="AA823" s="107"/>
    </row>
    <row r="824" ht="13.5" customHeight="1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  <c r="AA824" s="107"/>
    </row>
    <row r="825" ht="13.5" customHeight="1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  <c r="AA825" s="107"/>
    </row>
    <row r="826" ht="13.5" customHeight="1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  <c r="AA826" s="107"/>
    </row>
    <row r="827" ht="13.5" customHeight="1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  <c r="AA827" s="107"/>
    </row>
    <row r="828" ht="13.5" customHeight="1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  <c r="AA828" s="107"/>
    </row>
    <row r="829" ht="13.5" customHeight="1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  <c r="AA829" s="107"/>
    </row>
    <row r="830" ht="13.5" customHeight="1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  <c r="AA830" s="107"/>
    </row>
    <row r="831" ht="13.5" customHeight="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  <c r="AA831" s="107"/>
    </row>
    <row r="832" ht="13.5" customHeight="1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  <c r="AA832" s="107"/>
    </row>
    <row r="833" ht="13.5" customHeight="1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  <c r="AA833" s="107"/>
    </row>
    <row r="834" ht="13.5" customHeight="1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  <c r="AA834" s="107"/>
    </row>
    <row r="835" ht="13.5" customHeight="1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  <c r="AA835" s="107"/>
    </row>
    <row r="836" ht="13.5" customHeight="1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  <c r="AA836" s="107"/>
    </row>
    <row r="837" ht="13.5" customHeight="1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  <c r="AA837" s="107"/>
    </row>
    <row r="838" ht="13.5" customHeight="1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  <c r="AA838" s="107"/>
    </row>
    <row r="839" ht="13.5" customHeight="1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  <c r="AA839" s="107"/>
    </row>
    <row r="840" ht="13.5" customHeight="1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  <c r="AA840" s="107"/>
    </row>
    <row r="841" ht="13.5" customHeight="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  <c r="AA841" s="107"/>
    </row>
    <row r="842" ht="13.5" customHeight="1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  <c r="AA842" s="107"/>
    </row>
    <row r="843" ht="13.5" customHeight="1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  <c r="AA843" s="107"/>
    </row>
    <row r="844" ht="13.5" customHeight="1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  <c r="AA844" s="107"/>
    </row>
    <row r="845" ht="13.5" customHeight="1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  <c r="AA845" s="107"/>
    </row>
    <row r="846" ht="13.5" customHeight="1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  <c r="AA846" s="107"/>
    </row>
    <row r="847" ht="13.5" customHeight="1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  <c r="AA847" s="107"/>
    </row>
    <row r="848" ht="13.5" customHeight="1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  <c r="AA848" s="107"/>
    </row>
    <row r="849" ht="13.5" customHeight="1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  <c r="AA849" s="107"/>
    </row>
    <row r="850" ht="13.5" customHeight="1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  <c r="AA850" s="107"/>
    </row>
    <row r="851" ht="13.5" customHeight="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  <c r="AA851" s="107"/>
    </row>
    <row r="852" ht="13.5" customHeight="1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  <c r="AA852" s="107"/>
    </row>
    <row r="853" ht="13.5" customHeight="1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  <c r="AA853" s="107"/>
    </row>
    <row r="854" ht="13.5" customHeight="1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  <c r="AA854" s="107"/>
    </row>
    <row r="855" ht="13.5" customHeight="1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  <c r="AA855" s="107"/>
    </row>
    <row r="856" ht="13.5" customHeight="1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  <c r="AA856" s="107"/>
    </row>
    <row r="857" ht="13.5" customHeight="1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  <c r="AA857" s="107"/>
    </row>
    <row r="858" ht="13.5" customHeight="1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  <c r="AA858" s="107"/>
    </row>
    <row r="859" ht="13.5" customHeight="1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  <c r="AA859" s="107"/>
    </row>
    <row r="860" ht="13.5" customHeight="1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  <c r="AA860" s="107"/>
    </row>
    <row r="861" ht="13.5" customHeight="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  <c r="AA861" s="107"/>
    </row>
    <row r="862" ht="13.5" customHeight="1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  <c r="AA862" s="107"/>
    </row>
    <row r="863" ht="13.5" customHeight="1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  <c r="AA863" s="107"/>
    </row>
    <row r="864" ht="13.5" customHeight="1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  <c r="AA864" s="107"/>
    </row>
    <row r="865" ht="13.5" customHeight="1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  <c r="AA865" s="107"/>
    </row>
    <row r="866" ht="13.5" customHeight="1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  <c r="AA866" s="107"/>
    </row>
    <row r="867" ht="13.5" customHeight="1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  <c r="AA867" s="107"/>
    </row>
    <row r="868" ht="13.5" customHeight="1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  <c r="AA868" s="107"/>
    </row>
    <row r="869" ht="13.5" customHeight="1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  <c r="AA869" s="107"/>
    </row>
    <row r="870" ht="13.5" customHeight="1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  <c r="AA870" s="107"/>
    </row>
    <row r="871" ht="13.5" customHeight="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  <c r="AA871" s="107"/>
    </row>
    <row r="872" ht="13.5" customHeight="1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  <c r="AA872" s="107"/>
    </row>
    <row r="873" ht="13.5" customHeight="1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  <c r="AA873" s="107"/>
    </row>
    <row r="874" ht="13.5" customHeight="1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  <c r="AA874" s="107"/>
    </row>
    <row r="875" ht="13.5" customHeight="1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  <c r="AA875" s="107"/>
    </row>
    <row r="876" ht="13.5" customHeight="1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  <c r="AA876" s="107"/>
    </row>
    <row r="877" ht="13.5" customHeight="1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  <c r="AA877" s="107"/>
    </row>
    <row r="878" ht="13.5" customHeight="1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  <c r="AA878" s="107"/>
    </row>
    <row r="879" ht="13.5" customHeight="1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  <c r="AA879" s="107"/>
    </row>
    <row r="880" ht="13.5" customHeight="1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  <c r="AA880" s="107"/>
    </row>
    <row r="881" ht="13.5" customHeight="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  <c r="AA881" s="107"/>
    </row>
    <row r="882" ht="13.5" customHeight="1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  <c r="AA882" s="107"/>
    </row>
    <row r="883" ht="13.5" customHeight="1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  <c r="AA883" s="107"/>
    </row>
    <row r="884" ht="13.5" customHeight="1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  <c r="AA884" s="107"/>
    </row>
    <row r="885" ht="13.5" customHeight="1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  <c r="AA885" s="107"/>
    </row>
    <row r="886" ht="13.5" customHeight="1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  <c r="AA886" s="107"/>
    </row>
    <row r="887" ht="13.5" customHeight="1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  <c r="AA887" s="107"/>
    </row>
    <row r="888" ht="13.5" customHeight="1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  <c r="AA888" s="107"/>
    </row>
    <row r="889" ht="13.5" customHeight="1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  <c r="AA889" s="107"/>
    </row>
    <row r="890" ht="13.5" customHeight="1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  <c r="AA890" s="107"/>
    </row>
    <row r="891" ht="13.5" customHeight="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  <c r="AA891" s="107"/>
    </row>
    <row r="892" ht="13.5" customHeight="1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  <c r="AA892" s="107"/>
    </row>
    <row r="893" ht="13.5" customHeight="1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  <c r="AA893" s="107"/>
    </row>
    <row r="894" ht="13.5" customHeight="1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  <c r="AA894" s="107"/>
    </row>
    <row r="895" ht="13.5" customHeight="1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  <c r="AA895" s="107"/>
    </row>
    <row r="896" ht="13.5" customHeight="1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  <c r="AA896" s="107"/>
    </row>
    <row r="897" ht="13.5" customHeight="1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  <c r="AA897" s="107"/>
    </row>
    <row r="898" ht="13.5" customHeight="1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  <c r="AA898" s="107"/>
    </row>
    <row r="899" ht="13.5" customHeight="1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  <c r="AA899" s="107"/>
    </row>
    <row r="900" ht="13.5" customHeight="1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  <c r="AA900" s="107"/>
    </row>
    <row r="901" ht="13.5" customHeight="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  <c r="AA901" s="107"/>
    </row>
    <row r="902" ht="13.5" customHeight="1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  <c r="AA902" s="107"/>
    </row>
    <row r="903" ht="13.5" customHeight="1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  <c r="AA903" s="107"/>
    </row>
    <row r="904" ht="13.5" customHeight="1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  <c r="AA904" s="107"/>
    </row>
    <row r="905" ht="13.5" customHeight="1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  <c r="AA905" s="107"/>
    </row>
    <row r="906" ht="13.5" customHeight="1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  <c r="AA906" s="107"/>
    </row>
    <row r="907" ht="13.5" customHeight="1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  <c r="AA907" s="107"/>
    </row>
    <row r="908" ht="13.5" customHeight="1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  <c r="AA908" s="107"/>
    </row>
    <row r="909" ht="13.5" customHeight="1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  <c r="AA909" s="107"/>
    </row>
    <row r="910" ht="13.5" customHeight="1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  <c r="AA910" s="107"/>
    </row>
    <row r="911" ht="13.5" customHeight="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  <c r="AA911" s="107"/>
    </row>
    <row r="912" ht="13.5" customHeight="1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  <c r="AA912" s="107"/>
    </row>
    <row r="913" ht="13.5" customHeight="1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  <c r="AA913" s="107"/>
    </row>
    <row r="914" ht="13.5" customHeight="1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  <c r="AA914" s="107"/>
    </row>
    <row r="915" ht="13.5" customHeight="1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  <c r="AA915" s="107"/>
    </row>
    <row r="916" ht="13.5" customHeight="1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  <c r="AA916" s="107"/>
    </row>
    <row r="917" ht="13.5" customHeight="1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  <c r="AA917" s="107"/>
    </row>
    <row r="918" ht="13.5" customHeight="1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  <c r="AA918" s="107"/>
    </row>
    <row r="919" ht="13.5" customHeight="1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  <c r="AA919" s="107"/>
    </row>
    <row r="920" ht="13.5" customHeight="1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  <c r="AA920" s="107"/>
    </row>
    <row r="921" ht="13.5" customHeight="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  <c r="AA921" s="107"/>
    </row>
    <row r="922" ht="13.5" customHeight="1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  <c r="AA922" s="107"/>
    </row>
    <row r="923" ht="13.5" customHeight="1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  <c r="AA923" s="107"/>
    </row>
    <row r="924" ht="13.5" customHeight="1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  <c r="AA924" s="107"/>
    </row>
    <row r="925" ht="13.5" customHeight="1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  <c r="AA925" s="107"/>
    </row>
    <row r="926" ht="13.5" customHeight="1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  <c r="AA926" s="107"/>
    </row>
    <row r="927" ht="13.5" customHeight="1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  <c r="AA927" s="107"/>
    </row>
    <row r="928" ht="13.5" customHeight="1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  <c r="AA928" s="107"/>
    </row>
    <row r="929" ht="13.5" customHeight="1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  <c r="AA929" s="107"/>
    </row>
    <row r="930" ht="13.5" customHeight="1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  <c r="AA930" s="107"/>
    </row>
    <row r="931" ht="13.5" customHeight="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  <c r="AA931" s="107"/>
    </row>
    <row r="932" ht="13.5" customHeight="1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  <c r="AA932" s="107"/>
    </row>
    <row r="933" ht="13.5" customHeight="1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  <c r="AA933" s="107"/>
    </row>
    <row r="934" ht="13.5" customHeight="1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  <c r="AA934" s="107"/>
    </row>
    <row r="935" ht="13.5" customHeight="1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  <c r="AA935" s="107"/>
    </row>
    <row r="936" ht="13.5" customHeight="1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  <c r="AA936" s="107"/>
    </row>
    <row r="937" ht="13.5" customHeight="1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  <c r="AA937" s="107"/>
    </row>
    <row r="938" ht="13.5" customHeight="1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  <c r="AA938" s="107"/>
    </row>
    <row r="939" ht="13.5" customHeight="1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  <c r="AA939" s="107"/>
    </row>
    <row r="940" ht="13.5" customHeight="1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  <c r="AA940" s="107"/>
    </row>
    <row r="941" ht="13.5" customHeight="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  <c r="AA941" s="107"/>
    </row>
    <row r="942" ht="13.5" customHeight="1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  <c r="AA942" s="107"/>
    </row>
    <row r="943" ht="13.5" customHeight="1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  <c r="AA943" s="107"/>
    </row>
    <row r="944" ht="13.5" customHeight="1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  <c r="AA944" s="107"/>
    </row>
    <row r="945" ht="13.5" customHeight="1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  <c r="AA945" s="107"/>
    </row>
    <row r="946" ht="13.5" customHeight="1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  <c r="AA946" s="107"/>
    </row>
    <row r="947" ht="13.5" customHeight="1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  <c r="AA947" s="107"/>
    </row>
    <row r="948" ht="13.5" customHeight="1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  <c r="AA948" s="107"/>
    </row>
    <row r="949" ht="13.5" customHeight="1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  <c r="AA949" s="107"/>
    </row>
    <row r="950" ht="13.5" customHeight="1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  <c r="AA950" s="107"/>
    </row>
    <row r="951" ht="13.5" customHeight="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  <c r="AA951" s="107"/>
    </row>
    <row r="952" ht="13.5" customHeight="1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  <c r="AA952" s="107"/>
    </row>
    <row r="953" ht="13.5" customHeight="1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  <c r="AA953" s="107"/>
    </row>
    <row r="954" ht="13.5" customHeight="1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  <c r="AA954" s="107"/>
    </row>
    <row r="955" ht="13.5" customHeight="1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  <c r="AA955" s="107"/>
    </row>
    <row r="956" ht="13.5" customHeight="1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  <c r="AA956" s="107"/>
    </row>
    <row r="957" ht="13.5" customHeight="1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  <c r="AA957" s="107"/>
    </row>
    <row r="958" ht="13.5" customHeight="1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  <c r="AA958" s="107"/>
    </row>
    <row r="959" ht="13.5" customHeight="1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  <c r="AA959" s="107"/>
    </row>
    <row r="960" ht="13.5" customHeight="1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  <c r="AA960" s="107"/>
    </row>
    <row r="961" ht="13.5" customHeight="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  <c r="AA961" s="107"/>
    </row>
    <row r="962" ht="13.5" customHeight="1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  <c r="AA962" s="107"/>
    </row>
    <row r="963" ht="13.5" customHeight="1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  <c r="AA963" s="107"/>
    </row>
    <row r="964" ht="13.5" customHeight="1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  <c r="AA964" s="107"/>
    </row>
    <row r="965" ht="13.5" customHeight="1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  <c r="AA965" s="107"/>
    </row>
    <row r="966" ht="13.5" customHeight="1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  <c r="AA966" s="107"/>
    </row>
    <row r="967" ht="13.5" customHeight="1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  <c r="AA967" s="107"/>
    </row>
    <row r="968" ht="13.5" customHeight="1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  <c r="AA968" s="107"/>
    </row>
    <row r="969" ht="13.5" customHeight="1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  <c r="AA969" s="107"/>
    </row>
    <row r="970" ht="13.5" customHeight="1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  <c r="AA970" s="107"/>
    </row>
    <row r="971" ht="13.5" customHeight="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  <c r="AA971" s="107"/>
    </row>
    <row r="972" ht="13.5" customHeight="1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  <c r="AA972" s="107"/>
    </row>
    <row r="973" ht="13.5" customHeight="1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  <c r="AA973" s="107"/>
    </row>
    <row r="974" ht="13.5" customHeight="1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  <c r="AA974" s="107"/>
    </row>
    <row r="975" ht="13.5" customHeight="1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  <c r="AA975" s="107"/>
    </row>
    <row r="976" ht="13.5" customHeight="1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  <c r="AA976" s="107"/>
    </row>
    <row r="977" ht="13.5" customHeight="1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  <c r="AA977" s="107"/>
    </row>
    <row r="978" ht="13.5" customHeight="1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  <c r="AA978" s="107"/>
    </row>
    <row r="979" ht="13.5" customHeight="1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  <c r="AA979" s="107"/>
    </row>
    <row r="980" ht="13.5" customHeight="1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  <c r="AA980" s="107"/>
    </row>
    <row r="981" ht="13.5" customHeight="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7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  <c r="AA981" s="107"/>
    </row>
    <row r="982" ht="13.5" customHeight="1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  <c r="AA982" s="107"/>
    </row>
    <row r="983" ht="13.5" customHeight="1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7"/>
      <c r="L983" s="107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  <c r="AA983" s="107"/>
    </row>
    <row r="984" ht="13.5" customHeight="1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7"/>
      <c r="L984" s="107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  <c r="AA984" s="107"/>
    </row>
    <row r="985" ht="13.5" customHeight="1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7"/>
      <c r="L985" s="107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  <c r="AA985" s="107"/>
    </row>
    <row r="986" ht="13.5" customHeight="1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7"/>
      <c r="L986" s="107"/>
      <c r="M986" s="107"/>
      <c r="N986" s="107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  <c r="AA986" s="107"/>
    </row>
    <row r="987" ht="13.5" customHeight="1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7"/>
      <c r="L987" s="107"/>
      <c r="M987" s="107"/>
      <c r="N987" s="107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  <c r="AA987" s="107"/>
    </row>
    <row r="988" ht="13.5" customHeight="1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7"/>
      <c r="L988" s="107"/>
      <c r="M988" s="107"/>
      <c r="N988" s="107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  <c r="Y988" s="107"/>
      <c r="Z988" s="107"/>
      <c r="AA988" s="107"/>
    </row>
    <row r="989" ht="13.5" customHeight="1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7"/>
      <c r="L989" s="107"/>
      <c r="M989" s="107"/>
      <c r="N989" s="107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  <c r="AA989" s="107"/>
    </row>
    <row r="990" ht="13.5" customHeight="1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7"/>
      <c r="L990" s="107"/>
      <c r="M990" s="107"/>
      <c r="N990" s="107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  <c r="AA990" s="107"/>
    </row>
    <row r="991" ht="13.5" customHeight="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7"/>
      <c r="L991" s="107"/>
      <c r="M991" s="107"/>
      <c r="N991" s="107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  <c r="AA991" s="107"/>
    </row>
    <row r="992" ht="13.5" customHeight="1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7"/>
      <c r="L992" s="107"/>
      <c r="M992" s="107"/>
      <c r="N992" s="107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  <c r="Y992" s="107"/>
      <c r="Z992" s="107"/>
      <c r="AA992" s="107"/>
    </row>
  </sheetData>
  <mergeCells count="2">
    <mergeCell ref="B1:AE1"/>
    <mergeCell ref="P16:AB16"/>
  </mergeCells>
  <hyperlinks>
    <hyperlink display="Back" location="null!A1" ref="A1"/>
  </hyperlink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16" width="7.29"/>
    <col customWidth="1" min="17" max="18" width="6.86"/>
    <col customWidth="1" min="19" max="19" width="7.71"/>
    <col customWidth="1" min="20" max="23" width="6.86"/>
    <col customWidth="1" min="24" max="25" width="8.57"/>
    <col customWidth="1" min="26" max="26" width="7.57"/>
    <col customWidth="1" min="27" max="27" width="8.71"/>
    <col customWidth="1" min="28" max="28" width="8.86"/>
    <col customWidth="1" min="29" max="32" width="9.0"/>
    <col customWidth="1" min="33" max="36" width="13.71"/>
    <col customWidth="1" min="37" max="37" width="9.0"/>
  </cols>
  <sheetData>
    <row r="1" ht="36.75" customHeight="1">
      <c r="A1" s="110" t="s">
        <v>0</v>
      </c>
      <c r="B1" s="196" t="s">
        <v>651</v>
      </c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3"/>
      <c r="AF1" s="114"/>
      <c r="AG1" s="114"/>
      <c r="AH1" s="114"/>
      <c r="AI1" s="114"/>
      <c r="AJ1" s="114"/>
      <c r="AK1" s="114"/>
    </row>
    <row r="2" ht="16.5" customHeight="1">
      <c r="A2" s="107"/>
      <c r="B2" s="115" t="s">
        <v>326</v>
      </c>
      <c r="C2" s="116" t="s">
        <v>256</v>
      </c>
      <c r="D2" s="117" t="s">
        <v>327</v>
      </c>
      <c r="E2" s="117" t="s">
        <v>328</v>
      </c>
      <c r="F2" s="117" t="s">
        <v>329</v>
      </c>
      <c r="G2" s="117" t="s">
        <v>330</v>
      </c>
      <c r="H2" s="117" t="s">
        <v>331</v>
      </c>
      <c r="I2" s="117" t="s">
        <v>332</v>
      </c>
      <c r="J2" s="117" t="s">
        <v>333</v>
      </c>
      <c r="K2" s="117" t="s">
        <v>334</v>
      </c>
      <c r="L2" s="117" t="s">
        <v>335</v>
      </c>
      <c r="M2" s="117" t="s">
        <v>336</v>
      </c>
      <c r="N2" s="117" t="s">
        <v>337</v>
      </c>
      <c r="O2" s="117" t="s">
        <v>338</v>
      </c>
      <c r="P2" s="117" t="s">
        <v>339</v>
      </c>
      <c r="Q2" s="117" t="s">
        <v>340</v>
      </c>
      <c r="R2" s="117" t="s">
        <v>341</v>
      </c>
      <c r="S2" s="117" t="s">
        <v>342</v>
      </c>
      <c r="T2" s="117" t="s">
        <v>343</v>
      </c>
      <c r="U2" s="117" t="s">
        <v>344</v>
      </c>
      <c r="V2" s="117" t="s">
        <v>345</v>
      </c>
      <c r="W2" s="117" t="s">
        <v>346</v>
      </c>
      <c r="X2" s="117" t="s">
        <v>347</v>
      </c>
      <c r="Y2" s="117" t="s">
        <v>348</v>
      </c>
      <c r="Z2" s="116" t="s">
        <v>349</v>
      </c>
      <c r="AA2" s="116" t="s">
        <v>350</v>
      </c>
      <c r="AB2" s="118" t="s">
        <v>351</v>
      </c>
      <c r="AC2" s="119" t="s">
        <v>352</v>
      </c>
      <c r="AD2" s="120" t="s">
        <v>326</v>
      </c>
      <c r="AE2" s="121" t="s">
        <v>353</v>
      </c>
      <c r="AF2" s="122"/>
      <c r="AG2" s="123" t="s">
        <v>326</v>
      </c>
      <c r="AH2" s="124" t="s">
        <v>256</v>
      </c>
      <c r="AI2" s="124" t="s">
        <v>259</v>
      </c>
      <c r="AJ2" s="124" t="s">
        <v>354</v>
      </c>
      <c r="AK2" s="122"/>
    </row>
    <row r="3" ht="15.0" customHeight="1">
      <c r="A3" s="107"/>
      <c r="B3" s="125" t="s">
        <v>652</v>
      </c>
      <c r="C3" s="124"/>
      <c r="D3" s="127"/>
      <c r="E3" s="127"/>
      <c r="F3" s="127"/>
      <c r="G3" s="132"/>
      <c r="H3" s="127"/>
      <c r="I3" s="127"/>
      <c r="J3" s="127"/>
      <c r="K3" s="127"/>
      <c r="L3" s="132"/>
      <c r="M3" s="132"/>
      <c r="N3" s="127"/>
      <c r="O3" s="132"/>
      <c r="P3" s="132"/>
      <c r="Q3" s="127"/>
      <c r="R3" s="127"/>
      <c r="S3" s="127"/>
      <c r="T3" s="127"/>
      <c r="U3" s="127"/>
      <c r="V3" s="132"/>
      <c r="W3" s="127"/>
      <c r="X3" s="127"/>
      <c r="Y3" s="127"/>
      <c r="Z3" s="124"/>
      <c r="AA3" s="127"/>
      <c r="AB3" s="124">
        <v>0.0</v>
      </c>
      <c r="AC3" s="130">
        <v>25.0</v>
      </c>
      <c r="AD3" s="131" t="s">
        <v>653</v>
      </c>
      <c r="AE3" s="133">
        <f>AB3/AC3*100</f>
        <v>0</v>
      </c>
      <c r="AF3" s="134"/>
      <c r="AG3" s="127" t="s">
        <v>654</v>
      </c>
      <c r="AH3" s="127"/>
      <c r="AI3" s="127"/>
      <c r="AJ3" s="127"/>
      <c r="AK3" s="134"/>
    </row>
    <row r="4" ht="18.0" customHeight="1">
      <c r="A4" s="107"/>
      <c r="B4" s="125" t="s">
        <v>655</v>
      </c>
      <c r="C4" s="128" t="s">
        <v>351</v>
      </c>
      <c r="D4" s="127"/>
      <c r="E4" s="127"/>
      <c r="F4" s="127"/>
      <c r="G4" s="127"/>
      <c r="H4" s="127"/>
      <c r="I4" s="127"/>
      <c r="J4" s="128" t="s">
        <v>351</v>
      </c>
      <c r="K4" s="127"/>
      <c r="L4" s="128" t="s">
        <v>351</v>
      </c>
      <c r="M4" s="127"/>
      <c r="N4" s="127"/>
      <c r="O4" s="127"/>
      <c r="P4" s="132"/>
      <c r="Q4" s="127"/>
      <c r="R4" s="127"/>
      <c r="S4" s="132"/>
      <c r="T4" s="127"/>
      <c r="U4" s="132"/>
      <c r="V4" s="127"/>
      <c r="W4" s="127"/>
      <c r="X4" s="127"/>
      <c r="Y4" s="127"/>
      <c r="Z4" s="127"/>
      <c r="AA4" s="127"/>
      <c r="AB4" s="124">
        <v>3.0</v>
      </c>
      <c r="AC4" s="130">
        <v>20.0</v>
      </c>
      <c r="AD4" s="131" t="s">
        <v>656</v>
      </c>
      <c r="AE4" s="133">
        <f t="shared" ref="AE4:AE11" si="1">AB4/AC4*100%</f>
        <v>0.15</v>
      </c>
      <c r="AF4" s="134"/>
      <c r="AG4" s="127" t="s">
        <v>657</v>
      </c>
      <c r="AH4" s="127"/>
      <c r="AI4" s="127"/>
      <c r="AJ4" s="127"/>
      <c r="AK4" s="134"/>
    </row>
    <row r="5" ht="16.5" customHeight="1">
      <c r="A5" s="107"/>
      <c r="B5" s="125" t="s">
        <v>658</v>
      </c>
      <c r="C5" s="132"/>
      <c r="D5" s="132"/>
      <c r="E5" s="127"/>
      <c r="F5" s="127"/>
      <c r="G5" s="127"/>
      <c r="H5" s="127"/>
      <c r="I5" s="127"/>
      <c r="J5" s="128" t="s">
        <v>351</v>
      </c>
      <c r="K5" s="127"/>
      <c r="L5" s="132"/>
      <c r="M5" s="132"/>
      <c r="N5" s="127"/>
      <c r="O5" s="127"/>
      <c r="P5" s="127"/>
      <c r="Q5" s="127"/>
      <c r="R5" s="132"/>
      <c r="S5" s="127"/>
      <c r="T5" s="127"/>
      <c r="U5" s="127"/>
      <c r="V5" s="128" t="s">
        <v>351</v>
      </c>
      <c r="W5" s="132"/>
      <c r="X5" s="127"/>
      <c r="Y5" s="127"/>
      <c r="Z5" s="132"/>
      <c r="AA5" s="132"/>
      <c r="AB5" s="124">
        <v>2.0</v>
      </c>
      <c r="AC5" s="130">
        <v>25.0</v>
      </c>
      <c r="AD5" s="131" t="s">
        <v>659</v>
      </c>
      <c r="AE5" s="133">
        <f t="shared" si="1"/>
        <v>0.08</v>
      </c>
      <c r="AF5" s="134"/>
      <c r="AG5" s="127" t="s">
        <v>660</v>
      </c>
      <c r="AH5" s="132"/>
      <c r="AI5" s="127"/>
      <c r="AJ5" s="132"/>
      <c r="AK5" s="134"/>
    </row>
    <row r="6" ht="16.5" customHeight="1">
      <c r="A6" s="107"/>
      <c r="B6" s="125" t="s">
        <v>661</v>
      </c>
      <c r="C6" s="132"/>
      <c r="D6" s="127"/>
      <c r="E6" s="127"/>
      <c r="F6" s="127"/>
      <c r="G6" s="127"/>
      <c r="H6" s="127"/>
      <c r="I6" s="132"/>
      <c r="J6" s="127"/>
      <c r="K6" s="128" t="s">
        <v>351</v>
      </c>
      <c r="L6" s="128" t="s">
        <v>351</v>
      </c>
      <c r="M6" s="127"/>
      <c r="N6" s="127"/>
      <c r="O6" s="132"/>
      <c r="P6" s="128" t="s">
        <v>351</v>
      </c>
      <c r="Q6" s="127"/>
      <c r="R6" s="127"/>
      <c r="S6" s="127"/>
      <c r="T6" s="127"/>
      <c r="U6" s="127"/>
      <c r="V6" s="127"/>
      <c r="W6" s="127"/>
      <c r="X6" s="127"/>
      <c r="Y6" s="127"/>
      <c r="Z6" s="127"/>
      <c r="AA6" s="132"/>
      <c r="AB6" s="124">
        <v>3.0</v>
      </c>
      <c r="AC6" s="130">
        <v>19.0</v>
      </c>
      <c r="AD6" s="131" t="s">
        <v>662</v>
      </c>
      <c r="AE6" s="133">
        <f t="shared" si="1"/>
        <v>0.1578947368</v>
      </c>
      <c r="AF6" s="134"/>
      <c r="AG6" s="127" t="s">
        <v>663</v>
      </c>
      <c r="AH6" s="132"/>
      <c r="AI6" s="132"/>
      <c r="AJ6" s="132"/>
      <c r="AK6" s="134"/>
    </row>
    <row r="7" ht="13.5" customHeight="1">
      <c r="A7" s="107"/>
      <c r="B7" s="125" t="s">
        <v>664</v>
      </c>
      <c r="C7" s="128" t="s">
        <v>351</v>
      </c>
      <c r="D7" s="132"/>
      <c r="E7" s="127"/>
      <c r="F7" s="127"/>
      <c r="G7" s="132"/>
      <c r="H7" s="127"/>
      <c r="I7" s="132"/>
      <c r="J7" s="132"/>
      <c r="K7" s="132"/>
      <c r="L7" s="132"/>
      <c r="M7" s="127"/>
      <c r="N7" s="132"/>
      <c r="O7" s="128" t="s">
        <v>351</v>
      </c>
      <c r="P7" s="132"/>
      <c r="Q7" s="128" t="s">
        <v>351</v>
      </c>
      <c r="R7" s="127"/>
      <c r="S7" s="127"/>
      <c r="T7" s="127"/>
      <c r="U7" s="132"/>
      <c r="V7" s="127"/>
      <c r="W7" s="127"/>
      <c r="X7" s="127"/>
      <c r="Y7" s="127"/>
      <c r="Z7" s="132"/>
      <c r="AA7" s="132"/>
      <c r="AB7" s="124">
        <v>2.0</v>
      </c>
      <c r="AC7" s="130">
        <v>25.0</v>
      </c>
      <c r="AD7" s="131" t="s">
        <v>665</v>
      </c>
      <c r="AE7" s="133">
        <f t="shared" si="1"/>
        <v>0.08</v>
      </c>
      <c r="AF7" s="134"/>
      <c r="AG7" s="127" t="s">
        <v>666</v>
      </c>
      <c r="AH7" s="132"/>
      <c r="AI7" s="132"/>
      <c r="AJ7" s="127"/>
      <c r="AK7" s="134"/>
    </row>
    <row r="8" ht="13.5" customHeight="1">
      <c r="A8" s="107"/>
      <c r="B8" s="125" t="s">
        <v>667</v>
      </c>
      <c r="C8" s="127"/>
      <c r="D8" s="132"/>
      <c r="E8" s="127"/>
      <c r="F8" s="127"/>
      <c r="G8" s="127"/>
      <c r="H8" s="127"/>
      <c r="I8" s="132"/>
      <c r="J8" s="132"/>
      <c r="K8" s="127"/>
      <c r="L8" s="201" t="s">
        <v>668</v>
      </c>
      <c r="M8" s="127"/>
      <c r="N8" s="201" t="s">
        <v>668</v>
      </c>
      <c r="O8" s="132"/>
      <c r="P8" s="127"/>
      <c r="Q8" s="128" t="s">
        <v>351</v>
      </c>
      <c r="R8" s="128" t="s">
        <v>351</v>
      </c>
      <c r="S8" s="127"/>
      <c r="T8" s="127"/>
      <c r="U8" s="127"/>
      <c r="V8" s="128" t="s">
        <v>351</v>
      </c>
      <c r="W8" s="127"/>
      <c r="X8" s="128" t="s">
        <v>351</v>
      </c>
      <c r="Y8" s="128" t="s">
        <v>351</v>
      </c>
      <c r="Z8" s="127"/>
      <c r="AA8" s="132"/>
      <c r="AB8" s="124">
        <v>9.0</v>
      </c>
      <c r="AC8" s="130">
        <v>25.0</v>
      </c>
      <c r="AD8" s="131" t="s">
        <v>669</v>
      </c>
      <c r="AE8" s="133">
        <f t="shared" si="1"/>
        <v>0.36</v>
      </c>
      <c r="AF8" s="134"/>
      <c r="AG8" s="127" t="s">
        <v>670</v>
      </c>
      <c r="AH8" s="132"/>
      <c r="AI8" s="132"/>
      <c r="AJ8" s="132"/>
      <c r="AK8" s="134"/>
    </row>
    <row r="9" ht="13.5" customHeight="1">
      <c r="A9" s="107"/>
      <c r="B9" s="125" t="s">
        <v>671</v>
      </c>
      <c r="C9" s="132"/>
      <c r="D9" s="127"/>
      <c r="E9" s="127"/>
      <c r="F9" s="127"/>
      <c r="G9" s="127"/>
      <c r="H9" s="127"/>
      <c r="I9" s="127"/>
      <c r="J9" s="127"/>
      <c r="K9" s="127"/>
      <c r="L9" s="132"/>
      <c r="M9" s="127"/>
      <c r="N9" s="201" t="s">
        <v>668</v>
      </c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  <c r="AA9" s="127"/>
      <c r="AB9" s="124">
        <v>2.0</v>
      </c>
      <c r="AC9" s="130">
        <v>25.0</v>
      </c>
      <c r="AD9" s="131" t="s">
        <v>672</v>
      </c>
      <c r="AE9" s="133">
        <f t="shared" si="1"/>
        <v>0.08</v>
      </c>
      <c r="AF9" s="134"/>
      <c r="AG9" s="127" t="s">
        <v>673</v>
      </c>
      <c r="AH9" s="132"/>
      <c r="AI9" s="127"/>
      <c r="AJ9" s="127"/>
      <c r="AK9" s="134"/>
    </row>
    <row r="10" ht="13.5" customHeight="1">
      <c r="A10" s="107"/>
      <c r="B10" s="125" t="s">
        <v>674</v>
      </c>
      <c r="C10" s="132"/>
      <c r="D10" s="132"/>
      <c r="E10" s="127"/>
      <c r="F10" s="127"/>
      <c r="G10" s="127"/>
      <c r="H10" s="127"/>
      <c r="I10" s="127"/>
      <c r="J10" s="128" t="s">
        <v>351</v>
      </c>
      <c r="K10" s="127"/>
      <c r="L10" s="127"/>
      <c r="M10" s="132"/>
      <c r="N10" s="132"/>
      <c r="O10" s="127"/>
      <c r="P10" s="127"/>
      <c r="Q10" s="132"/>
      <c r="R10" s="127"/>
      <c r="S10" s="201" t="s">
        <v>668</v>
      </c>
      <c r="T10" s="127"/>
      <c r="U10" s="127"/>
      <c r="V10" s="127"/>
      <c r="W10" s="127"/>
      <c r="X10" s="127"/>
      <c r="Y10" s="127"/>
      <c r="Z10" s="127"/>
      <c r="AA10" s="127"/>
      <c r="AB10" s="124">
        <v>3.0</v>
      </c>
      <c r="AC10" s="130">
        <v>25.0</v>
      </c>
      <c r="AD10" s="125" t="s">
        <v>398</v>
      </c>
      <c r="AE10" s="133">
        <f t="shared" si="1"/>
        <v>0.12</v>
      </c>
      <c r="AF10" s="134"/>
      <c r="AG10" s="127" t="s">
        <v>675</v>
      </c>
      <c r="AH10" s="132"/>
      <c r="AI10" s="127"/>
      <c r="AJ10" s="127"/>
      <c r="AK10" s="134"/>
    </row>
    <row r="11" ht="13.5" customHeight="1">
      <c r="A11" s="107"/>
      <c r="B11" s="125" t="s">
        <v>676</v>
      </c>
      <c r="C11" s="127"/>
      <c r="D11" s="127"/>
      <c r="E11" s="127"/>
      <c r="F11" s="127"/>
      <c r="G11" s="127"/>
      <c r="H11" s="127"/>
      <c r="I11" s="132"/>
      <c r="J11" s="132"/>
      <c r="K11" s="127"/>
      <c r="L11" s="127"/>
      <c r="M11" s="127"/>
      <c r="N11" s="127"/>
      <c r="O11" s="127"/>
      <c r="P11" s="127"/>
      <c r="Q11" s="127"/>
      <c r="R11" s="127"/>
      <c r="S11" s="127"/>
      <c r="T11" s="128" t="s">
        <v>351</v>
      </c>
      <c r="U11" s="127"/>
      <c r="V11" s="127"/>
      <c r="W11" s="132"/>
      <c r="X11" s="127"/>
      <c r="Y11" s="127"/>
      <c r="Z11" s="127"/>
      <c r="AA11" s="127"/>
      <c r="AB11" s="124">
        <v>1.0</v>
      </c>
      <c r="AC11" s="130">
        <v>25.0</v>
      </c>
      <c r="AD11" s="131" t="s">
        <v>677</v>
      </c>
      <c r="AE11" s="133">
        <f t="shared" si="1"/>
        <v>0.04</v>
      </c>
      <c r="AF11" s="134"/>
      <c r="AG11" s="127" t="s">
        <v>678</v>
      </c>
      <c r="AH11" s="127"/>
      <c r="AI11" s="127"/>
      <c r="AJ11" s="127"/>
      <c r="AK11" s="134"/>
    </row>
    <row r="12" ht="13.5" customHeight="1">
      <c r="A12" s="107"/>
      <c r="B12" s="125" t="s">
        <v>679</v>
      </c>
      <c r="C12" s="127"/>
      <c r="D12" s="127"/>
      <c r="E12" s="127"/>
      <c r="F12" s="127"/>
      <c r="G12" s="132"/>
      <c r="H12" s="132"/>
      <c r="I12" s="127"/>
      <c r="J12" s="132"/>
      <c r="K12" s="127"/>
      <c r="L12" s="132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4"/>
      <c r="AA12" s="130"/>
      <c r="AB12" s="124">
        <v>0.0</v>
      </c>
      <c r="AC12" s="130">
        <v>0.0</v>
      </c>
      <c r="AD12" s="131" t="s">
        <v>680</v>
      </c>
      <c r="AE12" s="202" t="s">
        <v>681</v>
      </c>
      <c r="AF12" s="134"/>
      <c r="AG12" s="127" t="s">
        <v>682</v>
      </c>
      <c r="AH12" s="127"/>
      <c r="AI12" s="127"/>
      <c r="AJ12" s="127"/>
      <c r="AK12" s="134"/>
    </row>
    <row r="13" ht="13.5" customHeight="1">
      <c r="A13" s="107"/>
      <c r="B13" s="125" t="s">
        <v>683</v>
      </c>
      <c r="C13" s="127"/>
      <c r="D13" s="127"/>
      <c r="E13" s="127"/>
      <c r="F13" s="127"/>
      <c r="G13" s="127"/>
      <c r="H13" s="127"/>
      <c r="I13" s="127"/>
      <c r="J13" s="132"/>
      <c r="K13" s="127"/>
      <c r="L13" s="132"/>
      <c r="M13" s="127"/>
      <c r="N13" s="127"/>
      <c r="O13" s="127"/>
      <c r="P13" s="127"/>
      <c r="Q13" s="132"/>
      <c r="R13" s="127"/>
      <c r="S13" s="127"/>
      <c r="T13" s="127"/>
      <c r="U13" s="127"/>
      <c r="V13" s="127"/>
      <c r="W13" s="127"/>
      <c r="X13" s="127"/>
      <c r="Y13" s="127"/>
      <c r="Z13" s="127"/>
      <c r="AA13" s="127"/>
      <c r="AB13" s="124">
        <v>0.0</v>
      </c>
      <c r="AC13" s="130">
        <v>0.0</v>
      </c>
      <c r="AD13" s="131" t="s">
        <v>684</v>
      </c>
      <c r="AE13" s="202" t="s">
        <v>681</v>
      </c>
      <c r="AF13" s="134"/>
      <c r="AG13" s="127" t="s">
        <v>423</v>
      </c>
      <c r="AH13" s="127"/>
      <c r="AI13" s="127"/>
      <c r="AJ13" s="127"/>
      <c r="AK13" s="134"/>
    </row>
    <row r="14" ht="13.5" customHeight="1">
      <c r="A14" s="37"/>
      <c r="B14" s="151" t="s">
        <v>685</v>
      </c>
      <c r="C14" s="167"/>
      <c r="D14" s="167"/>
      <c r="E14" s="167"/>
      <c r="F14" s="167"/>
      <c r="G14" s="167"/>
      <c r="H14" s="167"/>
      <c r="I14" s="167"/>
      <c r="J14" s="167"/>
      <c r="K14" s="170"/>
      <c r="L14" s="132"/>
      <c r="M14" s="132"/>
      <c r="N14" s="170"/>
      <c r="O14" s="170"/>
      <c r="P14" s="170"/>
      <c r="Q14" s="170"/>
      <c r="R14" s="170"/>
      <c r="S14" s="132"/>
      <c r="T14" s="170"/>
      <c r="U14" s="132"/>
      <c r="V14" s="171"/>
      <c r="W14" s="167"/>
      <c r="X14" s="167"/>
      <c r="Y14" s="167"/>
      <c r="Z14" s="167"/>
      <c r="AA14" s="167"/>
      <c r="AB14" s="167">
        <v>0.0</v>
      </c>
      <c r="AC14" s="157">
        <v>0.0</v>
      </c>
      <c r="AD14" s="151" t="s">
        <v>686</v>
      </c>
      <c r="AE14" s="158" t="str">
        <f>AB14/AC14*100%</f>
        <v>#DIV/0!</v>
      </c>
      <c r="AF14" s="159"/>
      <c r="AG14" s="159"/>
      <c r="AH14" s="159"/>
      <c r="AI14" s="159"/>
      <c r="AJ14" s="159"/>
      <c r="AK14" s="159"/>
    </row>
    <row r="15" ht="13.5" customHeight="1">
      <c r="A15" s="107"/>
      <c r="B15" s="161" t="s">
        <v>431</v>
      </c>
      <c r="C15" s="162"/>
      <c r="D15" s="162"/>
      <c r="E15" s="162"/>
      <c r="F15" s="162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162"/>
      <c r="R15" s="162"/>
      <c r="S15" s="162"/>
      <c r="T15" s="162"/>
      <c r="U15" s="162"/>
      <c r="V15" s="162"/>
      <c r="W15" s="162"/>
      <c r="X15" s="162"/>
      <c r="Y15" s="162"/>
      <c r="Z15" s="162"/>
      <c r="AA15" s="163"/>
      <c r="AB15" s="164">
        <f t="shared" ref="AB15:AC15" si="2">sum(AB3:AB14)</f>
        <v>25</v>
      </c>
      <c r="AC15" s="165">
        <f t="shared" si="2"/>
        <v>214</v>
      </c>
      <c r="AD15" s="166" t="s">
        <v>439</v>
      </c>
      <c r="AE15" s="168">
        <f>AB15/AC15*100%</f>
        <v>0.1168224299</v>
      </c>
      <c r="AF15" s="169"/>
      <c r="AG15" s="169"/>
      <c r="AH15" s="169"/>
      <c r="AI15" s="169"/>
      <c r="AJ15" s="169"/>
      <c r="AK15" s="169"/>
    </row>
    <row r="16" ht="13.5" customHeight="1">
      <c r="A16" s="107"/>
      <c r="B16" s="148"/>
      <c r="C16" s="148" t="s">
        <v>687</v>
      </c>
      <c r="D16" s="148" t="s">
        <v>688</v>
      </c>
      <c r="E16" s="148" t="s">
        <v>689</v>
      </c>
      <c r="F16" s="148" t="s">
        <v>690</v>
      </c>
      <c r="G16" s="148" t="s">
        <v>691</v>
      </c>
      <c r="H16" s="148" t="s">
        <v>692</v>
      </c>
      <c r="I16" s="148" t="s">
        <v>693</v>
      </c>
      <c r="J16" s="148" t="s">
        <v>694</v>
      </c>
      <c r="K16" s="148" t="s">
        <v>695</v>
      </c>
      <c r="L16" s="148" t="s">
        <v>696</v>
      </c>
      <c r="M16" s="148" t="s">
        <v>697</v>
      </c>
      <c r="N16" s="148" t="s">
        <v>698</v>
      </c>
      <c r="O16" s="107"/>
      <c r="P16" s="172" t="s">
        <v>615</v>
      </c>
      <c r="Q16" s="173"/>
      <c r="R16" s="173"/>
      <c r="S16" s="173"/>
      <c r="T16" s="173"/>
      <c r="U16" s="173"/>
      <c r="V16" s="173"/>
      <c r="W16" s="173"/>
      <c r="X16" s="173"/>
      <c r="Y16" s="173"/>
      <c r="Z16" s="173"/>
      <c r="AA16" s="173"/>
      <c r="AB16" s="174"/>
      <c r="AG16" s="175">
        <f>sum(AB3:AB7)/sum(AC3:AC7)</f>
        <v>0.08771929825</v>
      </c>
    </row>
    <row r="17" ht="13.5" customHeight="1">
      <c r="A17" s="107"/>
      <c r="B17" s="176" t="s">
        <v>699</v>
      </c>
      <c r="C17" s="148"/>
      <c r="D17" s="148"/>
      <c r="E17" s="148"/>
      <c r="F17" s="176">
        <v>1.0</v>
      </c>
      <c r="G17" s="148"/>
      <c r="H17" s="148"/>
      <c r="I17" s="148"/>
      <c r="J17" s="148"/>
      <c r="K17" s="148"/>
      <c r="L17" s="148"/>
      <c r="M17" s="176"/>
      <c r="N17" s="176"/>
      <c r="O17" s="107"/>
      <c r="P17" s="197" t="s">
        <v>456</v>
      </c>
      <c r="Q17" s="178" t="s">
        <v>457</v>
      </c>
      <c r="R17" s="178" t="s">
        <v>458</v>
      </c>
      <c r="S17" s="178" t="s">
        <v>459</v>
      </c>
      <c r="T17" s="178" t="s">
        <v>461</v>
      </c>
      <c r="U17" s="178" t="s">
        <v>463</v>
      </c>
      <c r="V17" s="178" t="s">
        <v>465</v>
      </c>
      <c r="W17" s="178" t="s">
        <v>466</v>
      </c>
      <c r="X17" s="178" t="s">
        <v>467</v>
      </c>
      <c r="Y17" s="178" t="s">
        <v>469</v>
      </c>
      <c r="Z17" s="178" t="s">
        <v>471</v>
      </c>
      <c r="AA17" s="178"/>
      <c r="AB17" s="179"/>
      <c r="AG17" s="175">
        <f>sum(AB9:AB13)/sum(AC9:AC13)</f>
        <v>0.08</v>
      </c>
    </row>
    <row r="18" ht="13.5" customHeight="1">
      <c r="A18" s="107"/>
      <c r="B18" s="148"/>
      <c r="C18" s="148" t="s">
        <v>700</v>
      </c>
      <c r="D18" s="148" t="s">
        <v>701</v>
      </c>
      <c r="E18" s="148" t="s">
        <v>702</v>
      </c>
      <c r="F18" s="148" t="s">
        <v>703</v>
      </c>
      <c r="G18" s="148" t="s">
        <v>704</v>
      </c>
      <c r="H18" s="148" t="s">
        <v>705</v>
      </c>
      <c r="I18" s="148" t="s">
        <v>706</v>
      </c>
      <c r="J18" s="148" t="s">
        <v>707</v>
      </c>
      <c r="K18" s="148" t="s">
        <v>708</v>
      </c>
      <c r="L18" s="148" t="s">
        <v>709</v>
      </c>
      <c r="M18" s="148" t="s">
        <v>710</v>
      </c>
      <c r="N18" s="148" t="s">
        <v>711</v>
      </c>
      <c r="O18" s="107"/>
      <c r="P18" s="198" t="s">
        <v>493</v>
      </c>
      <c r="Q18" s="199">
        <v>3.0</v>
      </c>
      <c r="R18" s="199">
        <v>2.0</v>
      </c>
      <c r="S18" s="203">
        <v>9.0</v>
      </c>
      <c r="T18" s="204">
        <v>2.0</v>
      </c>
      <c r="U18" s="204">
        <v>3.0</v>
      </c>
      <c r="V18" s="204">
        <v>1.0</v>
      </c>
      <c r="W18" s="204">
        <v>0.0</v>
      </c>
      <c r="X18" s="204">
        <v>0.0</v>
      </c>
      <c r="Y18" s="183"/>
      <c r="Z18" s="183"/>
      <c r="AA18" s="183"/>
      <c r="AB18" s="184"/>
    </row>
    <row r="19" ht="13.5" customHeight="1">
      <c r="A19" s="107"/>
      <c r="B19" s="107" t="s">
        <v>169</v>
      </c>
      <c r="C19" s="185"/>
      <c r="D19" s="185">
        <v>1.0</v>
      </c>
      <c r="E19" s="185">
        <v>1.0</v>
      </c>
      <c r="F19" s="107"/>
      <c r="G19" s="107"/>
      <c r="H19" s="185">
        <v>4.0</v>
      </c>
      <c r="I19" s="185"/>
      <c r="J19" s="185"/>
      <c r="K19" s="185"/>
      <c r="L19" s="185"/>
      <c r="M19" s="185"/>
      <c r="N19" s="95"/>
      <c r="O19" s="107"/>
      <c r="P19" s="198" t="s">
        <v>494</v>
      </c>
      <c r="Q19" s="199">
        <v>16.0</v>
      </c>
      <c r="R19" s="199">
        <v>25.0</v>
      </c>
      <c r="S19" s="204">
        <v>25.0</v>
      </c>
      <c r="T19" s="204">
        <v>25.0</v>
      </c>
      <c r="U19" s="204">
        <v>25.0</v>
      </c>
      <c r="V19" s="204">
        <v>25.0</v>
      </c>
      <c r="W19" s="204">
        <v>0.0</v>
      </c>
      <c r="X19" s="204">
        <v>0.0</v>
      </c>
      <c r="Y19" s="183"/>
      <c r="Z19" s="183"/>
      <c r="AA19" s="183"/>
      <c r="AB19" s="184"/>
      <c r="AD19" s="205">
        <f>8/43</f>
        <v>0.1860465116</v>
      </c>
    </row>
    <row r="20" ht="13.5" customHeight="1">
      <c r="A20" s="107"/>
      <c r="B20" s="148"/>
      <c r="C20" s="148" t="s">
        <v>712</v>
      </c>
      <c r="D20" s="148" t="s">
        <v>713</v>
      </c>
      <c r="E20" s="148" t="s">
        <v>505</v>
      </c>
      <c r="F20" s="148" t="s">
        <v>714</v>
      </c>
      <c r="G20" s="148" t="s">
        <v>715</v>
      </c>
      <c r="H20" s="148" t="s">
        <v>716</v>
      </c>
      <c r="I20" s="148" t="s">
        <v>717</v>
      </c>
      <c r="J20" s="148" t="s">
        <v>718</v>
      </c>
      <c r="K20" s="148" t="s">
        <v>719</v>
      </c>
      <c r="L20" s="148" t="s">
        <v>720</v>
      </c>
      <c r="M20" s="148" t="s">
        <v>721</v>
      </c>
      <c r="N20" s="148" t="s">
        <v>722</v>
      </c>
      <c r="O20" s="107"/>
      <c r="P20" s="198" t="s">
        <v>456</v>
      </c>
      <c r="Q20" s="183" t="s">
        <v>519</v>
      </c>
      <c r="R20" s="183" t="s">
        <v>520</v>
      </c>
      <c r="S20" s="183" t="s">
        <v>521</v>
      </c>
      <c r="T20" s="183" t="s">
        <v>522</v>
      </c>
      <c r="U20" s="183" t="s">
        <v>523</v>
      </c>
      <c r="V20" s="183" t="s">
        <v>524</v>
      </c>
      <c r="W20" s="183" t="s">
        <v>525</v>
      </c>
      <c r="X20" s="183" t="s">
        <v>526</v>
      </c>
      <c r="Y20" s="183" t="s">
        <v>527</v>
      </c>
      <c r="Z20" s="183" t="s">
        <v>528</v>
      </c>
      <c r="AA20" s="183" t="s">
        <v>529</v>
      </c>
      <c r="AB20" s="184" t="s">
        <v>530</v>
      </c>
    </row>
    <row r="21" ht="13.5" customHeight="1">
      <c r="A21" s="107"/>
      <c r="B21" s="147" t="s">
        <v>184</v>
      </c>
      <c r="C21" s="185"/>
      <c r="D21" s="185">
        <v>1.0</v>
      </c>
      <c r="E21" s="185">
        <v>2.0</v>
      </c>
      <c r="F21" s="185">
        <v>2.0</v>
      </c>
      <c r="G21" s="107"/>
      <c r="H21" s="185">
        <v>2.0</v>
      </c>
      <c r="I21" s="185">
        <v>2.0</v>
      </c>
      <c r="J21" s="185"/>
      <c r="K21" s="107"/>
      <c r="L21" s="185"/>
      <c r="M21" s="185"/>
      <c r="N21" s="95"/>
      <c r="O21" s="107"/>
      <c r="P21" s="187" t="s">
        <v>532</v>
      </c>
      <c r="Q21" s="188">
        <f>Q18/(Q19+Q18)*100%</f>
        <v>0.1578947368</v>
      </c>
      <c r="R21" s="188">
        <f t="shared" ref="R21:V21" si="3">R18/R19</f>
        <v>0.08</v>
      </c>
      <c r="S21" s="188">
        <f t="shared" si="3"/>
        <v>0.36</v>
      </c>
      <c r="T21" s="188">
        <f t="shared" si="3"/>
        <v>0.08</v>
      </c>
      <c r="U21" s="188">
        <f t="shared" si="3"/>
        <v>0.12</v>
      </c>
      <c r="V21" s="188">
        <f t="shared" si="3"/>
        <v>0.04</v>
      </c>
      <c r="W21" s="188">
        <v>0.0</v>
      </c>
      <c r="X21" s="188">
        <v>0.0</v>
      </c>
      <c r="Y21" s="188" t="str">
        <f t="shared" ref="Y21:AB21" si="4">Y18/Y19</f>
        <v>#DIV/0!</v>
      </c>
      <c r="Z21" s="188" t="str">
        <f t="shared" si="4"/>
        <v>#DIV/0!</v>
      </c>
      <c r="AA21" s="188" t="str">
        <f t="shared" si="4"/>
        <v>#DIV/0!</v>
      </c>
      <c r="AB21" s="189" t="str">
        <f t="shared" si="4"/>
        <v>#DIV/0!</v>
      </c>
    </row>
    <row r="22" ht="13.5" customHeight="1">
      <c r="A22" s="107"/>
      <c r="B22" s="148"/>
      <c r="C22" s="148" t="s">
        <v>723</v>
      </c>
      <c r="D22" s="148" t="s">
        <v>724</v>
      </c>
      <c r="E22" s="148" t="s">
        <v>505</v>
      </c>
      <c r="F22" s="148" t="s">
        <v>725</v>
      </c>
      <c r="G22" s="148" t="s">
        <v>726</v>
      </c>
      <c r="H22" s="148" t="s">
        <v>727</v>
      </c>
      <c r="I22" s="148" t="s">
        <v>728</v>
      </c>
      <c r="J22" s="148" t="s">
        <v>729</v>
      </c>
      <c r="K22" s="148" t="s">
        <v>730</v>
      </c>
      <c r="L22" s="148" t="s">
        <v>731</v>
      </c>
      <c r="M22" s="148" t="s">
        <v>732</v>
      </c>
      <c r="N22" s="148" t="s">
        <v>733</v>
      </c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</row>
    <row r="23" ht="13.5" customHeight="1">
      <c r="A23" s="107"/>
      <c r="B23" s="147" t="s">
        <v>159</v>
      </c>
      <c r="C23" s="185"/>
      <c r="D23" s="185">
        <v>1.0</v>
      </c>
      <c r="E23" s="107"/>
      <c r="F23" s="107"/>
      <c r="G23" s="185">
        <v>2.0</v>
      </c>
      <c r="H23" s="185">
        <v>3.0</v>
      </c>
      <c r="I23" s="185"/>
      <c r="J23" s="185"/>
      <c r="K23" s="185"/>
      <c r="L23" s="185"/>
      <c r="M23" s="107"/>
      <c r="N23" s="95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</row>
    <row r="24" ht="13.5" customHeight="1">
      <c r="A24" s="107"/>
      <c r="B24" s="107"/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</row>
    <row r="25" ht="13.5" customHeight="1">
      <c r="A25" s="107"/>
      <c r="B25" s="107"/>
      <c r="C25" s="107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</row>
    <row r="26" ht="13.5" customHeight="1">
      <c r="A26" s="107"/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</row>
    <row r="27" ht="13.5" customHeight="1">
      <c r="A27" s="107"/>
      <c r="B27" s="107"/>
      <c r="C27" s="107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</row>
    <row r="28" ht="13.5" customHeight="1">
      <c r="A28" s="107"/>
      <c r="B28" s="107"/>
      <c r="C28" s="107"/>
      <c r="D28" s="107"/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</row>
    <row r="29" ht="13.5" customHeight="1">
      <c r="A29" s="107"/>
      <c r="B29" s="107"/>
      <c r="C29" s="107"/>
      <c r="D29" s="107"/>
      <c r="E29" s="107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</row>
    <row r="30" ht="13.5" customHeight="1">
      <c r="A30" s="107"/>
      <c r="B30" s="107"/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</row>
    <row r="31" ht="13.5" customHeight="1">
      <c r="A31" s="107"/>
      <c r="B31" s="107"/>
      <c r="C31" s="107"/>
      <c r="D31" s="107"/>
      <c r="E31" s="107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</row>
    <row r="32" ht="13.5" customHeight="1">
      <c r="A32" s="107"/>
      <c r="B32" s="107"/>
      <c r="C32" s="107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</row>
    <row r="33" ht="13.5" customHeight="1">
      <c r="A33" s="107"/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</row>
    <row r="34" ht="13.5" customHeight="1">
      <c r="A34" s="107"/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</row>
    <row r="35" ht="13.5" customHeight="1">
      <c r="A35" s="107"/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</row>
    <row r="36" ht="13.5" customHeight="1">
      <c r="A36" s="107"/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</row>
    <row r="37" ht="13.5" customHeight="1">
      <c r="A37" s="107"/>
      <c r="B37" s="107"/>
      <c r="C37" s="107"/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</row>
    <row r="38" ht="13.5" customHeight="1">
      <c r="A38" s="107"/>
      <c r="B38" s="107"/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</row>
    <row r="39" ht="13.5" customHeight="1">
      <c r="A39" s="107"/>
      <c r="B39" s="107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</row>
    <row r="40" ht="13.5" customHeight="1">
      <c r="A40" s="107"/>
      <c r="B40" s="107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</row>
    <row r="41" ht="13.5" customHeight="1">
      <c r="A41" s="107"/>
      <c r="B41" s="107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</row>
    <row r="42" ht="13.5" customHeight="1">
      <c r="A42" s="107"/>
      <c r="B42" s="107"/>
      <c r="C42" s="107"/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</row>
    <row r="43" ht="13.5" customHeight="1">
      <c r="A43" s="107"/>
      <c r="B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</row>
    <row r="44" ht="13.5" customHeight="1">
      <c r="A44" s="107"/>
      <c r="B44" s="107"/>
      <c r="G44" s="107"/>
      <c r="H44" s="107"/>
      <c r="I44" s="107"/>
      <c r="J44" s="107"/>
      <c r="K44" s="107"/>
      <c r="L44" s="107"/>
      <c r="M44" s="107"/>
      <c r="N44" s="206" t="s">
        <v>184</v>
      </c>
      <c r="O44" s="185">
        <v>9.0</v>
      </c>
      <c r="P44" s="207">
        <f>O44/sum($O$44:$O$47)</f>
        <v>0.4090909091</v>
      </c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</row>
    <row r="45" ht="13.5" customHeight="1">
      <c r="A45" s="107"/>
      <c r="B45" s="107"/>
      <c r="G45" s="107"/>
      <c r="H45" s="107"/>
      <c r="I45" s="107"/>
      <c r="J45" s="107"/>
      <c r="K45" s="107"/>
      <c r="L45" s="107"/>
      <c r="M45" s="107"/>
      <c r="N45" s="185" t="s">
        <v>169</v>
      </c>
      <c r="O45" s="185">
        <v>6.0</v>
      </c>
      <c r="P45" s="207">
        <f>(O44+O45)/$S$45</f>
        <v>0.6818181818</v>
      </c>
      <c r="Q45" s="107"/>
      <c r="R45" s="107"/>
      <c r="S45" s="107">
        <f>sum(O44:O47)</f>
        <v>22</v>
      </c>
      <c r="T45" s="107"/>
      <c r="U45" s="107"/>
      <c r="V45" s="107"/>
      <c r="W45" s="107"/>
      <c r="X45" s="107"/>
      <c r="Y45" s="107"/>
      <c r="Z45" s="107"/>
      <c r="AA45" s="107"/>
    </row>
    <row r="46" ht="13.5" customHeight="1">
      <c r="A46" s="107"/>
      <c r="B46" s="107"/>
      <c r="G46" s="107"/>
      <c r="H46" s="107"/>
      <c r="I46" s="107"/>
      <c r="J46" s="107"/>
      <c r="K46" s="107"/>
      <c r="L46" s="107"/>
      <c r="M46" s="107"/>
      <c r="N46" s="185" t="s">
        <v>159</v>
      </c>
      <c r="O46" s="185">
        <v>6.0</v>
      </c>
      <c r="P46" s="207">
        <f>(O45+O46+O44)/$S$45</f>
        <v>0.9545454545</v>
      </c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7"/>
    </row>
    <row r="47" ht="13.5" customHeight="1">
      <c r="A47" s="107"/>
      <c r="B47" s="107"/>
      <c r="G47" s="107"/>
      <c r="H47" s="107"/>
      <c r="I47" s="107"/>
      <c r="J47" s="107"/>
      <c r="K47" s="107"/>
      <c r="L47" s="107"/>
      <c r="M47" s="107"/>
      <c r="N47" s="185" t="s">
        <v>699</v>
      </c>
      <c r="O47" s="185">
        <v>1.0</v>
      </c>
      <c r="P47" s="207">
        <f>(O46+O47+O45+O44)/$S$45</f>
        <v>1</v>
      </c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</row>
    <row r="48" ht="13.5" customHeight="1">
      <c r="A48" s="107"/>
      <c r="B48" s="107"/>
      <c r="G48" s="107"/>
      <c r="H48" s="107"/>
      <c r="I48" s="107"/>
      <c r="J48" s="107"/>
      <c r="K48" s="107"/>
      <c r="L48" s="107"/>
      <c r="M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107"/>
    </row>
    <row r="49" ht="13.5" customHeight="1">
      <c r="A49" s="107"/>
      <c r="B49" s="107"/>
      <c r="G49" s="107"/>
      <c r="H49" s="107"/>
      <c r="I49" s="107"/>
      <c r="J49" s="107"/>
      <c r="K49" s="107"/>
      <c r="L49" s="107"/>
      <c r="M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</row>
    <row r="50" ht="13.5" customHeight="1">
      <c r="A50" s="107"/>
      <c r="B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</row>
    <row r="51" ht="13.5" customHeight="1">
      <c r="A51" s="107"/>
      <c r="B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</row>
    <row r="52" ht="13.5" customHeight="1">
      <c r="A52" s="107"/>
      <c r="B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</row>
    <row r="53" ht="13.5" customHeight="1">
      <c r="A53" s="107"/>
      <c r="B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</row>
    <row r="54" ht="13.5" customHeight="1">
      <c r="A54" s="107"/>
      <c r="B54" s="107"/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  <c r="AA54" s="107"/>
    </row>
    <row r="55" ht="13.5" customHeight="1">
      <c r="A55" s="107"/>
      <c r="B55" s="107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07"/>
    </row>
    <row r="56" ht="13.5" customHeight="1">
      <c r="A56" s="107"/>
      <c r="B56" s="107"/>
      <c r="C56" s="107"/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  <c r="AA56" s="107"/>
    </row>
    <row r="57" ht="13.5" customHeight="1">
      <c r="A57" s="107"/>
      <c r="B57" s="107"/>
      <c r="C57" s="107"/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</row>
    <row r="58" ht="13.5" customHeight="1">
      <c r="A58" s="107"/>
      <c r="B58" s="107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  <c r="AA58" s="107"/>
    </row>
    <row r="59" ht="13.5" customHeight="1">
      <c r="A59" s="107"/>
      <c r="B59" s="107"/>
      <c r="C59" s="107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7"/>
    </row>
    <row r="60" ht="13.5" customHeight="1">
      <c r="A60" s="107"/>
      <c r="B60" s="107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107"/>
    </row>
    <row r="61" ht="13.5" customHeight="1">
      <c r="A61" s="107"/>
      <c r="B61" s="107"/>
      <c r="C61" s="107"/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</row>
    <row r="62" ht="13.5" customHeight="1">
      <c r="A62" s="107"/>
      <c r="B62" s="107"/>
      <c r="C62" s="107"/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  <c r="AA62" s="107"/>
    </row>
    <row r="63" ht="13.5" customHeight="1">
      <c r="A63" s="107"/>
      <c r="B63" s="107"/>
      <c r="C63" s="107"/>
      <c r="D63" s="107"/>
      <c r="E63" s="107"/>
      <c r="F63" s="107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  <c r="AA63" s="107"/>
    </row>
    <row r="64" ht="13.5" customHeight="1">
      <c r="A64" s="107"/>
      <c r="B64" s="107"/>
      <c r="C64" s="107"/>
      <c r="D64" s="107"/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  <c r="AA64" s="107"/>
    </row>
    <row r="65" ht="13.5" customHeight="1">
      <c r="A65" s="107"/>
      <c r="B65" s="107"/>
      <c r="C65" s="107"/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  <c r="AA65" s="107"/>
    </row>
    <row r="66" ht="13.5" customHeight="1">
      <c r="A66" s="116" t="s">
        <v>256</v>
      </c>
      <c r="B66" s="117" t="s">
        <v>327</v>
      </c>
      <c r="C66" s="117" t="s">
        <v>328</v>
      </c>
      <c r="D66" s="117" t="s">
        <v>329</v>
      </c>
      <c r="E66" s="117" t="s">
        <v>330</v>
      </c>
      <c r="F66" s="117" t="s">
        <v>331</v>
      </c>
      <c r="G66" s="117" t="s">
        <v>332</v>
      </c>
      <c r="H66" s="117" t="s">
        <v>333</v>
      </c>
      <c r="I66" s="117" t="s">
        <v>334</v>
      </c>
      <c r="J66" s="117" t="s">
        <v>335</v>
      </c>
      <c r="K66" s="117" t="s">
        <v>336</v>
      </c>
      <c r="L66" s="117" t="s">
        <v>337</v>
      </c>
      <c r="M66" s="117" t="s">
        <v>338</v>
      </c>
      <c r="N66" s="117" t="s">
        <v>339</v>
      </c>
      <c r="O66" s="117" t="s">
        <v>340</v>
      </c>
      <c r="P66" s="117" t="s">
        <v>341</v>
      </c>
      <c r="Q66" s="117" t="s">
        <v>342</v>
      </c>
      <c r="R66" s="117" t="s">
        <v>343</v>
      </c>
      <c r="S66" s="117" t="s">
        <v>344</v>
      </c>
      <c r="T66" s="117" t="s">
        <v>345</v>
      </c>
      <c r="U66" s="117" t="s">
        <v>346</v>
      </c>
      <c r="V66" s="117" t="s">
        <v>347</v>
      </c>
      <c r="W66" s="117" t="s">
        <v>348</v>
      </c>
      <c r="X66" s="116" t="s">
        <v>349</v>
      </c>
      <c r="Y66" s="116" t="s">
        <v>350</v>
      </c>
      <c r="Z66" s="107"/>
      <c r="AA66" s="107"/>
    </row>
    <row r="67" ht="13.5" customHeight="1">
      <c r="A67" s="185">
        <v>2.0</v>
      </c>
      <c r="B67" s="107"/>
      <c r="C67" s="107"/>
      <c r="D67" s="107"/>
      <c r="E67" s="107"/>
      <c r="F67" s="107"/>
      <c r="G67" s="107"/>
      <c r="H67" s="185">
        <v>2.0</v>
      </c>
      <c r="I67" s="185">
        <v>1.0</v>
      </c>
      <c r="J67" s="185">
        <v>4.0</v>
      </c>
      <c r="K67" s="107"/>
      <c r="L67" s="185">
        <v>4.0</v>
      </c>
      <c r="M67" s="107"/>
      <c r="N67" s="185">
        <v>1.0</v>
      </c>
      <c r="O67" s="185">
        <v>2.0</v>
      </c>
      <c r="P67" s="185">
        <v>1.0</v>
      </c>
      <c r="Q67" s="107"/>
      <c r="R67" s="107"/>
      <c r="S67" s="107"/>
      <c r="T67" s="185">
        <v>2.0</v>
      </c>
      <c r="U67" s="107"/>
      <c r="V67" s="185">
        <v>1.0</v>
      </c>
      <c r="W67" s="107"/>
      <c r="X67" s="107"/>
      <c r="Y67" s="107"/>
      <c r="Z67" s="107"/>
      <c r="AA67" s="107"/>
    </row>
    <row r="68" ht="13.5" customHeight="1">
      <c r="A68" s="107"/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  <c r="AA68" s="107"/>
    </row>
    <row r="69" ht="13.5" customHeight="1">
      <c r="A69" s="107"/>
      <c r="B69" s="107"/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107"/>
    </row>
    <row r="70" ht="13.5" customHeight="1">
      <c r="A70" s="107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  <c r="AA70" s="107"/>
    </row>
    <row r="71" ht="13.5" customHeight="1">
      <c r="A71" s="107"/>
      <c r="B71" s="107"/>
      <c r="C71" s="107"/>
      <c r="D71" s="107"/>
      <c r="E71" s="107"/>
      <c r="F71" s="107"/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  <c r="AA71" s="107"/>
    </row>
    <row r="72" ht="13.5" customHeight="1">
      <c r="A72" s="107"/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  <c r="AA72" s="107"/>
    </row>
    <row r="73" ht="13.5" customHeight="1">
      <c r="A73" s="107"/>
      <c r="B73" s="107"/>
      <c r="C73" s="107"/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  <c r="AA73" s="107"/>
    </row>
    <row r="74" ht="13.5" customHeight="1">
      <c r="A74" s="107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  <c r="AA74" s="107"/>
    </row>
    <row r="75" ht="13.5" customHeight="1">
      <c r="A75" s="107"/>
      <c r="B75" s="107"/>
      <c r="C75" s="107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  <c r="AA75" s="107"/>
    </row>
    <row r="76" ht="13.5" customHeight="1">
      <c r="A76" s="107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107"/>
    </row>
    <row r="77" ht="13.5" customHeight="1">
      <c r="A77" s="107"/>
      <c r="B77" s="107"/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  <c r="AA77" s="107"/>
    </row>
    <row r="78" ht="13.5" customHeight="1">
      <c r="A78" s="107"/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  <c r="AA78" s="107"/>
    </row>
    <row r="79" ht="13.5" customHeight="1">
      <c r="A79" s="107"/>
      <c r="B79" s="107"/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  <c r="AA79" s="107"/>
    </row>
    <row r="80" ht="13.5" customHeight="1">
      <c r="A80" s="107"/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  <c r="AA80" s="107"/>
    </row>
    <row r="81" ht="13.5" customHeight="1">
      <c r="A81" s="107"/>
      <c r="B81" s="107"/>
      <c r="C81" s="107"/>
      <c r="D81" s="107"/>
      <c r="E81" s="107"/>
      <c r="F81" s="107"/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  <c r="AA81" s="107"/>
    </row>
    <row r="82" ht="13.5" customHeight="1">
      <c r="A82" s="107"/>
      <c r="B82" s="107"/>
      <c r="C82" s="107"/>
      <c r="D82" s="107"/>
      <c r="E82" s="107"/>
      <c r="F82" s="107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  <c r="AA82" s="107"/>
    </row>
    <row r="83" ht="13.5" customHeight="1">
      <c r="A83" s="107"/>
      <c r="B83" s="107"/>
      <c r="C83" s="107"/>
      <c r="D83" s="107"/>
      <c r="E83" s="107"/>
      <c r="F83" s="107"/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7"/>
    </row>
    <row r="84" ht="13.5" customHeight="1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</row>
    <row r="85" ht="13.5" customHeight="1">
      <c r="A85" s="107"/>
      <c r="B85" s="107"/>
      <c r="C85" s="107"/>
      <c r="D85" s="107"/>
      <c r="E85" s="107"/>
      <c r="F85" s="107"/>
      <c r="G85" s="107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  <c r="AA85" s="107"/>
    </row>
    <row r="86" ht="13.5" customHeight="1">
      <c r="A86" s="107"/>
      <c r="B86" s="107"/>
      <c r="C86" s="107"/>
      <c r="D86" s="107"/>
      <c r="E86" s="107"/>
      <c r="F86" s="107"/>
      <c r="G86" s="107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  <c r="AA86" s="107"/>
    </row>
    <row r="87" ht="13.5" customHeight="1">
      <c r="A87" s="107"/>
      <c r="B87" s="107"/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  <c r="AA87" s="107"/>
    </row>
    <row r="88" ht="13.5" customHeight="1">
      <c r="A88" s="107"/>
      <c r="B88" s="107"/>
      <c r="C88" s="107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  <c r="AA88" s="107"/>
    </row>
    <row r="89" ht="13.5" customHeight="1">
      <c r="A89" s="107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</row>
    <row r="90" ht="13.5" customHeight="1">
      <c r="A90" s="107"/>
      <c r="B90" s="107"/>
      <c r="C90" s="107"/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  <c r="AA90" s="107"/>
    </row>
    <row r="91" ht="13.5" customHeight="1">
      <c r="A91" s="107"/>
      <c r="B91" s="107"/>
      <c r="C91" s="107"/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  <c r="AA91" s="107"/>
    </row>
    <row r="92" ht="13.5" customHeight="1">
      <c r="A92" s="107"/>
      <c r="B92" s="107"/>
      <c r="C92" s="107"/>
      <c r="D92" s="107"/>
      <c r="E92" s="107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  <c r="AA92" s="107"/>
    </row>
    <row r="93" ht="13.5" customHeight="1">
      <c r="A93" s="107"/>
      <c r="B93" s="107"/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  <c r="AA93" s="107"/>
    </row>
    <row r="94" ht="13.5" customHeight="1">
      <c r="A94" s="107"/>
      <c r="B94" s="107"/>
      <c r="C94" s="107"/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  <c r="AA94" s="107"/>
    </row>
    <row r="95" ht="13.5" customHeight="1">
      <c r="A95" s="107"/>
      <c r="B95" s="107"/>
      <c r="C95" s="107"/>
      <c r="D95" s="107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  <c r="AA95" s="107"/>
    </row>
    <row r="96" ht="13.5" customHeight="1">
      <c r="A96" s="107"/>
      <c r="B96" s="107"/>
      <c r="C96" s="107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  <c r="AA96" s="107"/>
    </row>
    <row r="97" ht="13.5" customHeight="1">
      <c r="A97" s="107"/>
      <c r="B97" s="107"/>
      <c r="C97" s="107"/>
      <c r="D97" s="107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  <c r="AA97" s="107"/>
    </row>
    <row r="98" ht="13.5" customHeight="1">
      <c r="A98" s="107"/>
      <c r="B98" s="107"/>
      <c r="C98" s="107"/>
      <c r="D98" s="107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  <c r="AA98" s="107"/>
    </row>
    <row r="99" ht="13.5" customHeight="1">
      <c r="A99" s="107"/>
      <c r="B99" s="107"/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  <c r="AA99" s="107"/>
    </row>
    <row r="100" ht="13.5" customHeight="1">
      <c r="A100" s="107"/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  <c r="AA100" s="107"/>
    </row>
    <row r="101" ht="13.5" customHeight="1">
      <c r="A101" s="107"/>
      <c r="B101" s="107"/>
      <c r="C101" s="10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  <c r="AA101" s="107"/>
    </row>
    <row r="102" ht="13.5" customHeight="1">
      <c r="A102" s="107"/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  <c r="AA102" s="107"/>
    </row>
    <row r="103" ht="13.5" customHeight="1">
      <c r="A103" s="107"/>
      <c r="B103" s="107"/>
      <c r="C103" s="107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  <c r="AA103" s="107"/>
    </row>
    <row r="104" ht="13.5" customHeight="1">
      <c r="A104" s="107"/>
      <c r="B104" s="107"/>
      <c r="C104" s="107"/>
      <c r="D104" s="107"/>
      <c r="E104" s="107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  <c r="AA104" s="107"/>
    </row>
    <row r="105" ht="13.5" customHeight="1">
      <c r="A105" s="107"/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  <c r="AA105" s="107"/>
    </row>
    <row r="106" ht="13.5" customHeight="1">
      <c r="A106" s="107"/>
      <c r="B106" s="107"/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  <c r="AA106" s="107"/>
    </row>
    <row r="107" ht="13.5" customHeight="1">
      <c r="A107" s="107"/>
      <c r="B107" s="107"/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  <c r="AA107" s="107"/>
    </row>
    <row r="108" ht="13.5" customHeight="1">
      <c r="A108" s="107"/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  <c r="AA108" s="107"/>
    </row>
    <row r="109" ht="13.5" customHeight="1">
      <c r="A109" s="107"/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  <c r="AA109" s="107"/>
    </row>
    <row r="110" ht="13.5" customHeight="1">
      <c r="A110" s="107"/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  <c r="AA110" s="107"/>
    </row>
    <row r="111" ht="13.5" customHeight="1">
      <c r="A111" s="107"/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  <c r="AA111" s="107"/>
    </row>
    <row r="112" ht="13.5" customHeight="1">
      <c r="A112" s="107"/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  <c r="AA112" s="107"/>
    </row>
    <row r="113" ht="13.5" customHeight="1">
      <c r="A113" s="107"/>
      <c r="B113" s="107"/>
      <c r="C113" s="107"/>
      <c r="D113" s="107"/>
      <c r="E113" s="107"/>
      <c r="F113" s="107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  <c r="AA113" s="107"/>
    </row>
    <row r="114" ht="13.5" customHeight="1">
      <c r="A114" s="107"/>
      <c r="B114" s="107"/>
      <c r="C114" s="107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  <c r="AA114" s="107"/>
    </row>
    <row r="115" ht="13.5" customHeight="1">
      <c r="A115" s="107"/>
      <c r="B115" s="107"/>
      <c r="C115" s="107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  <c r="AA115" s="107"/>
    </row>
    <row r="116" ht="13.5" customHeight="1">
      <c r="A116" s="107"/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  <c r="AA116" s="107"/>
    </row>
    <row r="117" ht="13.5" customHeight="1">
      <c r="A117" s="107"/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  <c r="AA117" s="107"/>
    </row>
    <row r="118" ht="13.5" customHeight="1">
      <c r="A118" s="107"/>
      <c r="B118" s="107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  <c r="AA118" s="107"/>
    </row>
    <row r="119" ht="13.5" customHeight="1">
      <c r="A119" s="107"/>
      <c r="B119" s="107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  <c r="AA119" s="107"/>
    </row>
    <row r="120" ht="13.5" customHeight="1">
      <c r="A120" s="107"/>
      <c r="B120" s="107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  <c r="AA120" s="107"/>
    </row>
    <row r="121" ht="13.5" customHeight="1">
      <c r="A121" s="107"/>
      <c r="B121" s="107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  <c r="AA121" s="107"/>
    </row>
    <row r="122" ht="13.5" customHeight="1">
      <c r="A122" s="107"/>
      <c r="B122" s="107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  <c r="AA122" s="107"/>
    </row>
    <row r="123" ht="13.5" customHeight="1">
      <c r="A123" s="107"/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107"/>
    </row>
    <row r="124" ht="13.5" customHeight="1">
      <c r="A124" s="107"/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  <c r="AA124" s="107"/>
    </row>
    <row r="125" ht="13.5" customHeight="1">
      <c r="A125" s="107"/>
      <c r="B125" s="107"/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  <c r="AA125" s="107"/>
    </row>
    <row r="126" ht="13.5" customHeight="1">
      <c r="A126" s="107"/>
      <c r="B126" s="107"/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  <c r="AA126" s="107"/>
    </row>
    <row r="127" ht="13.5" customHeight="1">
      <c r="A127" s="107"/>
      <c r="B127" s="107"/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  <c r="AA127" s="107"/>
    </row>
    <row r="128" ht="13.5" customHeight="1">
      <c r="A128" s="107"/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  <c r="AA128" s="107"/>
    </row>
    <row r="129" ht="13.5" customHeight="1">
      <c r="A129" s="107"/>
      <c r="B129" s="107"/>
      <c r="C129" s="107"/>
      <c r="D129" s="107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  <c r="AA129" s="107"/>
    </row>
    <row r="130" ht="13.5" customHeight="1">
      <c r="A130" s="107"/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  <c r="AA130" s="107"/>
    </row>
    <row r="131" ht="13.5" customHeight="1">
      <c r="A131" s="107"/>
      <c r="B131" s="107"/>
      <c r="C131" s="107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  <c r="AA131" s="107"/>
    </row>
    <row r="132" ht="13.5" customHeight="1">
      <c r="A132" s="107"/>
      <c r="B132" s="107"/>
      <c r="C132" s="107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  <c r="AA132" s="107"/>
    </row>
    <row r="133" ht="13.5" customHeight="1">
      <c r="A133" s="107"/>
      <c r="B133" s="107"/>
      <c r="C133" s="107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  <c r="AA133" s="107"/>
    </row>
    <row r="134" ht="13.5" customHeight="1">
      <c r="A134" s="107"/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  <c r="AA134" s="107"/>
    </row>
    <row r="135" ht="13.5" customHeight="1">
      <c r="A135" s="107"/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  <c r="AA135" s="107"/>
    </row>
    <row r="136" ht="13.5" customHeight="1">
      <c r="A136" s="107"/>
      <c r="B136" s="107"/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  <c r="AA136" s="107"/>
    </row>
    <row r="137" ht="13.5" customHeight="1">
      <c r="A137" s="107"/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  <c r="AA137" s="107"/>
    </row>
    <row r="138" ht="13.5" customHeight="1">
      <c r="A138" s="107"/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  <c r="AA138" s="107"/>
    </row>
    <row r="139" ht="13.5" customHeight="1">
      <c r="A139" s="107"/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  <c r="AA139" s="107"/>
    </row>
    <row r="140" ht="13.5" customHeight="1">
      <c r="A140" s="107"/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  <c r="AA140" s="107"/>
    </row>
    <row r="141" ht="13.5" customHeight="1">
      <c r="A141" s="107"/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  <c r="AA141" s="107"/>
    </row>
    <row r="142" ht="13.5" customHeight="1">
      <c r="A142" s="107"/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  <c r="AA142" s="107"/>
    </row>
    <row r="143" ht="13.5" customHeight="1">
      <c r="A143" s="107"/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  <c r="AA143" s="107"/>
    </row>
    <row r="144" ht="13.5" customHeight="1">
      <c r="A144" s="107"/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  <c r="AA144" s="107"/>
    </row>
    <row r="145" ht="13.5" customHeight="1">
      <c r="A145" s="107"/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  <c r="AA145" s="107"/>
    </row>
    <row r="146" ht="13.5" customHeight="1">
      <c r="A146" s="107"/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  <c r="AA146" s="107"/>
    </row>
    <row r="147" ht="13.5" customHeight="1">
      <c r="A147" s="107"/>
      <c r="B147" s="107"/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  <c r="AA147" s="107"/>
    </row>
    <row r="148" ht="13.5" customHeight="1">
      <c r="A148" s="107"/>
      <c r="B148" s="107"/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  <c r="AA148" s="107"/>
    </row>
    <row r="149" ht="13.5" customHeight="1">
      <c r="A149" s="107"/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  <c r="AA149" s="107"/>
    </row>
    <row r="150" ht="13.5" customHeight="1">
      <c r="A150" s="107"/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  <c r="AA150" s="107"/>
    </row>
    <row r="151" ht="13.5" customHeight="1">
      <c r="A151" s="107"/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  <c r="AA151" s="107"/>
    </row>
    <row r="152" ht="13.5" customHeight="1">
      <c r="A152" s="107"/>
      <c r="B152" s="107"/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  <c r="AA152" s="107"/>
    </row>
    <row r="153" ht="13.5" customHeight="1">
      <c r="A153" s="107"/>
      <c r="B153" s="107"/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  <c r="AA153" s="107"/>
    </row>
    <row r="154" ht="13.5" customHeight="1">
      <c r="A154" s="107"/>
      <c r="B154" s="107"/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  <c r="AA154" s="107"/>
    </row>
    <row r="155" ht="13.5" customHeight="1">
      <c r="A155" s="107"/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  <c r="AA155" s="107"/>
    </row>
    <row r="156" ht="13.5" customHeight="1">
      <c r="A156" s="107"/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  <c r="AA156" s="107"/>
    </row>
    <row r="157" ht="13.5" customHeight="1">
      <c r="A157" s="107"/>
      <c r="B157" s="107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  <c r="AA157" s="107"/>
    </row>
    <row r="158" ht="13.5" customHeight="1">
      <c r="A158" s="107"/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  <c r="AA158" s="107"/>
    </row>
    <row r="159" ht="13.5" customHeight="1">
      <c r="A159" s="107"/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  <c r="AA159" s="107"/>
    </row>
    <row r="160" ht="13.5" customHeight="1">
      <c r="A160" s="107"/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  <c r="AA160" s="107"/>
    </row>
    <row r="161" ht="13.5" customHeight="1">
      <c r="A161" s="107"/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  <c r="AA161" s="107"/>
    </row>
    <row r="162" ht="13.5" customHeight="1">
      <c r="A162" s="107"/>
      <c r="B162" s="107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  <c r="AA162" s="107"/>
    </row>
    <row r="163" ht="13.5" customHeight="1">
      <c r="A163" s="107"/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7"/>
    </row>
    <row r="164" ht="13.5" customHeight="1">
      <c r="A164" s="107"/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  <c r="AA164" s="107"/>
    </row>
    <row r="165" ht="13.5" customHeight="1">
      <c r="A165" s="107"/>
      <c r="B165" s="107"/>
      <c r="C165" s="107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  <c r="AA165" s="107"/>
    </row>
    <row r="166" ht="13.5" customHeight="1">
      <c r="A166" s="107"/>
      <c r="B166" s="107"/>
      <c r="C166" s="107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  <c r="AA166" s="107"/>
    </row>
    <row r="167" ht="13.5" customHeight="1">
      <c r="A167" s="107"/>
      <c r="B167" s="107"/>
      <c r="C167" s="107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  <c r="AA167" s="107"/>
    </row>
    <row r="168" ht="13.5" customHeight="1">
      <c r="A168" s="107"/>
      <c r="B168" s="107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  <c r="AA168" s="107"/>
    </row>
    <row r="169" ht="13.5" customHeight="1">
      <c r="A169" s="107"/>
      <c r="B169" s="107"/>
      <c r="C169" s="107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  <c r="AA169" s="107"/>
    </row>
    <row r="170" ht="13.5" customHeight="1">
      <c r="A170" s="107"/>
      <c r="B170" s="107"/>
      <c r="C170" s="107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  <c r="AA170" s="107"/>
    </row>
    <row r="171" ht="13.5" customHeight="1">
      <c r="A171" s="107"/>
      <c r="B171" s="107"/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  <c r="AA171" s="107"/>
    </row>
    <row r="172" ht="13.5" customHeight="1">
      <c r="A172" s="107"/>
      <c r="B172" s="107"/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  <c r="AA172" s="107"/>
    </row>
    <row r="173" ht="13.5" customHeight="1">
      <c r="A173" s="107"/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  <c r="AA173" s="107"/>
    </row>
    <row r="174" ht="13.5" customHeight="1">
      <c r="A174" s="107"/>
      <c r="B174" s="107"/>
      <c r="C174" s="107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  <c r="AA174" s="107"/>
    </row>
    <row r="175" ht="13.5" customHeight="1">
      <c r="A175" s="107"/>
      <c r="B175" s="107"/>
      <c r="C175" s="107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  <c r="AA175" s="107"/>
    </row>
    <row r="176" ht="13.5" customHeight="1">
      <c r="A176" s="107"/>
      <c r="B176" s="107"/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  <c r="AA176" s="107"/>
    </row>
    <row r="177" ht="13.5" customHeight="1">
      <c r="A177" s="107"/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  <c r="AA177" s="107"/>
    </row>
    <row r="178" ht="13.5" customHeight="1">
      <c r="A178" s="107"/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  <c r="AA178" s="107"/>
    </row>
    <row r="179" ht="13.5" customHeight="1">
      <c r="A179" s="107"/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  <c r="AA179" s="107"/>
    </row>
    <row r="180" ht="13.5" customHeight="1">
      <c r="A180" s="107"/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  <c r="AA180" s="107"/>
    </row>
    <row r="181" ht="13.5" customHeight="1">
      <c r="A181" s="107"/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  <c r="AA181" s="107"/>
    </row>
    <row r="182" ht="13.5" customHeight="1">
      <c r="A182" s="107"/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  <c r="AA182" s="107"/>
    </row>
    <row r="183" ht="13.5" customHeight="1">
      <c r="A183" s="107"/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  <c r="AA183" s="107"/>
    </row>
    <row r="184" ht="13.5" customHeight="1">
      <c r="A184" s="107"/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  <c r="AA184" s="107"/>
    </row>
    <row r="185" ht="13.5" customHeight="1">
      <c r="A185" s="107"/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  <c r="AA185" s="107"/>
    </row>
    <row r="186" ht="13.5" customHeight="1">
      <c r="A186" s="107"/>
      <c r="B186" s="107"/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  <c r="AA186" s="107"/>
    </row>
    <row r="187" ht="13.5" customHeight="1">
      <c r="A187" s="107"/>
      <c r="B187" s="107"/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  <c r="AA187" s="107"/>
    </row>
    <row r="188" ht="13.5" customHeight="1">
      <c r="A188" s="107"/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  <c r="AA188" s="107"/>
    </row>
    <row r="189" ht="13.5" customHeight="1">
      <c r="A189" s="107"/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  <c r="AA189" s="107"/>
    </row>
    <row r="190" ht="13.5" customHeight="1">
      <c r="A190" s="107"/>
      <c r="B190" s="107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  <c r="AA190" s="107"/>
    </row>
    <row r="191" ht="13.5" customHeight="1">
      <c r="A191" s="107"/>
      <c r="B191" s="107"/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  <c r="AA191" s="107"/>
    </row>
    <row r="192" ht="13.5" customHeight="1">
      <c r="A192" s="107"/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</row>
    <row r="193" ht="13.5" customHeight="1">
      <c r="A193" s="107"/>
      <c r="B193" s="107"/>
      <c r="C193" s="107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  <c r="AA193" s="107"/>
    </row>
    <row r="194" ht="13.5" customHeight="1">
      <c r="A194" s="107"/>
      <c r="B194" s="107"/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  <c r="AA194" s="107"/>
    </row>
    <row r="195" ht="13.5" customHeight="1">
      <c r="A195" s="107"/>
      <c r="B195" s="107"/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  <c r="AA195" s="107"/>
    </row>
    <row r="196" ht="13.5" customHeight="1">
      <c r="A196" s="107"/>
      <c r="B196" s="107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  <c r="AA196" s="107"/>
    </row>
    <row r="197" ht="13.5" customHeight="1">
      <c r="A197" s="107"/>
      <c r="B197" s="107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  <c r="AA197" s="107"/>
    </row>
    <row r="198" ht="13.5" customHeight="1">
      <c r="A198" s="107"/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  <c r="AA198" s="107"/>
    </row>
    <row r="199" ht="13.5" customHeight="1">
      <c r="A199" s="107"/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  <c r="AA199" s="107"/>
    </row>
    <row r="200" ht="13.5" customHeight="1">
      <c r="A200" s="107"/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  <c r="AA200" s="107"/>
    </row>
    <row r="201" ht="13.5" customHeight="1">
      <c r="A201" s="107"/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  <c r="AA201" s="107"/>
    </row>
    <row r="202" ht="13.5" customHeight="1">
      <c r="A202" s="107"/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  <c r="AA202" s="107"/>
    </row>
    <row r="203" ht="13.5" customHeight="1">
      <c r="A203" s="107"/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  <c r="AA203" s="107"/>
    </row>
    <row r="204" ht="13.5" customHeight="1">
      <c r="A204" s="107"/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  <c r="AA204" s="107"/>
    </row>
    <row r="205" ht="13.5" customHeight="1">
      <c r="A205" s="107"/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  <c r="AA205" s="107"/>
    </row>
    <row r="206" ht="13.5" customHeight="1">
      <c r="A206" s="107"/>
      <c r="B206" s="107"/>
      <c r="C206" s="107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  <c r="AA206" s="107"/>
    </row>
    <row r="207" ht="13.5" customHeight="1">
      <c r="A207" s="107"/>
      <c r="B207" s="107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  <c r="AA207" s="107"/>
    </row>
    <row r="208" ht="13.5" customHeight="1">
      <c r="A208" s="107"/>
      <c r="B208" s="10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  <c r="AA208" s="107"/>
    </row>
    <row r="209" ht="13.5" customHeight="1">
      <c r="A209" s="107"/>
      <c r="B209" s="107"/>
      <c r="C209" s="107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  <c r="AA209" s="107"/>
    </row>
    <row r="210" ht="13.5" customHeight="1">
      <c r="A210" s="107"/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  <c r="AA210" s="107"/>
    </row>
    <row r="211" ht="13.5" customHeight="1">
      <c r="A211" s="107"/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  <c r="AA211" s="107"/>
    </row>
    <row r="212" ht="13.5" customHeight="1">
      <c r="A212" s="107"/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  <c r="AA212" s="107"/>
    </row>
    <row r="213" ht="13.5" customHeight="1">
      <c r="A213" s="107"/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  <c r="AA213" s="107"/>
    </row>
    <row r="214" ht="13.5" customHeight="1">
      <c r="A214" s="107"/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  <c r="AA214" s="107"/>
    </row>
    <row r="215" ht="13.5" customHeight="1">
      <c r="A215" s="107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  <c r="AA215" s="107"/>
    </row>
    <row r="216" ht="13.5" customHeight="1">
      <c r="A216" s="107"/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  <c r="AA216" s="107"/>
    </row>
    <row r="217" ht="13.5" customHeight="1">
      <c r="A217" s="107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  <c r="AA217" s="107"/>
    </row>
    <row r="218" ht="13.5" customHeight="1">
      <c r="A218" s="107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  <c r="AA218" s="107"/>
    </row>
    <row r="219" ht="13.5" customHeight="1">
      <c r="A219" s="107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  <c r="AA219" s="107"/>
    </row>
    <row r="220" ht="13.5" customHeight="1">
      <c r="A220" s="107"/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  <c r="AA220" s="107"/>
    </row>
    <row r="221" ht="13.5" customHeight="1">
      <c r="A221" s="107"/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  <c r="AA221" s="107"/>
    </row>
    <row r="222" ht="13.5" customHeight="1">
      <c r="A222" s="107"/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  <c r="AA222" s="107"/>
    </row>
    <row r="223" ht="13.5" customHeight="1">
      <c r="A223" s="107"/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  <c r="AA223" s="107"/>
    </row>
    <row r="224" ht="13.5" customHeight="1">
      <c r="A224" s="107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  <c r="AA224" s="107"/>
    </row>
    <row r="225" ht="13.5" customHeight="1">
      <c r="A225" s="107"/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  <c r="AA225" s="107"/>
    </row>
    <row r="226" ht="13.5" customHeight="1">
      <c r="A226" s="107"/>
      <c r="B226" s="107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  <c r="AA226" s="107"/>
    </row>
    <row r="227" ht="13.5" customHeight="1">
      <c r="A227" s="107"/>
      <c r="B227" s="107"/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  <c r="AA227" s="107"/>
    </row>
    <row r="228" ht="13.5" customHeight="1">
      <c r="A228" s="107"/>
      <c r="B228" s="107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  <c r="AA228" s="107"/>
    </row>
    <row r="229" ht="13.5" customHeight="1">
      <c r="A229" s="107"/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  <c r="AA229" s="107"/>
    </row>
    <row r="230" ht="13.5" customHeight="1">
      <c r="A230" s="107"/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  <c r="AA230" s="107"/>
    </row>
    <row r="231" ht="13.5" customHeight="1">
      <c r="A231" s="107"/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  <c r="AA231" s="107"/>
    </row>
    <row r="232" ht="13.5" customHeight="1">
      <c r="A232" s="107"/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  <c r="AA232" s="107"/>
    </row>
    <row r="233" ht="13.5" customHeight="1">
      <c r="A233" s="107"/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  <c r="AA233" s="107"/>
    </row>
    <row r="234" ht="13.5" customHeight="1">
      <c r="A234" s="107"/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  <c r="AA234" s="107"/>
    </row>
    <row r="235" ht="13.5" customHeight="1">
      <c r="A235" s="107"/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  <c r="AA235" s="107"/>
    </row>
    <row r="236" ht="13.5" customHeight="1">
      <c r="A236" s="107"/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  <c r="AA236" s="107"/>
    </row>
    <row r="237" ht="13.5" customHeight="1">
      <c r="A237" s="107"/>
      <c r="B237" s="107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  <c r="AA237" s="107"/>
    </row>
    <row r="238" ht="13.5" customHeight="1">
      <c r="A238" s="107"/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  <c r="AA238" s="107"/>
    </row>
    <row r="239" ht="13.5" customHeight="1">
      <c r="A239" s="107"/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  <c r="AA239" s="107"/>
    </row>
    <row r="240" ht="13.5" customHeight="1">
      <c r="A240" s="107"/>
      <c r="B240" s="107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  <c r="AA240" s="107"/>
    </row>
    <row r="241" ht="13.5" customHeight="1">
      <c r="A241" s="107"/>
      <c r="B241" s="107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  <c r="AA241" s="107"/>
    </row>
    <row r="242" ht="13.5" customHeight="1">
      <c r="A242" s="107"/>
      <c r="B242" s="107"/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  <c r="AA242" s="107"/>
    </row>
    <row r="243" ht="13.5" customHeight="1">
      <c r="A243" s="107"/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  <c r="AA243" s="107"/>
    </row>
    <row r="244" ht="13.5" customHeight="1">
      <c r="A244" s="107"/>
      <c r="B244" s="107"/>
      <c r="C244" s="107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  <c r="Y244" s="107"/>
      <c r="Z244" s="107"/>
      <c r="AA244" s="107"/>
    </row>
    <row r="245" ht="13.5" customHeight="1">
      <c r="A245" s="107"/>
      <c r="B245" s="107"/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  <c r="Y245" s="107"/>
      <c r="Z245" s="107"/>
      <c r="AA245" s="107"/>
    </row>
    <row r="246" ht="13.5" customHeight="1">
      <c r="A246" s="107"/>
      <c r="B246" s="107"/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  <c r="AA246" s="107"/>
    </row>
    <row r="247" ht="13.5" customHeight="1">
      <c r="A247" s="107"/>
      <c r="B247" s="107"/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  <c r="Y247" s="107"/>
      <c r="Z247" s="107"/>
      <c r="AA247" s="107"/>
    </row>
    <row r="248" ht="13.5" customHeight="1">
      <c r="A248" s="107"/>
      <c r="B248" s="107"/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  <c r="Y248" s="107"/>
      <c r="Z248" s="107"/>
      <c r="AA248" s="107"/>
    </row>
    <row r="249" ht="13.5" customHeight="1">
      <c r="A249" s="107"/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  <c r="AA249" s="107"/>
    </row>
    <row r="250" ht="13.5" customHeight="1">
      <c r="A250" s="107"/>
      <c r="B250" s="107"/>
      <c r="C250" s="107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  <c r="Y250" s="107"/>
      <c r="Z250" s="107"/>
      <c r="AA250" s="107"/>
    </row>
    <row r="251" ht="13.5" customHeight="1">
      <c r="A251" s="107"/>
      <c r="B251" s="107"/>
      <c r="C251" s="107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  <c r="Y251" s="107"/>
      <c r="Z251" s="107"/>
      <c r="AA251" s="107"/>
    </row>
    <row r="252" ht="13.5" customHeight="1">
      <c r="A252" s="107"/>
      <c r="B252" s="107"/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  <c r="Y252" s="107"/>
      <c r="Z252" s="107"/>
      <c r="AA252" s="107"/>
    </row>
    <row r="253" ht="13.5" customHeight="1">
      <c r="A253" s="107"/>
      <c r="B253" s="107"/>
      <c r="C253" s="107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  <c r="Y253" s="107"/>
      <c r="Z253" s="107"/>
      <c r="AA253" s="107"/>
    </row>
    <row r="254" ht="13.5" customHeight="1">
      <c r="A254" s="107"/>
      <c r="B254" s="107"/>
      <c r="C254" s="107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  <c r="AA254" s="107"/>
    </row>
    <row r="255" ht="13.5" customHeight="1">
      <c r="A255" s="107"/>
      <c r="B255" s="107"/>
      <c r="C255" s="107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  <c r="Y255" s="107"/>
      <c r="Z255" s="107"/>
      <c r="AA255" s="107"/>
    </row>
    <row r="256" ht="13.5" customHeight="1">
      <c r="A256" s="107"/>
      <c r="B256" s="107"/>
      <c r="C256" s="107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  <c r="Y256" s="107"/>
      <c r="Z256" s="107"/>
      <c r="AA256" s="107"/>
    </row>
    <row r="257" ht="13.5" customHeight="1">
      <c r="A257" s="107"/>
      <c r="B257" s="107"/>
      <c r="C257" s="107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  <c r="Y257" s="107"/>
      <c r="Z257" s="107"/>
      <c r="AA257" s="107"/>
    </row>
    <row r="258" ht="13.5" customHeight="1">
      <c r="A258" s="107"/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  <c r="Y258" s="107"/>
      <c r="Z258" s="107"/>
      <c r="AA258" s="107"/>
    </row>
    <row r="259" ht="13.5" customHeight="1">
      <c r="A259" s="107"/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  <c r="AA259" s="107"/>
    </row>
    <row r="260" ht="13.5" customHeight="1">
      <c r="A260" s="107"/>
      <c r="B260" s="107"/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  <c r="Y260" s="107"/>
      <c r="Z260" s="107"/>
      <c r="AA260" s="107"/>
    </row>
    <row r="261" ht="13.5" customHeight="1">
      <c r="A261" s="107"/>
      <c r="B261" s="107"/>
      <c r="C261" s="107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  <c r="Y261" s="107"/>
      <c r="Z261" s="107"/>
      <c r="AA261" s="107"/>
    </row>
    <row r="262" ht="13.5" customHeight="1">
      <c r="A262" s="107"/>
      <c r="B262" s="107"/>
      <c r="C262" s="107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  <c r="Y262" s="107"/>
      <c r="Z262" s="107"/>
      <c r="AA262" s="107"/>
    </row>
    <row r="263" ht="13.5" customHeight="1">
      <c r="A263" s="107"/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  <c r="AA263" s="107"/>
    </row>
    <row r="264" ht="13.5" customHeight="1">
      <c r="A264" s="107"/>
      <c r="B264" s="107"/>
      <c r="C264" s="107"/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  <c r="Y264" s="107"/>
      <c r="Z264" s="107"/>
      <c r="AA264" s="107"/>
    </row>
    <row r="265" ht="13.5" customHeight="1">
      <c r="A265" s="107"/>
      <c r="B265" s="107"/>
      <c r="C265" s="107"/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  <c r="Y265" s="107"/>
      <c r="Z265" s="107"/>
      <c r="AA265" s="107"/>
    </row>
    <row r="266" ht="13.5" customHeight="1">
      <c r="A266" s="107"/>
      <c r="B266" s="107"/>
      <c r="C266" s="107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  <c r="AA266" s="107"/>
    </row>
    <row r="267" ht="13.5" customHeight="1">
      <c r="A267" s="107"/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  <c r="AA267" s="107"/>
    </row>
    <row r="268" ht="13.5" customHeight="1">
      <c r="A268" s="107"/>
      <c r="B268" s="107"/>
      <c r="C268" s="107"/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  <c r="AA268" s="107"/>
    </row>
    <row r="269" ht="13.5" customHeight="1">
      <c r="A269" s="107"/>
      <c r="B269" s="107"/>
      <c r="C269" s="107"/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  <c r="Y269" s="107"/>
      <c r="Z269" s="107"/>
      <c r="AA269" s="107"/>
    </row>
    <row r="270" ht="13.5" customHeight="1">
      <c r="A270" s="107"/>
      <c r="B270" s="107"/>
      <c r="C270" s="107"/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  <c r="Y270" s="107"/>
      <c r="Z270" s="107"/>
      <c r="AA270" s="107"/>
    </row>
    <row r="271" ht="13.5" customHeight="1">
      <c r="A271" s="107"/>
      <c r="B271" s="107"/>
      <c r="C271" s="107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  <c r="Y271" s="107"/>
      <c r="Z271" s="107"/>
      <c r="AA271" s="107"/>
    </row>
    <row r="272" ht="13.5" customHeight="1">
      <c r="A272" s="107"/>
      <c r="B272" s="107"/>
      <c r="C272" s="107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  <c r="AA272" s="107"/>
    </row>
    <row r="273" ht="13.5" customHeight="1">
      <c r="A273" s="107"/>
      <c r="B273" s="107"/>
      <c r="C273" s="107"/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  <c r="Y273" s="107"/>
      <c r="Z273" s="107"/>
      <c r="AA273" s="107"/>
    </row>
    <row r="274" ht="13.5" customHeight="1">
      <c r="A274" s="107"/>
      <c r="B274" s="107"/>
      <c r="C274" s="107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  <c r="AA274" s="107"/>
    </row>
    <row r="275" ht="13.5" customHeight="1">
      <c r="A275" s="107"/>
      <c r="B275" s="107"/>
      <c r="C275" s="107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  <c r="AA275" s="107"/>
    </row>
    <row r="276" ht="13.5" customHeight="1">
      <c r="A276" s="107"/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  <c r="AA276" s="107"/>
    </row>
    <row r="277" ht="13.5" customHeight="1">
      <c r="A277" s="107"/>
      <c r="B277" s="107"/>
      <c r="C277" s="107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  <c r="AA277" s="107"/>
    </row>
    <row r="278" ht="13.5" customHeight="1">
      <c r="A278" s="107"/>
      <c r="B278" s="107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  <c r="AA278" s="107"/>
    </row>
    <row r="279" ht="13.5" customHeight="1">
      <c r="A279" s="107"/>
      <c r="B279" s="107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  <c r="AA279" s="107"/>
    </row>
    <row r="280" ht="13.5" customHeight="1">
      <c r="A280" s="107"/>
      <c r="B280" s="107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  <c r="AA280" s="107"/>
    </row>
    <row r="281" ht="13.5" customHeight="1">
      <c r="A281" s="107"/>
      <c r="B281" s="107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  <c r="AA281" s="107"/>
    </row>
    <row r="282" ht="13.5" customHeight="1">
      <c r="A282" s="107"/>
      <c r="B282" s="107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  <c r="AA282" s="107"/>
    </row>
    <row r="283" ht="13.5" customHeight="1">
      <c r="A283" s="107"/>
      <c r="B283" s="107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  <c r="AA283" s="107"/>
    </row>
    <row r="284" ht="13.5" customHeight="1">
      <c r="A284" s="107"/>
      <c r="B284" s="107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  <c r="AA284" s="107"/>
    </row>
    <row r="285" ht="13.5" customHeight="1">
      <c r="A285" s="107"/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  <c r="AA285" s="107"/>
    </row>
    <row r="286" ht="13.5" customHeight="1">
      <c r="A286" s="107"/>
      <c r="B286" s="107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  <c r="AA286" s="107"/>
    </row>
    <row r="287" ht="13.5" customHeight="1">
      <c r="A287" s="107"/>
      <c r="B287" s="107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  <c r="AA287" s="107"/>
    </row>
    <row r="288" ht="13.5" customHeight="1">
      <c r="A288" s="107"/>
      <c r="B288" s="107"/>
      <c r="C288" s="107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  <c r="AA288" s="107"/>
    </row>
    <row r="289" ht="13.5" customHeight="1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  <c r="AA289" s="107"/>
    </row>
    <row r="290" ht="13.5" customHeight="1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  <c r="AA290" s="107"/>
    </row>
    <row r="291" ht="13.5" customHeight="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  <c r="AA291" s="107"/>
    </row>
    <row r="292" ht="13.5" customHeight="1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  <c r="AA292" s="107"/>
    </row>
    <row r="293" ht="13.5" customHeight="1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  <c r="AA293" s="107"/>
    </row>
    <row r="294" ht="13.5" customHeight="1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  <c r="AA294" s="107"/>
    </row>
    <row r="295" ht="13.5" customHeight="1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  <c r="AA295" s="107"/>
    </row>
    <row r="296" ht="13.5" customHeight="1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  <c r="AA296" s="107"/>
    </row>
    <row r="297" ht="13.5" customHeight="1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  <c r="AA297" s="107"/>
    </row>
    <row r="298" ht="13.5" customHeight="1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  <c r="AA298" s="107"/>
    </row>
    <row r="299" ht="13.5" customHeight="1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  <c r="AA299" s="107"/>
    </row>
    <row r="300" ht="13.5" customHeight="1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  <c r="AA300" s="107"/>
    </row>
    <row r="301" ht="13.5" customHeight="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  <c r="AA301" s="107"/>
    </row>
    <row r="302" ht="13.5" customHeight="1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  <c r="AA302" s="107"/>
    </row>
    <row r="303" ht="13.5" customHeight="1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  <c r="AA303" s="107"/>
    </row>
    <row r="304" ht="13.5" customHeight="1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  <c r="AA304" s="107"/>
    </row>
    <row r="305" ht="13.5" customHeight="1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  <c r="AA305" s="107"/>
    </row>
    <row r="306" ht="13.5" customHeight="1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  <c r="AA306" s="107"/>
    </row>
    <row r="307" ht="13.5" customHeight="1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  <c r="AA307" s="107"/>
    </row>
    <row r="308" ht="13.5" customHeight="1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  <c r="AA308" s="107"/>
    </row>
    <row r="309" ht="13.5" customHeight="1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  <c r="AA309" s="107"/>
    </row>
    <row r="310" ht="13.5" customHeight="1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  <c r="AA310" s="107"/>
    </row>
    <row r="311" ht="13.5" customHeight="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  <c r="AA311" s="107"/>
    </row>
    <row r="312" ht="13.5" customHeight="1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  <c r="AA312" s="107"/>
    </row>
    <row r="313" ht="13.5" customHeight="1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  <c r="AA313" s="107"/>
    </row>
    <row r="314" ht="13.5" customHeight="1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  <c r="AA314" s="107"/>
    </row>
    <row r="315" ht="13.5" customHeight="1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  <c r="AA315" s="107"/>
    </row>
    <row r="316" ht="13.5" customHeight="1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  <c r="AA316" s="107"/>
    </row>
    <row r="317" ht="13.5" customHeight="1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  <c r="AA317" s="107"/>
    </row>
    <row r="318" ht="13.5" customHeight="1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  <c r="AA318" s="107"/>
    </row>
    <row r="319" ht="13.5" customHeight="1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  <c r="AA319" s="107"/>
    </row>
    <row r="320" ht="13.5" customHeight="1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  <c r="AA320" s="107"/>
    </row>
    <row r="321" ht="13.5" customHeight="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  <c r="AA321" s="107"/>
    </row>
    <row r="322" ht="13.5" customHeight="1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  <c r="AA322" s="107"/>
    </row>
    <row r="323" ht="13.5" customHeight="1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  <c r="AA323" s="107"/>
    </row>
    <row r="324" ht="13.5" customHeight="1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  <c r="AA324" s="107"/>
    </row>
    <row r="325" ht="13.5" customHeight="1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  <c r="AA325" s="107"/>
    </row>
    <row r="326" ht="13.5" customHeight="1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  <c r="AA326" s="107"/>
    </row>
    <row r="327" ht="13.5" customHeight="1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  <c r="AA327" s="107"/>
    </row>
    <row r="328" ht="13.5" customHeight="1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  <c r="AA328" s="107"/>
    </row>
    <row r="329" ht="13.5" customHeight="1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  <c r="AA329" s="107"/>
    </row>
    <row r="330" ht="13.5" customHeight="1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  <c r="AA330" s="107"/>
    </row>
    <row r="331" ht="13.5" customHeight="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  <c r="AA331" s="107"/>
    </row>
    <row r="332" ht="13.5" customHeight="1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  <c r="AA332" s="107"/>
    </row>
    <row r="333" ht="13.5" customHeight="1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  <c r="AA333" s="107"/>
    </row>
    <row r="334" ht="13.5" customHeight="1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  <c r="AA334" s="107"/>
    </row>
    <row r="335" ht="13.5" customHeight="1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  <c r="AA335" s="107"/>
    </row>
    <row r="336" ht="13.5" customHeight="1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  <c r="AA336" s="107"/>
    </row>
    <row r="337" ht="13.5" customHeight="1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  <c r="AA337" s="107"/>
    </row>
    <row r="338" ht="13.5" customHeight="1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  <c r="AA338" s="107"/>
    </row>
    <row r="339" ht="13.5" customHeight="1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  <c r="AA339" s="107"/>
    </row>
    <row r="340" ht="13.5" customHeight="1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  <c r="AA340" s="107"/>
    </row>
    <row r="341" ht="13.5" customHeight="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  <c r="AA341" s="107"/>
    </row>
    <row r="342" ht="13.5" customHeight="1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  <c r="AA342" s="107"/>
    </row>
    <row r="343" ht="13.5" customHeight="1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  <c r="AA343" s="107"/>
    </row>
    <row r="344" ht="13.5" customHeight="1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  <c r="AA344" s="107"/>
    </row>
    <row r="345" ht="13.5" customHeight="1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  <c r="AA345" s="107"/>
    </row>
    <row r="346" ht="13.5" customHeight="1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  <c r="AA346" s="107"/>
    </row>
    <row r="347" ht="13.5" customHeight="1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  <c r="AA347" s="107"/>
    </row>
    <row r="348" ht="13.5" customHeight="1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  <c r="AA348" s="107"/>
    </row>
    <row r="349" ht="13.5" customHeight="1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  <c r="AA349" s="107"/>
    </row>
    <row r="350" ht="13.5" customHeight="1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  <c r="AA350" s="107"/>
    </row>
    <row r="351" ht="13.5" customHeight="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  <c r="AA351" s="107"/>
    </row>
    <row r="352" ht="13.5" customHeight="1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  <c r="AA352" s="107"/>
    </row>
    <row r="353" ht="13.5" customHeight="1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  <c r="AA353" s="107"/>
    </row>
    <row r="354" ht="13.5" customHeight="1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  <c r="AA354" s="107"/>
    </row>
    <row r="355" ht="13.5" customHeight="1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  <c r="AA355" s="107"/>
    </row>
    <row r="356" ht="13.5" customHeight="1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  <c r="AA356" s="107"/>
    </row>
    <row r="357" ht="13.5" customHeight="1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  <c r="AA357" s="107"/>
    </row>
    <row r="358" ht="13.5" customHeight="1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</row>
    <row r="359" ht="13.5" customHeight="1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  <c r="AA359" s="107"/>
    </row>
    <row r="360" ht="13.5" customHeight="1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  <c r="AA360" s="107"/>
    </row>
    <row r="361" ht="13.5" customHeight="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  <c r="AA361" s="107"/>
    </row>
    <row r="362" ht="13.5" customHeight="1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  <c r="AA362" s="107"/>
    </row>
    <row r="363" ht="13.5" customHeight="1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  <c r="AA363" s="107"/>
    </row>
    <row r="364" ht="13.5" customHeight="1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  <c r="AA364" s="107"/>
    </row>
    <row r="365" ht="13.5" customHeight="1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  <c r="AA365" s="107"/>
    </row>
    <row r="366" ht="13.5" customHeight="1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  <c r="AA366" s="107"/>
    </row>
    <row r="367" ht="13.5" customHeight="1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  <c r="AA367" s="107"/>
    </row>
    <row r="368" ht="13.5" customHeight="1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  <c r="AA368" s="107"/>
    </row>
    <row r="369" ht="13.5" customHeight="1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  <c r="AA369" s="107"/>
    </row>
    <row r="370" ht="13.5" customHeight="1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  <c r="AA370" s="107"/>
    </row>
    <row r="371" ht="13.5" customHeight="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  <c r="AA371" s="107"/>
    </row>
    <row r="372" ht="13.5" customHeight="1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  <c r="AA372" s="107"/>
    </row>
    <row r="373" ht="13.5" customHeight="1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  <c r="AA373" s="107"/>
    </row>
    <row r="374" ht="13.5" customHeight="1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  <c r="AA374" s="107"/>
    </row>
    <row r="375" ht="13.5" customHeight="1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  <c r="AA375" s="107"/>
    </row>
    <row r="376" ht="13.5" customHeight="1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  <c r="AA376" s="107"/>
    </row>
    <row r="377" ht="13.5" customHeight="1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  <c r="AA377" s="107"/>
    </row>
    <row r="378" ht="13.5" customHeight="1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  <c r="AA378" s="107"/>
    </row>
    <row r="379" ht="13.5" customHeight="1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  <c r="AA379" s="107"/>
    </row>
    <row r="380" ht="13.5" customHeight="1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  <c r="AA380" s="107"/>
    </row>
    <row r="381" ht="13.5" customHeight="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  <c r="AA381" s="107"/>
    </row>
    <row r="382" ht="13.5" customHeight="1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  <c r="AA382" s="107"/>
    </row>
    <row r="383" ht="13.5" customHeight="1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  <c r="AA383" s="107"/>
    </row>
    <row r="384" ht="13.5" customHeight="1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  <c r="AA384" s="107"/>
    </row>
    <row r="385" ht="13.5" customHeight="1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  <c r="AA385" s="107"/>
    </row>
    <row r="386" ht="13.5" customHeight="1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  <c r="AA386" s="107"/>
    </row>
    <row r="387" ht="13.5" customHeight="1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  <c r="AA387" s="107"/>
    </row>
    <row r="388" ht="13.5" customHeight="1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  <c r="AA388" s="107"/>
    </row>
    <row r="389" ht="13.5" customHeight="1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  <c r="AA389" s="107"/>
    </row>
    <row r="390" ht="13.5" customHeight="1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  <c r="AA390" s="107"/>
    </row>
    <row r="391" ht="13.5" customHeight="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  <c r="AA391" s="107"/>
    </row>
    <row r="392" ht="13.5" customHeight="1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  <c r="AA392" s="107"/>
    </row>
    <row r="393" ht="13.5" customHeight="1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  <c r="AA393" s="107"/>
    </row>
    <row r="394" ht="13.5" customHeight="1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  <c r="AA394" s="107"/>
    </row>
    <row r="395" ht="13.5" customHeight="1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  <c r="AA395" s="107"/>
    </row>
    <row r="396" ht="13.5" customHeight="1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  <c r="AA396" s="107"/>
    </row>
    <row r="397" ht="13.5" customHeight="1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  <c r="AA397" s="107"/>
    </row>
    <row r="398" ht="13.5" customHeight="1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  <c r="AA398" s="107"/>
    </row>
    <row r="399" ht="13.5" customHeight="1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  <c r="AA399" s="107"/>
    </row>
    <row r="400" ht="13.5" customHeight="1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  <c r="AA400" s="107"/>
    </row>
    <row r="401" ht="13.5" customHeight="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  <c r="AA401" s="107"/>
    </row>
    <row r="402" ht="13.5" customHeight="1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  <c r="AA402" s="107"/>
    </row>
    <row r="403" ht="13.5" customHeight="1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  <c r="AA403" s="107"/>
    </row>
    <row r="404" ht="13.5" customHeight="1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  <c r="AA404" s="107"/>
    </row>
    <row r="405" ht="13.5" customHeight="1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  <c r="AA405" s="107"/>
    </row>
    <row r="406" ht="13.5" customHeight="1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  <c r="AA406" s="107"/>
    </row>
    <row r="407" ht="13.5" customHeight="1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  <c r="AA407" s="107"/>
    </row>
    <row r="408" ht="13.5" customHeight="1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  <c r="AA408" s="107"/>
    </row>
    <row r="409" ht="13.5" customHeight="1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  <c r="AA409" s="107"/>
    </row>
    <row r="410" ht="13.5" customHeight="1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  <c r="AA410" s="107"/>
    </row>
    <row r="411" ht="13.5" customHeight="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  <c r="AA411" s="107"/>
    </row>
    <row r="412" ht="13.5" customHeight="1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  <c r="AA412" s="107"/>
    </row>
    <row r="413" ht="13.5" customHeight="1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  <c r="AA413" s="107"/>
    </row>
    <row r="414" ht="13.5" customHeight="1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  <c r="AA414" s="107"/>
    </row>
    <row r="415" ht="13.5" customHeight="1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  <c r="AA415" s="107"/>
    </row>
    <row r="416" ht="13.5" customHeight="1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  <c r="AA416" s="107"/>
    </row>
    <row r="417" ht="13.5" customHeight="1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  <c r="AA417" s="107"/>
    </row>
    <row r="418" ht="13.5" customHeight="1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  <c r="AA418" s="107"/>
    </row>
    <row r="419" ht="13.5" customHeight="1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  <c r="AA419" s="107"/>
    </row>
    <row r="420" ht="13.5" customHeight="1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  <c r="AA420" s="107"/>
    </row>
    <row r="421" ht="13.5" customHeight="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  <c r="AA421" s="107"/>
    </row>
    <row r="422" ht="13.5" customHeight="1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  <c r="AA422" s="107"/>
    </row>
    <row r="423" ht="13.5" customHeight="1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  <c r="AA423" s="107"/>
    </row>
    <row r="424" ht="13.5" customHeight="1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  <c r="AA424" s="107"/>
    </row>
    <row r="425" ht="13.5" customHeight="1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  <c r="AA425" s="107"/>
    </row>
    <row r="426" ht="13.5" customHeight="1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  <c r="AA426" s="107"/>
    </row>
    <row r="427" ht="13.5" customHeight="1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  <c r="AA427" s="107"/>
    </row>
    <row r="428" ht="13.5" customHeight="1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  <c r="AA428" s="107"/>
    </row>
    <row r="429" ht="13.5" customHeight="1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  <c r="AA429" s="107"/>
    </row>
    <row r="430" ht="13.5" customHeight="1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  <c r="AA430" s="107"/>
    </row>
    <row r="431" ht="13.5" customHeight="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  <c r="AA431" s="107"/>
    </row>
    <row r="432" ht="13.5" customHeight="1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  <c r="AA432" s="107"/>
    </row>
    <row r="433" ht="13.5" customHeight="1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  <c r="AA433" s="107"/>
    </row>
    <row r="434" ht="13.5" customHeight="1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  <c r="AA434" s="107"/>
    </row>
    <row r="435" ht="13.5" customHeight="1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  <c r="AA435" s="107"/>
    </row>
    <row r="436" ht="13.5" customHeight="1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  <c r="AA436" s="107"/>
    </row>
    <row r="437" ht="13.5" customHeight="1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  <c r="AA437" s="107"/>
    </row>
    <row r="438" ht="13.5" customHeight="1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  <c r="AA438" s="107"/>
    </row>
    <row r="439" ht="13.5" customHeight="1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  <c r="AA439" s="107"/>
    </row>
    <row r="440" ht="13.5" customHeight="1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  <c r="AA440" s="107"/>
    </row>
    <row r="441" ht="13.5" customHeight="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  <c r="AA441" s="107"/>
    </row>
    <row r="442" ht="13.5" customHeight="1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  <c r="AA442" s="107"/>
    </row>
    <row r="443" ht="13.5" customHeight="1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  <c r="AA443" s="107"/>
    </row>
    <row r="444" ht="13.5" customHeight="1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  <c r="AA444" s="107"/>
    </row>
    <row r="445" ht="13.5" customHeight="1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  <c r="AA445" s="107"/>
    </row>
    <row r="446" ht="13.5" customHeight="1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  <c r="AA446" s="107"/>
    </row>
    <row r="447" ht="13.5" customHeight="1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  <c r="AA447" s="107"/>
    </row>
    <row r="448" ht="13.5" customHeight="1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  <c r="AA448" s="107"/>
    </row>
    <row r="449" ht="13.5" customHeight="1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  <c r="AA449" s="107"/>
    </row>
    <row r="450" ht="13.5" customHeight="1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  <c r="AA450" s="107"/>
    </row>
    <row r="451" ht="13.5" customHeight="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  <c r="AA451" s="107"/>
    </row>
    <row r="452" ht="13.5" customHeight="1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  <c r="AA452" s="107"/>
    </row>
    <row r="453" ht="13.5" customHeight="1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  <c r="AA453" s="107"/>
    </row>
    <row r="454" ht="13.5" customHeight="1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  <c r="AA454" s="107"/>
    </row>
    <row r="455" ht="13.5" customHeight="1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  <c r="AA455" s="107"/>
    </row>
    <row r="456" ht="13.5" customHeight="1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  <c r="AA456" s="107"/>
    </row>
    <row r="457" ht="13.5" customHeight="1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  <c r="AA457" s="107"/>
    </row>
    <row r="458" ht="13.5" customHeight="1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  <c r="AA458" s="107"/>
    </row>
    <row r="459" ht="13.5" customHeight="1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  <c r="AA459" s="107"/>
    </row>
    <row r="460" ht="13.5" customHeight="1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  <c r="AA460" s="107"/>
    </row>
    <row r="461" ht="13.5" customHeight="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  <c r="AA461" s="107"/>
    </row>
    <row r="462" ht="13.5" customHeight="1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  <c r="AA462" s="107"/>
    </row>
    <row r="463" ht="13.5" customHeight="1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  <c r="AA463" s="107"/>
    </row>
    <row r="464" ht="13.5" customHeight="1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  <c r="AA464" s="107"/>
    </row>
    <row r="465" ht="13.5" customHeight="1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  <c r="AA465" s="107"/>
    </row>
    <row r="466" ht="13.5" customHeight="1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  <c r="AA466" s="107"/>
    </row>
    <row r="467" ht="13.5" customHeight="1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  <c r="AA467" s="107"/>
    </row>
    <row r="468" ht="13.5" customHeight="1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  <c r="AA468" s="107"/>
    </row>
    <row r="469" ht="13.5" customHeight="1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  <c r="AA469" s="107"/>
    </row>
    <row r="470" ht="13.5" customHeight="1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  <c r="AA470" s="107"/>
    </row>
    <row r="471" ht="13.5" customHeight="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  <c r="AA471" s="107"/>
    </row>
    <row r="472" ht="13.5" customHeight="1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  <c r="AA472" s="107"/>
    </row>
    <row r="473" ht="13.5" customHeight="1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  <c r="AA473" s="107"/>
    </row>
    <row r="474" ht="13.5" customHeight="1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  <c r="AA474" s="107"/>
    </row>
    <row r="475" ht="13.5" customHeight="1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  <c r="AA475" s="107"/>
    </row>
    <row r="476" ht="13.5" customHeight="1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  <c r="AA476" s="107"/>
    </row>
    <row r="477" ht="13.5" customHeight="1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  <c r="AA477" s="107"/>
    </row>
    <row r="478" ht="13.5" customHeight="1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  <c r="AA478" s="107"/>
    </row>
    <row r="479" ht="13.5" customHeight="1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  <c r="AA479" s="107"/>
    </row>
    <row r="480" ht="13.5" customHeight="1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  <c r="AA480" s="107"/>
    </row>
    <row r="481" ht="13.5" customHeight="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  <c r="AA481" s="107"/>
    </row>
    <row r="482" ht="13.5" customHeight="1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  <c r="AA482" s="107"/>
    </row>
    <row r="483" ht="13.5" customHeight="1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  <c r="AA483" s="107"/>
    </row>
    <row r="484" ht="13.5" customHeight="1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  <c r="AA484" s="107"/>
    </row>
    <row r="485" ht="13.5" customHeight="1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  <c r="AA485" s="107"/>
    </row>
    <row r="486" ht="13.5" customHeight="1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  <c r="AA486" s="107"/>
    </row>
    <row r="487" ht="13.5" customHeight="1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  <c r="AA487" s="107"/>
    </row>
    <row r="488" ht="13.5" customHeight="1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  <c r="AA488" s="107"/>
    </row>
    <row r="489" ht="13.5" customHeight="1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  <c r="AA489" s="107"/>
    </row>
    <row r="490" ht="13.5" customHeight="1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  <c r="AA490" s="107"/>
    </row>
    <row r="491" ht="13.5" customHeight="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  <c r="AA491" s="107"/>
    </row>
    <row r="492" ht="13.5" customHeight="1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  <c r="AA492" s="107"/>
    </row>
    <row r="493" ht="13.5" customHeight="1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  <c r="AA493" s="107"/>
    </row>
    <row r="494" ht="13.5" customHeight="1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  <c r="AA494" s="107"/>
    </row>
    <row r="495" ht="13.5" customHeight="1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  <c r="AA495" s="107"/>
    </row>
    <row r="496" ht="13.5" customHeight="1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  <c r="AA496" s="107"/>
    </row>
    <row r="497" ht="13.5" customHeight="1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  <c r="AA497" s="107"/>
    </row>
    <row r="498" ht="13.5" customHeight="1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  <c r="AA498" s="107"/>
    </row>
    <row r="499" ht="13.5" customHeight="1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  <c r="AA499" s="107"/>
    </row>
    <row r="500" ht="13.5" customHeight="1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  <c r="AA500" s="107"/>
    </row>
    <row r="501" ht="13.5" customHeight="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  <c r="AA501" s="107"/>
    </row>
    <row r="502" ht="13.5" customHeight="1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  <c r="AA502" s="107"/>
    </row>
    <row r="503" ht="13.5" customHeight="1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  <c r="AA503" s="107"/>
    </row>
    <row r="504" ht="13.5" customHeight="1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  <c r="AA504" s="107"/>
    </row>
    <row r="505" ht="13.5" customHeight="1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  <c r="AA505" s="107"/>
    </row>
    <row r="506" ht="13.5" customHeight="1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  <c r="AA506" s="107"/>
    </row>
    <row r="507" ht="13.5" customHeight="1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  <c r="AA507" s="107"/>
    </row>
    <row r="508" ht="13.5" customHeight="1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  <c r="AA508" s="107"/>
    </row>
    <row r="509" ht="13.5" customHeight="1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  <c r="AA509" s="107"/>
    </row>
    <row r="510" ht="13.5" customHeight="1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  <c r="AA510" s="107"/>
    </row>
    <row r="511" ht="13.5" customHeight="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  <c r="AA511" s="107"/>
    </row>
    <row r="512" ht="13.5" customHeight="1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  <c r="AA512" s="107"/>
    </row>
    <row r="513" ht="13.5" customHeight="1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  <c r="AA513" s="107"/>
    </row>
    <row r="514" ht="13.5" customHeight="1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  <c r="AA514" s="107"/>
    </row>
    <row r="515" ht="13.5" customHeight="1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  <c r="AA515" s="107"/>
    </row>
    <row r="516" ht="13.5" customHeight="1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  <c r="AA516" s="107"/>
    </row>
    <row r="517" ht="13.5" customHeight="1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  <c r="AA517" s="107"/>
    </row>
    <row r="518" ht="13.5" customHeight="1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  <c r="AA518" s="107"/>
    </row>
    <row r="519" ht="13.5" customHeight="1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  <c r="AA519" s="107"/>
    </row>
    <row r="520" ht="13.5" customHeight="1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  <c r="AA520" s="107"/>
    </row>
    <row r="521" ht="13.5" customHeight="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  <c r="AA521" s="107"/>
    </row>
    <row r="522" ht="13.5" customHeight="1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  <c r="AA522" s="107"/>
    </row>
    <row r="523" ht="13.5" customHeight="1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  <c r="AA523" s="107"/>
    </row>
    <row r="524" ht="13.5" customHeight="1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  <c r="AA524" s="107"/>
    </row>
    <row r="525" ht="13.5" customHeight="1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  <c r="AA525" s="107"/>
    </row>
    <row r="526" ht="13.5" customHeight="1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  <c r="AA526" s="107"/>
    </row>
    <row r="527" ht="13.5" customHeight="1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  <c r="AA527" s="107"/>
    </row>
    <row r="528" ht="13.5" customHeight="1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  <c r="AA528" s="107"/>
    </row>
    <row r="529" ht="13.5" customHeight="1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  <c r="AA529" s="107"/>
    </row>
    <row r="530" ht="13.5" customHeight="1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  <c r="AA530" s="107"/>
    </row>
    <row r="531" ht="13.5" customHeight="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  <c r="AA531" s="107"/>
    </row>
    <row r="532" ht="13.5" customHeight="1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  <c r="AA532" s="107"/>
    </row>
    <row r="533" ht="13.5" customHeight="1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  <c r="AA533" s="107"/>
    </row>
    <row r="534" ht="13.5" customHeight="1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  <c r="AA534" s="107"/>
    </row>
    <row r="535" ht="13.5" customHeight="1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  <c r="AA535" s="107"/>
    </row>
    <row r="536" ht="13.5" customHeight="1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  <c r="AA536" s="107"/>
    </row>
    <row r="537" ht="13.5" customHeight="1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  <c r="AA537" s="107"/>
    </row>
    <row r="538" ht="13.5" customHeight="1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  <c r="AA538" s="107"/>
    </row>
    <row r="539" ht="13.5" customHeight="1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  <c r="AA539" s="107"/>
    </row>
    <row r="540" ht="13.5" customHeight="1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  <c r="AA540" s="107"/>
    </row>
    <row r="541" ht="13.5" customHeight="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  <c r="AA541" s="107"/>
    </row>
    <row r="542" ht="13.5" customHeight="1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  <c r="AA542" s="107"/>
    </row>
    <row r="543" ht="13.5" customHeight="1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  <c r="AA543" s="107"/>
    </row>
    <row r="544" ht="13.5" customHeight="1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  <c r="AA544" s="107"/>
    </row>
    <row r="545" ht="13.5" customHeight="1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  <c r="AA545" s="107"/>
    </row>
    <row r="546" ht="13.5" customHeight="1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  <c r="AA546" s="107"/>
    </row>
    <row r="547" ht="13.5" customHeight="1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  <c r="AA547" s="107"/>
    </row>
    <row r="548" ht="13.5" customHeight="1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  <c r="AA548" s="107"/>
    </row>
    <row r="549" ht="13.5" customHeight="1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  <c r="AA549" s="107"/>
    </row>
    <row r="550" ht="13.5" customHeight="1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  <c r="AA550" s="107"/>
    </row>
    <row r="551" ht="13.5" customHeight="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  <c r="AA551" s="107"/>
    </row>
    <row r="552" ht="13.5" customHeight="1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  <c r="AA552" s="107"/>
    </row>
    <row r="553" ht="13.5" customHeight="1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  <c r="AA553" s="107"/>
    </row>
    <row r="554" ht="13.5" customHeight="1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  <c r="AA554" s="107"/>
    </row>
    <row r="555" ht="13.5" customHeight="1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  <c r="AA555" s="107"/>
    </row>
    <row r="556" ht="13.5" customHeight="1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  <c r="AA556" s="107"/>
    </row>
    <row r="557" ht="13.5" customHeight="1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  <c r="AA557" s="107"/>
    </row>
    <row r="558" ht="13.5" customHeight="1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  <c r="AA558" s="107"/>
    </row>
    <row r="559" ht="13.5" customHeight="1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  <c r="AA559" s="107"/>
    </row>
    <row r="560" ht="13.5" customHeight="1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  <c r="AA560" s="107"/>
    </row>
    <row r="561" ht="13.5" customHeight="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  <c r="AA561" s="107"/>
    </row>
    <row r="562" ht="13.5" customHeight="1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  <c r="AA562" s="107"/>
    </row>
    <row r="563" ht="13.5" customHeight="1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  <c r="AA563" s="107"/>
    </row>
    <row r="564" ht="13.5" customHeight="1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  <c r="AA564" s="107"/>
    </row>
    <row r="565" ht="13.5" customHeight="1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  <c r="AA565" s="107"/>
    </row>
    <row r="566" ht="13.5" customHeight="1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  <c r="AA566" s="107"/>
    </row>
    <row r="567" ht="13.5" customHeight="1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  <c r="AA567" s="107"/>
    </row>
    <row r="568" ht="13.5" customHeight="1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  <c r="AA568" s="107"/>
    </row>
    <row r="569" ht="13.5" customHeight="1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  <c r="AA569" s="107"/>
    </row>
    <row r="570" ht="13.5" customHeight="1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  <c r="AA570" s="107"/>
    </row>
    <row r="571" ht="13.5" customHeight="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  <c r="AA571" s="107"/>
    </row>
    <row r="572" ht="13.5" customHeight="1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  <c r="AA572" s="107"/>
    </row>
    <row r="573" ht="13.5" customHeight="1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  <c r="AA573" s="107"/>
    </row>
    <row r="574" ht="13.5" customHeight="1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  <c r="AA574" s="107"/>
    </row>
    <row r="575" ht="13.5" customHeight="1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  <c r="AA575" s="107"/>
    </row>
    <row r="576" ht="13.5" customHeight="1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  <c r="AA576" s="107"/>
    </row>
    <row r="577" ht="13.5" customHeight="1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  <c r="AA577" s="107"/>
    </row>
    <row r="578" ht="13.5" customHeight="1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  <c r="AA578" s="107"/>
    </row>
    <row r="579" ht="13.5" customHeight="1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  <c r="AA579" s="107"/>
    </row>
    <row r="580" ht="13.5" customHeight="1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  <c r="AA580" s="107"/>
    </row>
    <row r="581" ht="13.5" customHeight="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  <c r="AA581" s="107"/>
    </row>
    <row r="582" ht="13.5" customHeight="1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  <c r="AA582" s="107"/>
    </row>
    <row r="583" ht="13.5" customHeight="1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  <c r="AA583" s="107"/>
    </row>
    <row r="584" ht="13.5" customHeight="1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  <c r="AA584" s="107"/>
    </row>
    <row r="585" ht="13.5" customHeight="1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  <c r="AA585" s="107"/>
    </row>
    <row r="586" ht="13.5" customHeight="1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  <c r="AA586" s="107"/>
    </row>
    <row r="587" ht="13.5" customHeight="1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  <c r="AA587" s="107"/>
    </row>
    <row r="588" ht="13.5" customHeight="1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  <c r="AA588" s="107"/>
    </row>
    <row r="589" ht="13.5" customHeight="1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  <c r="AA589" s="107"/>
    </row>
    <row r="590" ht="13.5" customHeight="1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  <c r="AA590" s="107"/>
    </row>
    <row r="591" ht="13.5" customHeight="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  <c r="AA591" s="107"/>
    </row>
    <row r="592" ht="13.5" customHeight="1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  <c r="AA592" s="107"/>
    </row>
    <row r="593" ht="13.5" customHeight="1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  <c r="AA593" s="107"/>
    </row>
    <row r="594" ht="13.5" customHeight="1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  <c r="AA594" s="107"/>
    </row>
    <row r="595" ht="13.5" customHeight="1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  <c r="AA595" s="107"/>
    </row>
    <row r="596" ht="13.5" customHeight="1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  <c r="AA596" s="107"/>
    </row>
    <row r="597" ht="13.5" customHeight="1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  <c r="AA597" s="107"/>
    </row>
    <row r="598" ht="13.5" customHeight="1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  <c r="AA598" s="107"/>
    </row>
    <row r="599" ht="13.5" customHeight="1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  <c r="AA599" s="107"/>
    </row>
    <row r="600" ht="13.5" customHeight="1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  <c r="AA600" s="107"/>
    </row>
    <row r="601" ht="13.5" customHeight="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  <c r="AA601" s="107"/>
    </row>
    <row r="602" ht="13.5" customHeight="1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  <c r="AA602" s="107"/>
    </row>
    <row r="603" ht="13.5" customHeight="1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  <c r="AA603" s="107"/>
    </row>
    <row r="604" ht="13.5" customHeight="1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  <c r="AA604" s="107"/>
    </row>
    <row r="605" ht="13.5" customHeight="1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  <c r="AA605" s="107"/>
    </row>
    <row r="606" ht="13.5" customHeight="1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  <c r="AA606" s="107"/>
    </row>
    <row r="607" ht="13.5" customHeight="1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  <c r="AA607" s="107"/>
    </row>
    <row r="608" ht="13.5" customHeight="1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  <c r="AA608" s="107"/>
    </row>
    <row r="609" ht="13.5" customHeight="1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  <c r="AA609" s="107"/>
    </row>
    <row r="610" ht="13.5" customHeight="1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  <c r="AA610" s="107"/>
    </row>
    <row r="611" ht="13.5" customHeight="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  <c r="AA611" s="107"/>
    </row>
    <row r="612" ht="13.5" customHeight="1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  <c r="AA612" s="107"/>
    </row>
    <row r="613" ht="13.5" customHeight="1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  <c r="AA613" s="107"/>
    </row>
    <row r="614" ht="13.5" customHeight="1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  <c r="AA614" s="107"/>
    </row>
    <row r="615" ht="13.5" customHeight="1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  <c r="AA615" s="107"/>
    </row>
    <row r="616" ht="13.5" customHeight="1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  <c r="AA616" s="107"/>
    </row>
    <row r="617" ht="13.5" customHeight="1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  <c r="AA617" s="107"/>
    </row>
    <row r="618" ht="13.5" customHeight="1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  <c r="AA618" s="107"/>
    </row>
    <row r="619" ht="13.5" customHeight="1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  <c r="AA619" s="107"/>
    </row>
    <row r="620" ht="13.5" customHeight="1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  <c r="AA620" s="107"/>
    </row>
    <row r="621" ht="13.5" customHeight="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  <c r="AA621" s="107"/>
    </row>
    <row r="622" ht="13.5" customHeight="1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  <c r="AA622" s="107"/>
    </row>
    <row r="623" ht="13.5" customHeight="1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  <c r="AA623" s="107"/>
    </row>
    <row r="624" ht="13.5" customHeight="1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  <c r="AA624" s="107"/>
    </row>
    <row r="625" ht="13.5" customHeight="1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  <c r="AA625" s="107"/>
    </row>
    <row r="626" ht="13.5" customHeight="1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  <c r="AA626" s="107"/>
    </row>
    <row r="627" ht="13.5" customHeight="1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  <c r="AA627" s="107"/>
    </row>
    <row r="628" ht="13.5" customHeight="1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  <c r="AA628" s="107"/>
    </row>
    <row r="629" ht="13.5" customHeight="1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  <c r="AA629" s="107"/>
    </row>
    <row r="630" ht="13.5" customHeight="1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  <c r="AA630" s="107"/>
    </row>
    <row r="631" ht="13.5" customHeight="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  <c r="AA631" s="107"/>
    </row>
    <row r="632" ht="13.5" customHeight="1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  <c r="AA632" s="107"/>
    </row>
    <row r="633" ht="13.5" customHeight="1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  <c r="AA633" s="107"/>
    </row>
    <row r="634" ht="13.5" customHeight="1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  <c r="AA634" s="107"/>
    </row>
    <row r="635" ht="13.5" customHeight="1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  <c r="AA635" s="107"/>
    </row>
    <row r="636" ht="13.5" customHeight="1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  <c r="AA636" s="107"/>
    </row>
    <row r="637" ht="13.5" customHeight="1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  <c r="AA637" s="107"/>
    </row>
    <row r="638" ht="13.5" customHeight="1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  <c r="AA638" s="107"/>
    </row>
    <row r="639" ht="13.5" customHeight="1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  <c r="AA639" s="107"/>
    </row>
    <row r="640" ht="13.5" customHeight="1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  <c r="AA640" s="107"/>
    </row>
    <row r="641" ht="13.5" customHeight="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  <c r="AA641" s="107"/>
    </row>
    <row r="642" ht="13.5" customHeight="1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  <c r="AA642" s="107"/>
    </row>
    <row r="643" ht="13.5" customHeight="1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  <c r="AA643" s="107"/>
    </row>
    <row r="644" ht="13.5" customHeight="1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  <c r="AA644" s="107"/>
    </row>
    <row r="645" ht="13.5" customHeight="1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  <c r="AA645" s="107"/>
    </row>
    <row r="646" ht="13.5" customHeight="1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  <c r="AA646" s="107"/>
    </row>
    <row r="647" ht="13.5" customHeight="1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  <c r="AA647" s="107"/>
    </row>
    <row r="648" ht="13.5" customHeight="1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  <c r="AA648" s="107"/>
    </row>
    <row r="649" ht="13.5" customHeight="1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  <c r="AA649" s="107"/>
    </row>
    <row r="650" ht="13.5" customHeight="1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  <c r="AA650" s="107"/>
    </row>
    <row r="651" ht="13.5" customHeight="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  <c r="AA651" s="107"/>
    </row>
    <row r="652" ht="13.5" customHeight="1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  <c r="AA652" s="107"/>
    </row>
    <row r="653" ht="13.5" customHeight="1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  <c r="AA653" s="107"/>
    </row>
    <row r="654" ht="13.5" customHeight="1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  <c r="AA654" s="107"/>
    </row>
    <row r="655" ht="13.5" customHeight="1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  <c r="AA655" s="107"/>
    </row>
    <row r="656" ht="13.5" customHeight="1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  <c r="AA656" s="107"/>
    </row>
    <row r="657" ht="13.5" customHeight="1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  <c r="AA657" s="107"/>
    </row>
    <row r="658" ht="13.5" customHeight="1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  <c r="AA658" s="107"/>
    </row>
    <row r="659" ht="13.5" customHeight="1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  <c r="AA659" s="107"/>
    </row>
    <row r="660" ht="13.5" customHeight="1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  <c r="AA660" s="107"/>
    </row>
    <row r="661" ht="13.5" customHeight="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  <c r="AA661" s="107"/>
    </row>
    <row r="662" ht="13.5" customHeight="1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  <c r="AA662" s="107"/>
    </row>
    <row r="663" ht="13.5" customHeight="1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  <c r="AA663" s="107"/>
    </row>
    <row r="664" ht="13.5" customHeight="1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  <c r="AA664" s="107"/>
    </row>
    <row r="665" ht="13.5" customHeight="1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  <c r="AA665" s="107"/>
    </row>
    <row r="666" ht="13.5" customHeight="1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  <c r="AA666" s="107"/>
    </row>
    <row r="667" ht="13.5" customHeight="1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  <c r="AA667" s="107"/>
    </row>
    <row r="668" ht="13.5" customHeight="1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  <c r="AA668" s="107"/>
    </row>
    <row r="669" ht="13.5" customHeight="1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  <c r="AA669" s="107"/>
    </row>
    <row r="670" ht="13.5" customHeight="1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  <c r="AA670" s="107"/>
    </row>
    <row r="671" ht="13.5" customHeight="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  <c r="AA671" s="107"/>
    </row>
    <row r="672" ht="13.5" customHeight="1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  <c r="AA672" s="107"/>
    </row>
    <row r="673" ht="13.5" customHeight="1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  <c r="AA673" s="107"/>
    </row>
    <row r="674" ht="13.5" customHeight="1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  <c r="AA674" s="107"/>
    </row>
    <row r="675" ht="13.5" customHeight="1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  <c r="AA675" s="107"/>
    </row>
    <row r="676" ht="13.5" customHeight="1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  <c r="AA676" s="107"/>
    </row>
    <row r="677" ht="13.5" customHeight="1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  <c r="AA677" s="107"/>
    </row>
    <row r="678" ht="13.5" customHeight="1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  <c r="AA678" s="107"/>
    </row>
    <row r="679" ht="13.5" customHeight="1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  <c r="AA679" s="107"/>
    </row>
    <row r="680" ht="13.5" customHeight="1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  <c r="AA680" s="107"/>
    </row>
    <row r="681" ht="13.5" customHeight="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  <c r="AA681" s="107"/>
    </row>
    <row r="682" ht="13.5" customHeight="1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  <c r="AA682" s="107"/>
    </row>
    <row r="683" ht="13.5" customHeight="1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  <c r="AA683" s="107"/>
    </row>
    <row r="684" ht="13.5" customHeight="1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  <c r="AA684" s="107"/>
    </row>
    <row r="685" ht="13.5" customHeight="1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  <c r="AA685" s="107"/>
    </row>
    <row r="686" ht="13.5" customHeight="1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  <c r="AA686" s="107"/>
    </row>
    <row r="687" ht="13.5" customHeight="1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  <c r="AA687" s="107"/>
    </row>
    <row r="688" ht="13.5" customHeight="1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  <c r="AA688" s="107"/>
    </row>
    <row r="689" ht="13.5" customHeight="1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  <c r="AA689" s="107"/>
    </row>
    <row r="690" ht="13.5" customHeight="1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  <c r="AA690" s="107"/>
    </row>
    <row r="691" ht="13.5" customHeight="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  <c r="AA691" s="107"/>
    </row>
    <row r="692" ht="13.5" customHeight="1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  <c r="AA692" s="107"/>
    </row>
    <row r="693" ht="13.5" customHeight="1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  <c r="AA693" s="107"/>
    </row>
    <row r="694" ht="13.5" customHeight="1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  <c r="AA694" s="107"/>
    </row>
    <row r="695" ht="13.5" customHeight="1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  <c r="AA695" s="107"/>
    </row>
    <row r="696" ht="13.5" customHeight="1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  <c r="AA696" s="107"/>
    </row>
    <row r="697" ht="13.5" customHeight="1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  <c r="AA697" s="107"/>
    </row>
    <row r="698" ht="13.5" customHeight="1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  <c r="AA698" s="107"/>
    </row>
    <row r="699" ht="13.5" customHeight="1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  <c r="AA699" s="107"/>
    </row>
    <row r="700" ht="13.5" customHeight="1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  <c r="AA700" s="107"/>
    </row>
    <row r="701" ht="13.5" customHeight="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  <c r="AA701" s="107"/>
    </row>
    <row r="702" ht="13.5" customHeight="1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  <c r="AA702" s="107"/>
    </row>
    <row r="703" ht="13.5" customHeight="1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  <c r="AA703" s="107"/>
    </row>
    <row r="704" ht="13.5" customHeight="1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  <c r="AA704" s="107"/>
    </row>
    <row r="705" ht="13.5" customHeight="1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  <c r="AA705" s="107"/>
    </row>
    <row r="706" ht="13.5" customHeight="1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  <c r="AA706" s="107"/>
    </row>
    <row r="707" ht="13.5" customHeight="1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  <c r="AA707" s="107"/>
    </row>
    <row r="708" ht="13.5" customHeight="1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  <c r="AA708" s="107"/>
    </row>
    <row r="709" ht="13.5" customHeight="1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  <c r="AA709" s="107"/>
    </row>
    <row r="710" ht="13.5" customHeight="1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  <c r="AA710" s="107"/>
    </row>
    <row r="711" ht="13.5" customHeight="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  <c r="AA711" s="107"/>
    </row>
    <row r="712" ht="13.5" customHeight="1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  <c r="AA712" s="107"/>
    </row>
    <row r="713" ht="13.5" customHeight="1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  <c r="AA713" s="107"/>
    </row>
    <row r="714" ht="13.5" customHeight="1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  <c r="AA714" s="107"/>
    </row>
    <row r="715" ht="13.5" customHeight="1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  <c r="AA715" s="107"/>
    </row>
    <row r="716" ht="13.5" customHeight="1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  <c r="AA716" s="107"/>
    </row>
    <row r="717" ht="13.5" customHeight="1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  <c r="AA717" s="107"/>
    </row>
    <row r="718" ht="13.5" customHeight="1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  <c r="AA718" s="107"/>
    </row>
    <row r="719" ht="13.5" customHeight="1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  <c r="AA719" s="107"/>
    </row>
    <row r="720" ht="13.5" customHeight="1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  <c r="AA720" s="107"/>
    </row>
    <row r="721" ht="13.5" customHeight="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  <c r="AA721" s="107"/>
    </row>
    <row r="722" ht="13.5" customHeight="1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  <c r="AA722" s="107"/>
    </row>
    <row r="723" ht="13.5" customHeight="1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  <c r="AA723" s="107"/>
    </row>
    <row r="724" ht="13.5" customHeight="1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  <c r="AA724" s="107"/>
    </row>
    <row r="725" ht="13.5" customHeight="1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  <c r="AA725" s="107"/>
    </row>
    <row r="726" ht="13.5" customHeight="1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  <c r="AA726" s="107"/>
    </row>
    <row r="727" ht="13.5" customHeight="1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  <c r="AA727" s="107"/>
    </row>
    <row r="728" ht="13.5" customHeight="1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  <c r="AA728" s="107"/>
    </row>
    <row r="729" ht="13.5" customHeight="1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  <c r="AA729" s="107"/>
    </row>
    <row r="730" ht="13.5" customHeight="1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  <c r="AA730" s="107"/>
    </row>
    <row r="731" ht="13.5" customHeight="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  <c r="AA731" s="107"/>
    </row>
    <row r="732" ht="13.5" customHeight="1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  <c r="AA732" s="107"/>
    </row>
    <row r="733" ht="13.5" customHeight="1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  <c r="AA733" s="107"/>
    </row>
    <row r="734" ht="13.5" customHeight="1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  <c r="AA734" s="107"/>
    </row>
    <row r="735" ht="13.5" customHeight="1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  <c r="AA735" s="107"/>
    </row>
    <row r="736" ht="13.5" customHeight="1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  <c r="AA736" s="107"/>
    </row>
    <row r="737" ht="13.5" customHeight="1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  <c r="AA737" s="107"/>
    </row>
    <row r="738" ht="13.5" customHeight="1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  <c r="AA738" s="107"/>
    </row>
    <row r="739" ht="13.5" customHeight="1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  <c r="AA739" s="107"/>
    </row>
    <row r="740" ht="13.5" customHeight="1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  <c r="AA740" s="107"/>
    </row>
    <row r="741" ht="13.5" customHeight="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  <c r="AA741" s="107"/>
    </row>
    <row r="742" ht="13.5" customHeight="1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  <c r="AA742" s="107"/>
    </row>
    <row r="743" ht="13.5" customHeight="1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  <c r="AA743" s="107"/>
    </row>
    <row r="744" ht="13.5" customHeight="1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  <c r="AA744" s="107"/>
    </row>
    <row r="745" ht="13.5" customHeight="1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  <c r="AA745" s="107"/>
    </row>
    <row r="746" ht="13.5" customHeight="1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  <c r="AA746" s="107"/>
    </row>
    <row r="747" ht="13.5" customHeight="1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  <c r="AA747" s="107"/>
    </row>
    <row r="748" ht="13.5" customHeight="1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  <c r="AA748" s="107"/>
    </row>
    <row r="749" ht="13.5" customHeight="1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  <c r="AA749" s="107"/>
    </row>
    <row r="750" ht="13.5" customHeight="1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  <c r="AA750" s="107"/>
    </row>
    <row r="751" ht="13.5" customHeight="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  <c r="AA751" s="107"/>
    </row>
    <row r="752" ht="13.5" customHeight="1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  <c r="AA752" s="107"/>
    </row>
    <row r="753" ht="13.5" customHeight="1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  <c r="AA753" s="107"/>
    </row>
    <row r="754" ht="13.5" customHeight="1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  <c r="AA754" s="107"/>
    </row>
    <row r="755" ht="13.5" customHeight="1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  <c r="AA755" s="107"/>
    </row>
    <row r="756" ht="13.5" customHeight="1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  <c r="AA756" s="107"/>
    </row>
    <row r="757" ht="13.5" customHeight="1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  <c r="AA757" s="107"/>
    </row>
    <row r="758" ht="13.5" customHeight="1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  <c r="AA758" s="107"/>
    </row>
    <row r="759" ht="13.5" customHeight="1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  <c r="AA759" s="107"/>
    </row>
    <row r="760" ht="13.5" customHeight="1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  <c r="AA760" s="107"/>
    </row>
    <row r="761" ht="13.5" customHeight="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  <c r="AA761" s="107"/>
    </row>
    <row r="762" ht="13.5" customHeight="1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  <c r="AA762" s="107"/>
    </row>
    <row r="763" ht="13.5" customHeight="1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  <c r="AA763" s="107"/>
    </row>
    <row r="764" ht="13.5" customHeight="1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  <c r="AA764" s="107"/>
    </row>
    <row r="765" ht="13.5" customHeight="1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  <c r="AA765" s="107"/>
    </row>
    <row r="766" ht="13.5" customHeight="1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  <c r="AA766" s="107"/>
    </row>
    <row r="767" ht="13.5" customHeight="1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  <c r="AA767" s="107"/>
    </row>
    <row r="768" ht="13.5" customHeight="1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  <c r="AA768" s="107"/>
    </row>
    <row r="769" ht="13.5" customHeight="1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  <c r="AA769" s="107"/>
    </row>
    <row r="770" ht="13.5" customHeight="1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  <c r="AA770" s="107"/>
    </row>
    <row r="771" ht="13.5" customHeight="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  <c r="AA771" s="107"/>
    </row>
    <row r="772" ht="13.5" customHeight="1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  <c r="AA772" s="107"/>
    </row>
    <row r="773" ht="13.5" customHeight="1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  <c r="AA773" s="107"/>
    </row>
    <row r="774" ht="13.5" customHeight="1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  <c r="AA774" s="107"/>
    </row>
    <row r="775" ht="13.5" customHeight="1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  <c r="AA775" s="107"/>
    </row>
    <row r="776" ht="13.5" customHeight="1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  <c r="AA776" s="107"/>
    </row>
    <row r="777" ht="13.5" customHeight="1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  <c r="AA777" s="107"/>
    </row>
    <row r="778" ht="13.5" customHeight="1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  <c r="AA778" s="107"/>
    </row>
    <row r="779" ht="13.5" customHeight="1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  <c r="AA779" s="107"/>
    </row>
    <row r="780" ht="13.5" customHeight="1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  <c r="AA780" s="107"/>
    </row>
    <row r="781" ht="13.5" customHeight="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  <c r="AA781" s="107"/>
    </row>
    <row r="782" ht="13.5" customHeight="1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  <c r="AA782" s="107"/>
    </row>
    <row r="783" ht="13.5" customHeight="1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  <c r="AA783" s="107"/>
    </row>
    <row r="784" ht="13.5" customHeight="1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  <c r="AA784" s="107"/>
    </row>
    <row r="785" ht="13.5" customHeight="1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  <c r="AA785" s="107"/>
    </row>
    <row r="786" ht="13.5" customHeight="1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  <c r="AA786" s="107"/>
    </row>
    <row r="787" ht="13.5" customHeight="1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  <c r="AA787" s="107"/>
    </row>
    <row r="788" ht="13.5" customHeight="1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  <c r="AA788" s="107"/>
    </row>
    <row r="789" ht="13.5" customHeight="1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  <c r="AA789" s="107"/>
    </row>
    <row r="790" ht="13.5" customHeight="1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  <c r="AA790" s="107"/>
    </row>
    <row r="791" ht="13.5" customHeight="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  <c r="AA791" s="107"/>
    </row>
    <row r="792" ht="13.5" customHeight="1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  <c r="AA792" s="107"/>
    </row>
    <row r="793" ht="13.5" customHeight="1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  <c r="AA793" s="107"/>
    </row>
    <row r="794" ht="13.5" customHeight="1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  <c r="AA794" s="107"/>
    </row>
    <row r="795" ht="13.5" customHeight="1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  <c r="AA795" s="107"/>
    </row>
    <row r="796" ht="13.5" customHeight="1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  <c r="AA796" s="107"/>
    </row>
    <row r="797" ht="13.5" customHeight="1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  <c r="AA797" s="107"/>
    </row>
    <row r="798" ht="13.5" customHeight="1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  <c r="AA798" s="107"/>
    </row>
    <row r="799" ht="13.5" customHeight="1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  <c r="AA799" s="107"/>
    </row>
    <row r="800" ht="13.5" customHeight="1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  <c r="AA800" s="107"/>
    </row>
    <row r="801" ht="13.5" customHeight="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  <c r="AA801" s="107"/>
    </row>
    <row r="802" ht="13.5" customHeight="1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  <c r="AA802" s="107"/>
    </row>
    <row r="803" ht="13.5" customHeight="1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  <c r="AA803" s="107"/>
    </row>
    <row r="804" ht="13.5" customHeight="1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  <c r="AA804" s="107"/>
    </row>
    <row r="805" ht="13.5" customHeight="1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  <c r="AA805" s="107"/>
    </row>
    <row r="806" ht="13.5" customHeight="1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  <c r="AA806" s="107"/>
    </row>
    <row r="807" ht="13.5" customHeight="1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  <c r="AA807" s="107"/>
    </row>
    <row r="808" ht="13.5" customHeight="1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  <c r="AA808" s="107"/>
    </row>
    <row r="809" ht="13.5" customHeight="1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  <c r="AA809" s="107"/>
    </row>
    <row r="810" ht="13.5" customHeight="1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  <c r="AA810" s="107"/>
    </row>
    <row r="811" ht="13.5" customHeight="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  <c r="AA811" s="107"/>
    </row>
    <row r="812" ht="13.5" customHeight="1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  <c r="AA812" s="107"/>
    </row>
    <row r="813" ht="13.5" customHeight="1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  <c r="AA813" s="107"/>
    </row>
    <row r="814" ht="13.5" customHeight="1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  <c r="AA814" s="107"/>
    </row>
    <row r="815" ht="13.5" customHeight="1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  <c r="AA815" s="107"/>
    </row>
    <row r="816" ht="13.5" customHeight="1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  <c r="AA816" s="107"/>
    </row>
    <row r="817" ht="13.5" customHeight="1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  <c r="AA817" s="107"/>
    </row>
    <row r="818" ht="13.5" customHeight="1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  <c r="AA818" s="107"/>
    </row>
    <row r="819" ht="13.5" customHeight="1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  <c r="AA819" s="107"/>
    </row>
    <row r="820" ht="13.5" customHeight="1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  <c r="AA820" s="107"/>
    </row>
    <row r="821" ht="13.5" customHeight="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  <c r="AA821" s="107"/>
    </row>
    <row r="822" ht="13.5" customHeight="1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  <c r="AA822" s="107"/>
    </row>
    <row r="823" ht="13.5" customHeight="1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  <c r="AA823" s="107"/>
    </row>
    <row r="824" ht="13.5" customHeight="1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  <c r="AA824" s="107"/>
    </row>
    <row r="825" ht="13.5" customHeight="1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  <c r="AA825" s="107"/>
    </row>
    <row r="826" ht="13.5" customHeight="1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  <c r="AA826" s="107"/>
    </row>
    <row r="827" ht="13.5" customHeight="1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  <c r="AA827" s="107"/>
    </row>
    <row r="828" ht="13.5" customHeight="1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  <c r="AA828" s="107"/>
    </row>
    <row r="829" ht="13.5" customHeight="1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  <c r="AA829" s="107"/>
    </row>
    <row r="830" ht="13.5" customHeight="1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  <c r="AA830" s="107"/>
    </row>
    <row r="831" ht="13.5" customHeight="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  <c r="AA831" s="107"/>
    </row>
    <row r="832" ht="13.5" customHeight="1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  <c r="AA832" s="107"/>
    </row>
    <row r="833" ht="13.5" customHeight="1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  <c r="AA833" s="107"/>
    </row>
    <row r="834" ht="13.5" customHeight="1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  <c r="AA834" s="107"/>
    </row>
    <row r="835" ht="13.5" customHeight="1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  <c r="AA835" s="107"/>
    </row>
    <row r="836" ht="13.5" customHeight="1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  <c r="AA836" s="107"/>
    </row>
    <row r="837" ht="13.5" customHeight="1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  <c r="AA837" s="107"/>
    </row>
    <row r="838" ht="13.5" customHeight="1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  <c r="AA838" s="107"/>
    </row>
    <row r="839" ht="13.5" customHeight="1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  <c r="AA839" s="107"/>
    </row>
    <row r="840" ht="13.5" customHeight="1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  <c r="AA840" s="107"/>
    </row>
    <row r="841" ht="13.5" customHeight="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  <c r="AA841" s="107"/>
    </row>
    <row r="842" ht="13.5" customHeight="1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  <c r="AA842" s="107"/>
    </row>
    <row r="843" ht="13.5" customHeight="1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  <c r="AA843" s="107"/>
    </row>
    <row r="844" ht="13.5" customHeight="1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  <c r="AA844" s="107"/>
    </row>
    <row r="845" ht="13.5" customHeight="1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  <c r="AA845" s="107"/>
    </row>
    <row r="846" ht="13.5" customHeight="1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  <c r="AA846" s="107"/>
    </row>
    <row r="847" ht="13.5" customHeight="1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  <c r="AA847" s="107"/>
    </row>
    <row r="848" ht="13.5" customHeight="1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  <c r="AA848" s="107"/>
    </row>
    <row r="849" ht="13.5" customHeight="1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  <c r="AA849" s="107"/>
    </row>
    <row r="850" ht="13.5" customHeight="1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  <c r="AA850" s="107"/>
    </row>
    <row r="851" ht="13.5" customHeight="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  <c r="AA851" s="107"/>
    </row>
    <row r="852" ht="13.5" customHeight="1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  <c r="AA852" s="107"/>
    </row>
    <row r="853" ht="13.5" customHeight="1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  <c r="AA853" s="107"/>
    </row>
    <row r="854" ht="13.5" customHeight="1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  <c r="AA854" s="107"/>
    </row>
    <row r="855" ht="13.5" customHeight="1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  <c r="AA855" s="107"/>
    </row>
    <row r="856" ht="13.5" customHeight="1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  <c r="AA856" s="107"/>
    </row>
    <row r="857" ht="13.5" customHeight="1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  <c r="AA857" s="107"/>
    </row>
    <row r="858" ht="13.5" customHeight="1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  <c r="AA858" s="107"/>
    </row>
    <row r="859" ht="13.5" customHeight="1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  <c r="AA859" s="107"/>
    </row>
    <row r="860" ht="13.5" customHeight="1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  <c r="AA860" s="107"/>
    </row>
    <row r="861" ht="13.5" customHeight="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  <c r="AA861" s="107"/>
    </row>
    <row r="862" ht="13.5" customHeight="1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  <c r="AA862" s="107"/>
    </row>
    <row r="863" ht="13.5" customHeight="1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  <c r="AA863" s="107"/>
    </row>
    <row r="864" ht="13.5" customHeight="1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  <c r="AA864" s="107"/>
    </row>
    <row r="865" ht="13.5" customHeight="1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  <c r="AA865" s="107"/>
    </row>
    <row r="866" ht="13.5" customHeight="1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  <c r="AA866" s="107"/>
    </row>
    <row r="867" ht="13.5" customHeight="1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  <c r="AA867" s="107"/>
    </row>
    <row r="868" ht="13.5" customHeight="1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  <c r="AA868" s="107"/>
    </row>
    <row r="869" ht="13.5" customHeight="1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  <c r="AA869" s="107"/>
    </row>
    <row r="870" ht="13.5" customHeight="1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  <c r="AA870" s="107"/>
    </row>
    <row r="871" ht="13.5" customHeight="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  <c r="AA871" s="107"/>
    </row>
    <row r="872" ht="13.5" customHeight="1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  <c r="AA872" s="107"/>
    </row>
    <row r="873" ht="13.5" customHeight="1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  <c r="AA873" s="107"/>
    </row>
    <row r="874" ht="13.5" customHeight="1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  <c r="AA874" s="107"/>
    </row>
    <row r="875" ht="13.5" customHeight="1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  <c r="AA875" s="107"/>
    </row>
    <row r="876" ht="13.5" customHeight="1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  <c r="AA876" s="107"/>
    </row>
    <row r="877" ht="13.5" customHeight="1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  <c r="AA877" s="107"/>
    </row>
    <row r="878" ht="13.5" customHeight="1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  <c r="AA878" s="107"/>
    </row>
    <row r="879" ht="13.5" customHeight="1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  <c r="AA879" s="107"/>
    </row>
    <row r="880" ht="13.5" customHeight="1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  <c r="AA880" s="107"/>
    </row>
    <row r="881" ht="13.5" customHeight="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  <c r="AA881" s="107"/>
    </row>
    <row r="882" ht="13.5" customHeight="1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  <c r="AA882" s="107"/>
    </row>
    <row r="883" ht="13.5" customHeight="1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  <c r="AA883" s="107"/>
    </row>
    <row r="884" ht="13.5" customHeight="1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  <c r="AA884" s="107"/>
    </row>
    <row r="885" ht="13.5" customHeight="1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  <c r="AA885" s="107"/>
    </row>
    <row r="886" ht="13.5" customHeight="1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  <c r="AA886" s="107"/>
    </row>
    <row r="887" ht="13.5" customHeight="1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  <c r="AA887" s="107"/>
    </row>
    <row r="888" ht="13.5" customHeight="1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  <c r="AA888" s="107"/>
    </row>
    <row r="889" ht="13.5" customHeight="1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  <c r="AA889" s="107"/>
    </row>
    <row r="890" ht="13.5" customHeight="1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  <c r="AA890" s="107"/>
    </row>
    <row r="891" ht="13.5" customHeight="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  <c r="AA891" s="107"/>
    </row>
    <row r="892" ht="13.5" customHeight="1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  <c r="AA892" s="107"/>
    </row>
    <row r="893" ht="13.5" customHeight="1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  <c r="AA893" s="107"/>
    </row>
    <row r="894" ht="13.5" customHeight="1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  <c r="AA894" s="107"/>
    </row>
    <row r="895" ht="13.5" customHeight="1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  <c r="AA895" s="107"/>
    </row>
    <row r="896" ht="13.5" customHeight="1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  <c r="AA896" s="107"/>
    </row>
    <row r="897" ht="13.5" customHeight="1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  <c r="AA897" s="107"/>
    </row>
    <row r="898" ht="13.5" customHeight="1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  <c r="AA898" s="107"/>
    </row>
    <row r="899" ht="13.5" customHeight="1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  <c r="AA899" s="107"/>
    </row>
    <row r="900" ht="13.5" customHeight="1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  <c r="AA900" s="107"/>
    </row>
    <row r="901" ht="13.5" customHeight="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  <c r="AA901" s="107"/>
    </row>
    <row r="902" ht="13.5" customHeight="1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  <c r="AA902" s="107"/>
    </row>
    <row r="903" ht="13.5" customHeight="1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  <c r="AA903" s="107"/>
    </row>
    <row r="904" ht="13.5" customHeight="1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  <c r="AA904" s="107"/>
    </row>
    <row r="905" ht="13.5" customHeight="1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  <c r="AA905" s="107"/>
    </row>
    <row r="906" ht="13.5" customHeight="1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  <c r="AA906" s="107"/>
    </row>
    <row r="907" ht="13.5" customHeight="1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  <c r="AA907" s="107"/>
    </row>
    <row r="908" ht="13.5" customHeight="1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  <c r="AA908" s="107"/>
    </row>
    <row r="909" ht="13.5" customHeight="1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  <c r="AA909" s="107"/>
    </row>
    <row r="910" ht="13.5" customHeight="1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  <c r="AA910" s="107"/>
    </row>
    <row r="911" ht="13.5" customHeight="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  <c r="AA911" s="107"/>
    </row>
    <row r="912" ht="13.5" customHeight="1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  <c r="AA912" s="107"/>
    </row>
    <row r="913" ht="13.5" customHeight="1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  <c r="AA913" s="107"/>
    </row>
    <row r="914" ht="13.5" customHeight="1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  <c r="AA914" s="107"/>
    </row>
    <row r="915" ht="13.5" customHeight="1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  <c r="AA915" s="107"/>
    </row>
    <row r="916" ht="13.5" customHeight="1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  <c r="AA916" s="107"/>
    </row>
    <row r="917" ht="13.5" customHeight="1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  <c r="AA917" s="107"/>
    </row>
    <row r="918" ht="13.5" customHeight="1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  <c r="AA918" s="107"/>
    </row>
    <row r="919" ht="13.5" customHeight="1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  <c r="AA919" s="107"/>
    </row>
    <row r="920" ht="13.5" customHeight="1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  <c r="AA920" s="107"/>
    </row>
    <row r="921" ht="13.5" customHeight="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  <c r="AA921" s="107"/>
    </row>
    <row r="922" ht="13.5" customHeight="1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  <c r="AA922" s="107"/>
    </row>
    <row r="923" ht="13.5" customHeight="1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  <c r="AA923" s="107"/>
    </row>
    <row r="924" ht="13.5" customHeight="1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  <c r="AA924" s="107"/>
    </row>
    <row r="925" ht="13.5" customHeight="1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  <c r="AA925" s="107"/>
    </row>
    <row r="926" ht="13.5" customHeight="1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  <c r="AA926" s="107"/>
    </row>
    <row r="927" ht="13.5" customHeight="1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  <c r="AA927" s="107"/>
    </row>
    <row r="928" ht="13.5" customHeight="1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  <c r="AA928" s="107"/>
    </row>
    <row r="929" ht="13.5" customHeight="1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  <c r="AA929" s="107"/>
    </row>
    <row r="930" ht="13.5" customHeight="1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  <c r="AA930" s="107"/>
    </row>
    <row r="931" ht="13.5" customHeight="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  <c r="AA931" s="107"/>
    </row>
    <row r="932" ht="13.5" customHeight="1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  <c r="AA932" s="107"/>
    </row>
    <row r="933" ht="13.5" customHeight="1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  <c r="AA933" s="107"/>
    </row>
    <row r="934" ht="13.5" customHeight="1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  <c r="AA934" s="107"/>
    </row>
    <row r="935" ht="13.5" customHeight="1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  <c r="AA935" s="107"/>
    </row>
    <row r="936" ht="13.5" customHeight="1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  <c r="AA936" s="107"/>
    </row>
    <row r="937" ht="13.5" customHeight="1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  <c r="AA937" s="107"/>
    </row>
    <row r="938" ht="13.5" customHeight="1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  <c r="AA938" s="107"/>
    </row>
    <row r="939" ht="13.5" customHeight="1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  <c r="AA939" s="107"/>
    </row>
    <row r="940" ht="13.5" customHeight="1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  <c r="AA940" s="107"/>
    </row>
    <row r="941" ht="13.5" customHeight="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  <c r="AA941" s="107"/>
    </row>
    <row r="942" ht="13.5" customHeight="1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  <c r="AA942" s="107"/>
    </row>
    <row r="943" ht="13.5" customHeight="1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  <c r="AA943" s="107"/>
    </row>
    <row r="944" ht="13.5" customHeight="1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  <c r="AA944" s="107"/>
    </row>
    <row r="945" ht="13.5" customHeight="1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  <c r="AA945" s="107"/>
    </row>
    <row r="946" ht="13.5" customHeight="1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  <c r="AA946" s="107"/>
    </row>
    <row r="947" ht="13.5" customHeight="1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  <c r="AA947" s="107"/>
    </row>
    <row r="948" ht="13.5" customHeight="1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  <c r="AA948" s="107"/>
    </row>
    <row r="949" ht="13.5" customHeight="1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  <c r="AA949" s="107"/>
    </row>
    <row r="950" ht="13.5" customHeight="1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  <c r="AA950" s="107"/>
    </row>
    <row r="951" ht="13.5" customHeight="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  <c r="AA951" s="107"/>
    </row>
    <row r="952" ht="13.5" customHeight="1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  <c r="AA952" s="107"/>
    </row>
    <row r="953" ht="13.5" customHeight="1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  <c r="AA953" s="107"/>
    </row>
    <row r="954" ht="13.5" customHeight="1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  <c r="AA954" s="107"/>
    </row>
    <row r="955" ht="13.5" customHeight="1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  <c r="AA955" s="107"/>
    </row>
    <row r="956" ht="13.5" customHeight="1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  <c r="AA956" s="107"/>
    </row>
    <row r="957" ht="13.5" customHeight="1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  <c r="AA957" s="107"/>
    </row>
    <row r="958" ht="13.5" customHeight="1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  <c r="AA958" s="107"/>
    </row>
    <row r="959" ht="13.5" customHeight="1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  <c r="AA959" s="107"/>
    </row>
    <row r="960" ht="13.5" customHeight="1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  <c r="AA960" s="107"/>
    </row>
    <row r="961" ht="13.5" customHeight="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  <c r="AA961" s="107"/>
    </row>
    <row r="962" ht="13.5" customHeight="1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  <c r="AA962" s="107"/>
    </row>
    <row r="963" ht="13.5" customHeight="1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  <c r="AA963" s="107"/>
    </row>
    <row r="964" ht="13.5" customHeight="1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  <c r="AA964" s="107"/>
    </row>
    <row r="965" ht="13.5" customHeight="1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  <c r="AA965" s="107"/>
    </row>
    <row r="966" ht="13.5" customHeight="1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  <c r="AA966" s="107"/>
    </row>
    <row r="967" ht="13.5" customHeight="1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  <c r="AA967" s="107"/>
    </row>
    <row r="968" ht="13.5" customHeight="1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  <c r="AA968" s="107"/>
    </row>
    <row r="969" ht="13.5" customHeight="1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  <c r="AA969" s="107"/>
    </row>
    <row r="970" ht="13.5" customHeight="1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  <c r="AA970" s="107"/>
    </row>
    <row r="971" ht="13.5" customHeight="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  <c r="AA971" s="107"/>
    </row>
    <row r="972" ht="13.5" customHeight="1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  <c r="AA972" s="107"/>
    </row>
    <row r="973" ht="13.5" customHeight="1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  <c r="AA973" s="107"/>
    </row>
    <row r="974" ht="13.5" customHeight="1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  <c r="AA974" s="107"/>
    </row>
    <row r="975" ht="13.5" customHeight="1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  <c r="AA975" s="107"/>
    </row>
    <row r="976" ht="13.5" customHeight="1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  <c r="AA976" s="107"/>
    </row>
    <row r="977" ht="13.5" customHeight="1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  <c r="AA977" s="107"/>
    </row>
    <row r="978" ht="13.5" customHeight="1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  <c r="AA978" s="107"/>
    </row>
    <row r="979" ht="13.5" customHeight="1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  <c r="AA979" s="107"/>
    </row>
    <row r="980" ht="13.5" customHeight="1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  <c r="AA980" s="107"/>
    </row>
    <row r="981" ht="13.5" customHeight="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7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  <c r="AA981" s="107"/>
    </row>
    <row r="982" ht="13.5" customHeight="1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  <c r="AA982" s="107"/>
    </row>
    <row r="983" ht="13.5" customHeight="1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7"/>
      <c r="L983" s="107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  <c r="AA983" s="107"/>
    </row>
    <row r="984" ht="13.5" customHeight="1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7"/>
      <c r="L984" s="107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  <c r="AA984" s="107"/>
    </row>
    <row r="985" ht="13.5" customHeight="1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7"/>
      <c r="L985" s="107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  <c r="AA985" s="107"/>
    </row>
    <row r="986" ht="13.5" customHeight="1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7"/>
      <c r="L986" s="107"/>
      <c r="M986" s="107"/>
      <c r="N986" s="107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  <c r="AA986" s="107"/>
    </row>
    <row r="987" ht="13.5" customHeight="1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7"/>
      <c r="L987" s="107"/>
      <c r="M987" s="107"/>
      <c r="N987" s="107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  <c r="AA987" s="107"/>
    </row>
    <row r="988" ht="13.5" customHeight="1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7"/>
      <c r="L988" s="107"/>
      <c r="M988" s="107"/>
      <c r="N988" s="107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  <c r="Y988" s="107"/>
      <c r="Z988" s="107"/>
      <c r="AA988" s="107"/>
    </row>
    <row r="989" ht="13.5" customHeight="1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7"/>
      <c r="L989" s="107"/>
      <c r="M989" s="107"/>
      <c r="N989" s="107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  <c r="AA989" s="107"/>
    </row>
    <row r="990" ht="13.5" customHeight="1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7"/>
      <c r="L990" s="107"/>
      <c r="M990" s="107"/>
      <c r="N990" s="107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  <c r="AA990" s="107"/>
    </row>
    <row r="991" ht="13.5" customHeight="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7"/>
      <c r="L991" s="107"/>
      <c r="M991" s="107"/>
      <c r="N991" s="107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  <c r="AA991" s="107"/>
    </row>
    <row r="992" ht="13.5" customHeight="1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7"/>
      <c r="L992" s="107"/>
      <c r="M992" s="107"/>
      <c r="N992" s="107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  <c r="Y992" s="107"/>
      <c r="Z992" s="107"/>
      <c r="AA992" s="107"/>
    </row>
  </sheetData>
  <mergeCells count="2">
    <mergeCell ref="B1:AE1"/>
    <mergeCell ref="P16:AB16"/>
  </mergeCells>
  <hyperlinks>
    <hyperlink display="Back" location="null!A1" ref="A1"/>
  </hyperlink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3" max="3" width="19.57"/>
    <col customWidth="1" min="4" max="16" width="11.71"/>
  </cols>
  <sheetData>
    <row r="1">
      <c r="C1" s="209" t="s">
        <v>794</v>
      </c>
    </row>
    <row r="2">
      <c r="C2" s="210" t="s">
        <v>326</v>
      </c>
      <c r="D2" s="210" t="s">
        <v>737</v>
      </c>
      <c r="E2" s="210" t="s">
        <v>738</v>
      </c>
      <c r="F2" s="210" t="s">
        <v>505</v>
      </c>
      <c r="G2" s="210" t="s">
        <v>739</v>
      </c>
      <c r="H2" s="210" t="s">
        <v>740</v>
      </c>
      <c r="I2" s="210" t="s">
        <v>741</v>
      </c>
      <c r="J2" s="210" t="s">
        <v>742</v>
      </c>
      <c r="K2" s="210" t="s">
        <v>398</v>
      </c>
      <c r="L2" s="210" t="s">
        <v>743</v>
      </c>
      <c r="M2" s="210" t="s">
        <v>744</v>
      </c>
      <c r="N2" s="210" t="s">
        <v>423</v>
      </c>
      <c r="O2" s="210" t="s">
        <v>745</v>
      </c>
      <c r="P2" s="210" t="s">
        <v>439</v>
      </c>
    </row>
    <row r="3">
      <c r="A3" s="212" t="s">
        <v>795</v>
      </c>
      <c r="B3" s="212" t="s">
        <v>747</v>
      </c>
      <c r="C3" s="213" t="s">
        <v>748</v>
      </c>
      <c r="D3" s="214"/>
      <c r="E3" s="214"/>
      <c r="F3" s="214"/>
      <c r="G3" s="215"/>
      <c r="H3" s="216"/>
      <c r="I3" s="216"/>
      <c r="J3" s="216"/>
      <c r="K3" s="217"/>
      <c r="L3" s="216"/>
      <c r="M3" s="217"/>
      <c r="N3" s="217"/>
      <c r="O3" s="217"/>
      <c r="P3" s="218">
        <f t="shared" ref="P3:P9" si="1">SUM(D3:O3)</f>
        <v>0</v>
      </c>
    </row>
    <row r="4">
      <c r="A4" s="219"/>
      <c r="B4" s="219"/>
      <c r="C4" s="220" t="s">
        <v>749</v>
      </c>
      <c r="D4" s="214">
        <v>3.0</v>
      </c>
      <c r="E4" s="214">
        <v>2.0</v>
      </c>
      <c r="F4" s="214">
        <v>4.0</v>
      </c>
      <c r="G4" s="215">
        <v>5.0</v>
      </c>
      <c r="H4" s="214">
        <v>4.0</v>
      </c>
      <c r="I4" s="214">
        <v>5.0</v>
      </c>
      <c r="J4" s="214">
        <v>2.0</v>
      </c>
      <c r="K4" s="214">
        <v>4.0</v>
      </c>
      <c r="L4" s="214">
        <v>5.0</v>
      </c>
      <c r="M4" s="214">
        <v>1.0</v>
      </c>
      <c r="N4" s="214">
        <v>5.0</v>
      </c>
      <c r="O4" s="223"/>
      <c r="P4" s="221">
        <f t="shared" si="1"/>
        <v>40</v>
      </c>
    </row>
    <row r="5">
      <c r="A5" s="219"/>
      <c r="B5" s="219"/>
      <c r="C5" s="220" t="s">
        <v>750</v>
      </c>
      <c r="D5" s="214"/>
      <c r="E5" s="214"/>
      <c r="F5" s="214">
        <v>2.0</v>
      </c>
      <c r="G5" s="215"/>
      <c r="H5" s="214"/>
      <c r="I5" s="214">
        <v>1.0</v>
      </c>
      <c r="J5" s="214">
        <v>3.0</v>
      </c>
      <c r="K5" s="214">
        <v>1.0</v>
      </c>
      <c r="L5" s="214"/>
      <c r="M5" s="214">
        <v>2.0</v>
      </c>
      <c r="N5" s="214">
        <v>2.0</v>
      </c>
      <c r="O5" s="223"/>
      <c r="P5" s="221">
        <f t="shared" si="1"/>
        <v>11</v>
      </c>
    </row>
    <row r="6">
      <c r="A6" s="219"/>
      <c r="B6" s="219"/>
      <c r="C6" s="222" t="s">
        <v>751</v>
      </c>
      <c r="D6" s="214"/>
      <c r="E6" s="214"/>
      <c r="F6" s="214"/>
      <c r="G6" s="215"/>
      <c r="H6" s="214">
        <v>1.0</v>
      </c>
      <c r="I6" s="214">
        <v>2.0</v>
      </c>
      <c r="J6" s="214"/>
      <c r="K6" s="223"/>
      <c r="L6" s="214">
        <v>1.0</v>
      </c>
      <c r="M6" s="223"/>
      <c r="N6" s="214">
        <v>1.0</v>
      </c>
      <c r="O6" s="223"/>
      <c r="P6" s="221">
        <f t="shared" si="1"/>
        <v>5</v>
      </c>
    </row>
    <row r="7">
      <c r="A7" s="219"/>
      <c r="B7" s="219"/>
      <c r="C7" s="224" t="s">
        <v>752</v>
      </c>
      <c r="D7" s="214"/>
      <c r="E7" s="214">
        <v>1.0</v>
      </c>
      <c r="F7" s="214">
        <v>3.0</v>
      </c>
      <c r="G7" s="215">
        <v>2.0</v>
      </c>
      <c r="H7" s="214"/>
      <c r="I7" s="214">
        <v>6.0</v>
      </c>
      <c r="J7" s="214">
        <v>8.0</v>
      </c>
      <c r="K7" s="214">
        <v>9.0</v>
      </c>
      <c r="L7" s="214">
        <v>4.0</v>
      </c>
      <c r="M7" s="214">
        <v>4.0</v>
      </c>
      <c r="N7" s="214">
        <v>1.0</v>
      </c>
      <c r="O7" s="223"/>
      <c r="P7" s="221">
        <f t="shared" si="1"/>
        <v>38</v>
      </c>
    </row>
    <row r="8">
      <c r="A8" s="219"/>
      <c r="B8" s="219"/>
      <c r="C8" s="225" t="s">
        <v>753</v>
      </c>
      <c r="D8" s="214"/>
      <c r="E8" s="214"/>
      <c r="F8" s="214">
        <v>1.0</v>
      </c>
      <c r="G8" s="215"/>
      <c r="H8" s="214">
        <v>3.0</v>
      </c>
      <c r="I8" s="214"/>
      <c r="J8" s="214"/>
      <c r="K8" s="223"/>
      <c r="L8" s="214">
        <v>1.0</v>
      </c>
      <c r="M8" s="214">
        <v>1.0</v>
      </c>
      <c r="N8" s="214">
        <v>1.0</v>
      </c>
      <c r="O8" s="223"/>
      <c r="P8" s="221">
        <f t="shared" si="1"/>
        <v>7</v>
      </c>
    </row>
    <row r="9">
      <c r="A9" s="219"/>
      <c r="B9" s="219"/>
      <c r="C9" s="225" t="s">
        <v>754</v>
      </c>
      <c r="D9" s="214"/>
      <c r="E9" s="214"/>
      <c r="F9" s="214"/>
      <c r="G9" s="215">
        <v>1.0</v>
      </c>
      <c r="H9" s="214"/>
      <c r="I9" s="214"/>
      <c r="J9" s="214">
        <v>1.0</v>
      </c>
      <c r="K9" s="223"/>
      <c r="L9" s="214"/>
      <c r="M9" s="214">
        <v>1.0</v>
      </c>
      <c r="N9" s="223"/>
      <c r="O9" s="223"/>
      <c r="P9" s="221">
        <f t="shared" si="1"/>
        <v>3</v>
      </c>
    </row>
    <row r="10">
      <c r="A10" s="219"/>
      <c r="B10" s="226"/>
      <c r="C10" s="227" t="s">
        <v>755</v>
      </c>
      <c r="D10" s="228">
        <f t="shared" ref="D10:N10" si="2">SUM(D3:D9)</f>
        <v>3</v>
      </c>
      <c r="E10" s="228">
        <f t="shared" si="2"/>
        <v>3</v>
      </c>
      <c r="F10" s="228">
        <f t="shared" si="2"/>
        <v>10</v>
      </c>
      <c r="G10" s="228">
        <f t="shared" si="2"/>
        <v>8</v>
      </c>
      <c r="H10" s="228">
        <f t="shared" si="2"/>
        <v>8</v>
      </c>
      <c r="I10" s="228">
        <f t="shared" si="2"/>
        <v>14</v>
      </c>
      <c r="J10" s="228">
        <f t="shared" si="2"/>
        <v>14</v>
      </c>
      <c r="K10" s="228">
        <f t="shared" si="2"/>
        <v>14</v>
      </c>
      <c r="L10" s="228">
        <f t="shared" si="2"/>
        <v>11</v>
      </c>
      <c r="M10" s="228">
        <f t="shared" si="2"/>
        <v>9</v>
      </c>
      <c r="N10" s="228">
        <f t="shared" si="2"/>
        <v>10</v>
      </c>
      <c r="O10" s="228">
        <v>12.0</v>
      </c>
      <c r="P10" s="229">
        <f>SUM(P3:P9)</f>
        <v>104</v>
      </c>
    </row>
    <row r="11">
      <c r="A11" s="219"/>
      <c r="B11" s="212" t="s">
        <v>756</v>
      </c>
      <c r="C11" s="225" t="s">
        <v>757</v>
      </c>
      <c r="D11" s="214"/>
      <c r="E11" s="214"/>
      <c r="F11" s="214"/>
      <c r="G11" s="214"/>
      <c r="H11" s="214"/>
      <c r="I11" s="214"/>
      <c r="J11" s="214"/>
      <c r="K11" s="214"/>
      <c r="L11" s="214"/>
      <c r="M11" s="214"/>
      <c r="N11" s="214"/>
      <c r="O11" s="223"/>
      <c r="P11" s="221">
        <f t="shared" ref="P11:P15" si="3">SUM(D11:O11)</f>
        <v>0</v>
      </c>
    </row>
    <row r="12">
      <c r="A12" s="219"/>
      <c r="B12" s="219"/>
      <c r="C12" s="225" t="s">
        <v>758</v>
      </c>
      <c r="D12" s="214"/>
      <c r="E12" s="214"/>
      <c r="F12" s="214">
        <v>1.0</v>
      </c>
      <c r="G12" s="214"/>
      <c r="H12" s="214">
        <v>1.0</v>
      </c>
      <c r="I12" s="214"/>
      <c r="J12" s="214"/>
      <c r="K12" s="214">
        <v>1.0</v>
      </c>
      <c r="L12" s="214">
        <v>2.0</v>
      </c>
      <c r="M12" s="214">
        <v>1.0</v>
      </c>
      <c r="N12" s="214"/>
      <c r="O12" s="223"/>
      <c r="P12" s="221">
        <f t="shared" si="3"/>
        <v>6</v>
      </c>
    </row>
    <row r="13">
      <c r="A13" s="219"/>
      <c r="B13" s="219"/>
      <c r="C13" s="225" t="s">
        <v>759</v>
      </c>
      <c r="D13" s="214"/>
      <c r="E13" s="214"/>
      <c r="F13" s="214"/>
      <c r="G13" s="214"/>
      <c r="H13" s="214"/>
      <c r="I13" s="214"/>
      <c r="J13" s="214"/>
      <c r="K13" s="214"/>
      <c r="L13" s="214"/>
      <c r="M13" s="214">
        <v>2.0</v>
      </c>
      <c r="N13" s="214">
        <v>3.0</v>
      </c>
      <c r="O13" s="223"/>
      <c r="P13" s="221">
        <f t="shared" si="3"/>
        <v>5</v>
      </c>
    </row>
    <row r="14">
      <c r="A14" s="219"/>
      <c r="B14" s="219"/>
      <c r="C14" s="230" t="s">
        <v>760</v>
      </c>
      <c r="D14" s="214"/>
      <c r="E14" s="214"/>
      <c r="F14" s="214"/>
      <c r="G14" s="215">
        <v>2.0</v>
      </c>
      <c r="H14" s="214">
        <v>1.0</v>
      </c>
      <c r="I14" s="214"/>
      <c r="J14" s="214"/>
      <c r="K14" s="223"/>
      <c r="L14" s="214"/>
      <c r="M14" s="223"/>
      <c r="N14" s="223"/>
      <c r="O14" s="223"/>
      <c r="P14" s="221">
        <f t="shared" si="3"/>
        <v>3</v>
      </c>
    </row>
    <row r="15">
      <c r="A15" s="219"/>
      <c r="B15" s="219"/>
      <c r="C15" s="231" t="s">
        <v>761</v>
      </c>
      <c r="D15" s="214"/>
      <c r="E15" s="214"/>
      <c r="F15" s="214"/>
      <c r="G15" s="215"/>
      <c r="H15" s="214"/>
      <c r="I15" s="214">
        <v>2.0</v>
      </c>
      <c r="J15" s="214"/>
      <c r="K15" s="223"/>
      <c r="L15" s="214"/>
      <c r="M15" s="223"/>
      <c r="N15" s="223"/>
      <c r="O15" s="223"/>
      <c r="P15" s="221">
        <f t="shared" si="3"/>
        <v>2</v>
      </c>
    </row>
    <row r="16">
      <c r="A16" s="219"/>
      <c r="B16" s="226"/>
      <c r="C16" s="227" t="s">
        <v>755</v>
      </c>
      <c r="D16" s="411">
        <f t="shared" ref="D16:H16" si="4">SUM(D11:D14)</f>
        <v>0</v>
      </c>
      <c r="E16" s="411">
        <f t="shared" si="4"/>
        <v>0</v>
      </c>
      <c r="F16" s="411">
        <f t="shared" si="4"/>
        <v>1</v>
      </c>
      <c r="G16" s="411">
        <f t="shared" si="4"/>
        <v>2</v>
      </c>
      <c r="H16" s="411">
        <f t="shared" si="4"/>
        <v>2</v>
      </c>
      <c r="I16" s="411">
        <f>SUM(I11:I15)</f>
        <v>2</v>
      </c>
      <c r="J16" s="411">
        <f t="shared" ref="J16:N16" si="5">SUM(J11:J14)</f>
        <v>0</v>
      </c>
      <c r="K16" s="411">
        <f t="shared" si="5"/>
        <v>1</v>
      </c>
      <c r="L16" s="411">
        <f t="shared" si="5"/>
        <v>2</v>
      </c>
      <c r="M16" s="411">
        <f t="shared" si="5"/>
        <v>3</v>
      </c>
      <c r="N16" s="411">
        <f t="shared" si="5"/>
        <v>3</v>
      </c>
      <c r="O16" s="411">
        <v>1.0</v>
      </c>
      <c r="P16" s="412">
        <f>SUM(P11:P14)</f>
        <v>14</v>
      </c>
    </row>
    <row r="17">
      <c r="A17" s="226"/>
      <c r="B17" s="413"/>
      <c r="C17" s="331" t="s">
        <v>763</v>
      </c>
      <c r="D17" s="241">
        <f t="shared" ref="D17:N17" si="6">SUM(D3:D9,D11:D15)</f>
        <v>3</v>
      </c>
      <c r="E17" s="241">
        <f t="shared" si="6"/>
        <v>3</v>
      </c>
      <c r="F17" s="241">
        <f t="shared" si="6"/>
        <v>11</v>
      </c>
      <c r="G17" s="241">
        <f t="shared" si="6"/>
        <v>10</v>
      </c>
      <c r="H17" s="241">
        <f t="shared" si="6"/>
        <v>10</v>
      </c>
      <c r="I17" s="241">
        <f t="shared" si="6"/>
        <v>16</v>
      </c>
      <c r="J17" s="241">
        <f t="shared" si="6"/>
        <v>14</v>
      </c>
      <c r="K17" s="241">
        <f t="shared" si="6"/>
        <v>15</v>
      </c>
      <c r="L17" s="241">
        <f t="shared" si="6"/>
        <v>13</v>
      </c>
      <c r="M17" s="241">
        <f t="shared" si="6"/>
        <v>12</v>
      </c>
      <c r="N17" s="241">
        <f t="shared" si="6"/>
        <v>13</v>
      </c>
      <c r="O17" s="241">
        <v>13.0</v>
      </c>
      <c r="P17" s="414">
        <f>SUM(P3:P9,P11:P15)</f>
        <v>120</v>
      </c>
    </row>
    <row r="18">
      <c r="A18" s="242" t="s">
        <v>764</v>
      </c>
      <c r="B18" s="212" t="s">
        <v>747</v>
      </c>
      <c r="C18" s="213" t="s">
        <v>748</v>
      </c>
      <c r="D18" s="214">
        <v>24.0</v>
      </c>
      <c r="E18" s="214"/>
      <c r="F18" s="214"/>
      <c r="G18" s="214"/>
      <c r="H18" s="214"/>
      <c r="I18" s="214"/>
      <c r="J18" s="214"/>
      <c r="K18" s="214">
        <v>72.0</v>
      </c>
      <c r="L18" s="214">
        <v>96.0</v>
      </c>
      <c r="M18" s="214">
        <v>120.0</v>
      </c>
      <c r="N18" s="214">
        <v>48.0</v>
      </c>
      <c r="O18" s="223"/>
      <c r="P18" s="343">
        <f t="shared" ref="P18:P24" si="7">SUM(D18:O18)</f>
        <v>360</v>
      </c>
    </row>
    <row r="19" ht="14.25" customHeight="1">
      <c r="A19" s="219"/>
      <c r="B19" s="219"/>
      <c r="C19" s="220" t="s">
        <v>749</v>
      </c>
      <c r="D19" s="214">
        <v>1620.0</v>
      </c>
      <c r="E19" s="214">
        <v>2156.0</v>
      </c>
      <c r="F19" s="214">
        <v>2815.0</v>
      </c>
      <c r="G19" s="214">
        <v>3140.0</v>
      </c>
      <c r="H19" s="214">
        <v>4954.0</v>
      </c>
      <c r="I19" s="214">
        <v>3221.0</v>
      </c>
      <c r="J19" s="214">
        <v>3241.0</v>
      </c>
      <c r="K19" s="214">
        <v>4695.0</v>
      </c>
      <c r="L19" s="214">
        <v>2669.0</v>
      </c>
      <c r="M19" s="214">
        <v>377.0</v>
      </c>
      <c r="N19" s="214">
        <v>754.0</v>
      </c>
      <c r="O19" s="214">
        <v>509.0</v>
      </c>
      <c r="P19" s="343">
        <f t="shared" si="7"/>
        <v>30151</v>
      </c>
    </row>
    <row r="20">
      <c r="A20" s="219"/>
      <c r="B20" s="219"/>
      <c r="C20" s="220" t="s">
        <v>750</v>
      </c>
      <c r="D20" s="214">
        <v>12.0</v>
      </c>
      <c r="E20" s="214">
        <v>16.0</v>
      </c>
      <c r="F20" s="214">
        <v>8.0</v>
      </c>
      <c r="G20" s="214">
        <v>40.0</v>
      </c>
      <c r="H20" s="214">
        <v>22.0</v>
      </c>
      <c r="I20" s="214">
        <v>87.0</v>
      </c>
      <c r="J20" s="214">
        <v>8.0</v>
      </c>
      <c r="K20" s="214">
        <v>20.0</v>
      </c>
      <c r="L20" s="214">
        <v>59.0</v>
      </c>
      <c r="M20" s="214">
        <v>27.0</v>
      </c>
      <c r="N20" s="214">
        <v>69.0</v>
      </c>
      <c r="O20" s="214">
        <v>7.0</v>
      </c>
      <c r="P20" s="343">
        <f t="shared" si="7"/>
        <v>375</v>
      </c>
    </row>
    <row r="21">
      <c r="A21" s="219"/>
      <c r="B21" s="219"/>
      <c r="C21" s="222" t="s">
        <v>751</v>
      </c>
      <c r="D21" s="214">
        <v>90.0</v>
      </c>
      <c r="E21" s="214">
        <v>16.0</v>
      </c>
      <c r="F21" s="214">
        <v>80.0</v>
      </c>
      <c r="G21" s="214"/>
      <c r="H21" s="214"/>
      <c r="I21" s="214">
        <v>80.0</v>
      </c>
      <c r="J21" s="214"/>
      <c r="K21" s="214">
        <v>68.0</v>
      </c>
      <c r="L21" s="214">
        <v>112.0</v>
      </c>
      <c r="M21" s="214">
        <v>136.0</v>
      </c>
      <c r="N21" s="214">
        <v>15.0</v>
      </c>
      <c r="O21" s="223"/>
      <c r="P21" s="343">
        <f t="shared" si="7"/>
        <v>597</v>
      </c>
    </row>
    <row r="22">
      <c r="A22" s="219"/>
      <c r="B22" s="219"/>
      <c r="C22" s="224" t="s">
        <v>752</v>
      </c>
      <c r="D22" s="214">
        <v>1321.0</v>
      </c>
      <c r="E22" s="214">
        <v>1341.0</v>
      </c>
      <c r="F22" s="214">
        <v>237.0</v>
      </c>
      <c r="G22" s="214">
        <v>879.0</v>
      </c>
      <c r="H22" s="214">
        <v>2539.0</v>
      </c>
      <c r="I22" s="214">
        <v>386.0</v>
      </c>
      <c r="J22" s="214">
        <v>211.0</v>
      </c>
      <c r="K22" s="214">
        <v>640.0</v>
      </c>
      <c r="L22" s="214">
        <v>658.0</v>
      </c>
      <c r="M22" s="214">
        <v>504.0</v>
      </c>
      <c r="N22" s="214">
        <v>2.0</v>
      </c>
      <c r="O22" s="214">
        <v>289.0</v>
      </c>
      <c r="P22" s="343">
        <f t="shared" si="7"/>
        <v>9007</v>
      </c>
    </row>
    <row r="23">
      <c r="A23" s="219"/>
      <c r="B23" s="219"/>
      <c r="C23" s="225" t="s">
        <v>753</v>
      </c>
      <c r="D23" s="214">
        <v>0.0</v>
      </c>
      <c r="E23" s="214">
        <v>131.0</v>
      </c>
      <c r="F23" s="214">
        <v>43.0</v>
      </c>
      <c r="G23" s="214">
        <v>175.0</v>
      </c>
      <c r="H23" s="214">
        <v>195.0</v>
      </c>
      <c r="I23" s="214">
        <v>326.0</v>
      </c>
      <c r="J23" s="214">
        <v>229.0</v>
      </c>
      <c r="K23" s="214">
        <v>166.0</v>
      </c>
      <c r="L23" s="214"/>
      <c r="M23" s="214"/>
      <c r="N23" s="214">
        <v>3.0</v>
      </c>
      <c r="O23" s="214">
        <v>318.0</v>
      </c>
      <c r="P23" s="343">
        <f t="shared" si="7"/>
        <v>1586</v>
      </c>
    </row>
    <row r="24">
      <c r="A24" s="219"/>
      <c r="B24" s="219"/>
      <c r="C24" s="225" t="s">
        <v>754</v>
      </c>
      <c r="D24" s="214">
        <v>668.0</v>
      </c>
      <c r="E24" s="214">
        <v>353.0</v>
      </c>
      <c r="F24" s="214">
        <v>538.0</v>
      </c>
      <c r="G24" s="214">
        <v>752.0</v>
      </c>
      <c r="H24" s="214"/>
      <c r="I24" s="214">
        <v>1595.0</v>
      </c>
      <c r="J24" s="214">
        <v>769.0</v>
      </c>
      <c r="K24" s="214">
        <v>363.0</v>
      </c>
      <c r="L24" s="214">
        <v>1089.0</v>
      </c>
      <c r="M24" s="214">
        <v>332.0</v>
      </c>
      <c r="N24" s="214"/>
      <c r="O24" s="223"/>
      <c r="P24" s="343">
        <f t="shared" si="7"/>
        <v>6459</v>
      </c>
    </row>
    <row r="25">
      <c r="A25" s="219"/>
      <c r="B25" s="226"/>
      <c r="C25" s="227" t="s">
        <v>755</v>
      </c>
      <c r="D25" s="243">
        <f t="shared" ref="D25:P25" si="8">SUM(D18:D24)</f>
        <v>3735</v>
      </c>
      <c r="E25" s="228">
        <f t="shared" si="8"/>
        <v>4013</v>
      </c>
      <c r="F25" s="228">
        <f t="shared" si="8"/>
        <v>3721</v>
      </c>
      <c r="G25" s="228">
        <f t="shared" si="8"/>
        <v>4986</v>
      </c>
      <c r="H25" s="228">
        <f t="shared" si="8"/>
        <v>7710</v>
      </c>
      <c r="I25" s="228">
        <f t="shared" si="8"/>
        <v>5695</v>
      </c>
      <c r="J25" s="228">
        <f t="shared" si="8"/>
        <v>4458</v>
      </c>
      <c r="K25" s="228">
        <f t="shared" si="8"/>
        <v>6024</v>
      </c>
      <c r="L25" s="228">
        <f t="shared" si="8"/>
        <v>4683</v>
      </c>
      <c r="M25" s="228">
        <f t="shared" si="8"/>
        <v>1496</v>
      </c>
      <c r="N25" s="228">
        <f t="shared" si="8"/>
        <v>891</v>
      </c>
      <c r="O25" s="228">
        <f t="shared" si="8"/>
        <v>1123</v>
      </c>
      <c r="P25" s="229">
        <f t="shared" si="8"/>
        <v>48535</v>
      </c>
    </row>
    <row r="26">
      <c r="A26" s="219"/>
      <c r="B26" s="212" t="s">
        <v>756</v>
      </c>
      <c r="C26" s="225" t="s">
        <v>757</v>
      </c>
      <c r="D26" s="214">
        <v>132.0</v>
      </c>
      <c r="E26" s="214">
        <v>63.0</v>
      </c>
      <c r="F26" s="214">
        <v>197.0</v>
      </c>
      <c r="G26" s="214">
        <v>307.0</v>
      </c>
      <c r="H26" s="214">
        <v>86.0</v>
      </c>
      <c r="I26" s="214">
        <v>203.0</v>
      </c>
      <c r="J26" s="214">
        <v>261.0</v>
      </c>
      <c r="K26" s="214">
        <v>224.0</v>
      </c>
      <c r="L26" s="214">
        <v>47.0</v>
      </c>
      <c r="M26" s="214"/>
      <c r="N26" s="214"/>
      <c r="O26" s="223"/>
      <c r="P26" s="221">
        <f t="shared" ref="P26:P30" si="9">SUM(D26:O26)</f>
        <v>1520</v>
      </c>
    </row>
    <row r="27">
      <c r="A27" s="219"/>
      <c r="B27" s="219"/>
      <c r="C27" s="225" t="s">
        <v>758</v>
      </c>
      <c r="D27" s="214">
        <v>164.0</v>
      </c>
      <c r="E27" s="214">
        <v>246.0</v>
      </c>
      <c r="F27" s="214">
        <v>138.0</v>
      </c>
      <c r="G27" s="214">
        <v>292.0</v>
      </c>
      <c r="H27" s="214">
        <v>645.0</v>
      </c>
      <c r="I27" s="214">
        <v>111.0</v>
      </c>
      <c r="J27" s="214">
        <v>119.0</v>
      </c>
      <c r="K27" s="214">
        <v>28.0</v>
      </c>
      <c r="L27" s="214">
        <v>251.0</v>
      </c>
      <c r="M27" s="214">
        <v>78.0</v>
      </c>
      <c r="N27" s="214"/>
      <c r="O27" s="214">
        <v>1.0</v>
      </c>
      <c r="P27" s="221">
        <f t="shared" si="9"/>
        <v>2073</v>
      </c>
    </row>
    <row r="28">
      <c r="A28" s="219"/>
      <c r="B28" s="219"/>
      <c r="C28" s="225" t="s">
        <v>759</v>
      </c>
      <c r="D28" s="214">
        <v>0.0</v>
      </c>
      <c r="E28" s="214">
        <v>89.0</v>
      </c>
      <c r="F28" s="214">
        <v>17.0</v>
      </c>
      <c r="G28" s="214">
        <v>86.0</v>
      </c>
      <c r="H28" s="214">
        <v>151.0</v>
      </c>
      <c r="I28" s="214">
        <v>106.0</v>
      </c>
      <c r="J28" s="214">
        <v>176.0</v>
      </c>
      <c r="K28" s="214">
        <v>221.0</v>
      </c>
      <c r="L28" s="214">
        <v>261.0</v>
      </c>
      <c r="M28" s="214">
        <v>231.0</v>
      </c>
      <c r="N28" s="214">
        <v>121.0</v>
      </c>
      <c r="O28" s="214">
        <v>39.0</v>
      </c>
      <c r="P28" s="221">
        <f t="shared" si="9"/>
        <v>1498</v>
      </c>
    </row>
    <row r="29">
      <c r="A29" s="219"/>
      <c r="B29" s="219"/>
      <c r="C29" s="230" t="s">
        <v>760</v>
      </c>
      <c r="D29" s="214"/>
      <c r="E29" s="214">
        <v>47.0</v>
      </c>
      <c r="F29" s="214"/>
      <c r="G29" s="214">
        <v>50.0</v>
      </c>
      <c r="H29" s="214"/>
      <c r="I29" s="214"/>
      <c r="J29" s="214"/>
      <c r="K29" s="214">
        <v>54.0</v>
      </c>
      <c r="L29" s="214">
        <v>19.0</v>
      </c>
      <c r="M29" s="214"/>
      <c r="N29" s="214"/>
      <c r="O29" s="223"/>
      <c r="P29" s="221">
        <f t="shared" si="9"/>
        <v>170</v>
      </c>
    </row>
    <row r="30">
      <c r="A30" s="219"/>
      <c r="B30" s="219"/>
      <c r="C30" s="231" t="s">
        <v>761</v>
      </c>
      <c r="D30" s="214"/>
      <c r="E30" s="214"/>
      <c r="F30" s="214"/>
      <c r="G30" s="214">
        <v>4.0</v>
      </c>
      <c r="H30" s="214">
        <v>54.0</v>
      </c>
      <c r="I30" s="214"/>
      <c r="J30" s="214">
        <v>9.0</v>
      </c>
      <c r="K30" s="214">
        <v>47.0</v>
      </c>
      <c r="L30" s="214">
        <v>58.0</v>
      </c>
      <c r="M30" s="214">
        <v>4.0</v>
      </c>
      <c r="N30" s="214">
        <v>57.0</v>
      </c>
      <c r="O30" s="214">
        <v>16.0</v>
      </c>
      <c r="P30" s="221">
        <f t="shared" si="9"/>
        <v>249</v>
      </c>
    </row>
    <row r="31">
      <c r="A31" s="219"/>
      <c r="B31" s="219"/>
      <c r="C31" s="418" t="s">
        <v>755</v>
      </c>
      <c r="D31" s="108">
        <f t="shared" ref="D31:P31" si="10">SUM(D26:D30)</f>
        <v>296</v>
      </c>
      <c r="E31" s="108">
        <f t="shared" si="10"/>
        <v>445</v>
      </c>
      <c r="F31" s="108">
        <f t="shared" si="10"/>
        <v>352</v>
      </c>
      <c r="G31" s="108">
        <f t="shared" si="10"/>
        <v>739</v>
      </c>
      <c r="H31" s="108">
        <f t="shared" si="10"/>
        <v>936</v>
      </c>
      <c r="I31" s="108">
        <f t="shared" si="10"/>
        <v>420</v>
      </c>
      <c r="J31" s="108">
        <f t="shared" si="10"/>
        <v>565</v>
      </c>
      <c r="K31" s="108">
        <f t="shared" si="10"/>
        <v>574</v>
      </c>
      <c r="L31" s="108">
        <f t="shared" si="10"/>
        <v>636</v>
      </c>
      <c r="M31" s="108">
        <f t="shared" si="10"/>
        <v>313</v>
      </c>
      <c r="N31" s="108">
        <f t="shared" si="10"/>
        <v>178</v>
      </c>
      <c r="O31" s="108">
        <f t="shared" si="10"/>
        <v>56</v>
      </c>
      <c r="P31" s="221">
        <f t="shared" si="10"/>
        <v>5510</v>
      </c>
    </row>
    <row r="32">
      <c r="A32" s="226"/>
      <c r="B32" s="419"/>
      <c r="C32" s="331" t="s">
        <v>763</v>
      </c>
      <c r="D32" s="420">
        <f t="shared" ref="D32:O32" si="11">sum(D18:D24,D26:D30)</f>
        <v>4031</v>
      </c>
      <c r="E32" s="420">
        <f t="shared" si="11"/>
        <v>4458</v>
      </c>
      <c r="F32" s="420">
        <f t="shared" si="11"/>
        <v>4073</v>
      </c>
      <c r="G32" s="420">
        <f t="shared" si="11"/>
        <v>5725</v>
      </c>
      <c r="H32" s="420">
        <f t="shared" si="11"/>
        <v>8646</v>
      </c>
      <c r="I32" s="420">
        <f t="shared" si="11"/>
        <v>6115</v>
      </c>
      <c r="J32" s="420">
        <f t="shared" si="11"/>
        <v>5023</v>
      </c>
      <c r="K32" s="420">
        <f t="shared" si="11"/>
        <v>6598</v>
      </c>
      <c r="L32" s="420">
        <f t="shared" si="11"/>
        <v>5319</v>
      </c>
      <c r="M32" s="420">
        <f t="shared" si="11"/>
        <v>1809</v>
      </c>
      <c r="N32" s="420">
        <f t="shared" si="11"/>
        <v>1069</v>
      </c>
      <c r="O32" s="420">
        <f t="shared" si="11"/>
        <v>1179</v>
      </c>
      <c r="P32" s="423">
        <f>SUM(P18:P24,P26:P30)</f>
        <v>54045</v>
      </c>
    </row>
    <row r="33">
      <c r="A33" s="251" t="s">
        <v>766</v>
      </c>
      <c r="B33" s="212" t="s">
        <v>747</v>
      </c>
      <c r="C33" s="213" t="s">
        <v>748</v>
      </c>
      <c r="D33" s="252">
        <f t="shared" ref="D33:P33" si="12">(D3/D18)*1000000</f>
        <v>0</v>
      </c>
      <c r="E33" s="252" t="str">
        <f t="shared" si="12"/>
        <v>#DIV/0!</v>
      </c>
      <c r="F33" s="252" t="str">
        <f t="shared" si="12"/>
        <v>#DIV/0!</v>
      </c>
      <c r="G33" s="252" t="str">
        <f t="shared" si="12"/>
        <v>#DIV/0!</v>
      </c>
      <c r="H33" s="252" t="str">
        <f t="shared" si="12"/>
        <v>#DIV/0!</v>
      </c>
      <c r="I33" s="252" t="str">
        <f t="shared" si="12"/>
        <v>#DIV/0!</v>
      </c>
      <c r="J33" s="252" t="str">
        <f t="shared" si="12"/>
        <v>#DIV/0!</v>
      </c>
      <c r="K33" s="252">
        <f t="shared" si="12"/>
        <v>0</v>
      </c>
      <c r="L33" s="252">
        <f t="shared" si="12"/>
        <v>0</v>
      </c>
      <c r="M33" s="252">
        <f t="shared" si="12"/>
        <v>0</v>
      </c>
      <c r="N33" s="252">
        <f t="shared" si="12"/>
        <v>0</v>
      </c>
      <c r="O33" s="252" t="str">
        <f t="shared" si="12"/>
        <v>#DIV/0!</v>
      </c>
      <c r="P33" s="253">
        <f t="shared" si="12"/>
        <v>0</v>
      </c>
    </row>
    <row r="34">
      <c r="A34" s="219"/>
      <c r="B34" s="219"/>
      <c r="C34" s="220" t="s">
        <v>749</v>
      </c>
      <c r="D34" s="252">
        <f t="shared" ref="D34:P34" si="13">(D4/D19)*1000000</f>
        <v>1851.851852</v>
      </c>
      <c r="E34" s="252">
        <f t="shared" si="13"/>
        <v>927.6437848</v>
      </c>
      <c r="F34" s="252">
        <f t="shared" si="13"/>
        <v>1420.959147</v>
      </c>
      <c r="G34" s="252">
        <f t="shared" si="13"/>
        <v>1592.356688</v>
      </c>
      <c r="H34" s="252">
        <f t="shared" si="13"/>
        <v>807.4283407</v>
      </c>
      <c r="I34" s="252">
        <f t="shared" si="13"/>
        <v>1552.312946</v>
      </c>
      <c r="J34" s="252">
        <f t="shared" si="13"/>
        <v>617.0934897</v>
      </c>
      <c r="K34" s="252">
        <f t="shared" si="13"/>
        <v>851.970181</v>
      </c>
      <c r="L34" s="252">
        <f t="shared" si="13"/>
        <v>1873.360809</v>
      </c>
      <c r="M34" s="252">
        <f t="shared" si="13"/>
        <v>2652.519894</v>
      </c>
      <c r="N34" s="252">
        <f t="shared" si="13"/>
        <v>6631.299735</v>
      </c>
      <c r="O34" s="252">
        <f t="shared" si="13"/>
        <v>0</v>
      </c>
      <c r="P34" s="253">
        <f t="shared" si="13"/>
        <v>1326.655832</v>
      </c>
    </row>
    <row r="35">
      <c r="A35" s="219"/>
      <c r="B35" s="219"/>
      <c r="C35" s="220" t="s">
        <v>750</v>
      </c>
      <c r="D35" s="252">
        <f t="shared" ref="D35:P35" si="14">(D5/D20)*1000000</f>
        <v>0</v>
      </c>
      <c r="E35" s="252">
        <f t="shared" si="14"/>
        <v>0</v>
      </c>
      <c r="F35" s="252">
        <f t="shared" si="14"/>
        <v>250000</v>
      </c>
      <c r="G35" s="252">
        <f t="shared" si="14"/>
        <v>0</v>
      </c>
      <c r="H35" s="252">
        <f t="shared" si="14"/>
        <v>0</v>
      </c>
      <c r="I35" s="252">
        <f t="shared" si="14"/>
        <v>11494.25287</v>
      </c>
      <c r="J35" s="252">
        <f t="shared" si="14"/>
        <v>375000</v>
      </c>
      <c r="K35" s="252">
        <f t="shared" si="14"/>
        <v>50000</v>
      </c>
      <c r="L35" s="252">
        <f t="shared" si="14"/>
        <v>0</v>
      </c>
      <c r="M35" s="252">
        <f t="shared" si="14"/>
        <v>74074.07407</v>
      </c>
      <c r="N35" s="252">
        <f t="shared" si="14"/>
        <v>28985.50725</v>
      </c>
      <c r="O35" s="252">
        <f t="shared" si="14"/>
        <v>0</v>
      </c>
      <c r="P35" s="253">
        <f t="shared" si="14"/>
        <v>29333.33333</v>
      </c>
    </row>
    <row r="36">
      <c r="A36" s="219"/>
      <c r="B36" s="219"/>
      <c r="C36" s="222" t="s">
        <v>751</v>
      </c>
      <c r="D36" s="252">
        <f t="shared" ref="D36:P36" si="15">(D6/D21)*1000000</f>
        <v>0</v>
      </c>
      <c r="E36" s="252">
        <f t="shared" si="15"/>
        <v>0</v>
      </c>
      <c r="F36" s="252">
        <f t="shared" si="15"/>
        <v>0</v>
      </c>
      <c r="G36" s="252" t="str">
        <f t="shared" si="15"/>
        <v>#DIV/0!</v>
      </c>
      <c r="H36" s="252" t="str">
        <f t="shared" si="15"/>
        <v>#DIV/0!</v>
      </c>
      <c r="I36" s="252">
        <f t="shared" si="15"/>
        <v>25000</v>
      </c>
      <c r="J36" s="252" t="str">
        <f t="shared" si="15"/>
        <v>#DIV/0!</v>
      </c>
      <c r="K36" s="252">
        <f t="shared" si="15"/>
        <v>0</v>
      </c>
      <c r="L36" s="252">
        <f t="shared" si="15"/>
        <v>8928.571429</v>
      </c>
      <c r="M36" s="252">
        <f t="shared" si="15"/>
        <v>0</v>
      </c>
      <c r="N36" s="252">
        <f t="shared" si="15"/>
        <v>66666.66667</v>
      </c>
      <c r="O36" s="252" t="str">
        <f t="shared" si="15"/>
        <v>#DIV/0!</v>
      </c>
      <c r="P36" s="253">
        <f t="shared" si="15"/>
        <v>8375.20938</v>
      </c>
    </row>
    <row r="37">
      <c r="A37" s="219"/>
      <c r="B37" s="219"/>
      <c r="C37" s="224" t="s">
        <v>752</v>
      </c>
      <c r="D37" s="252">
        <f t="shared" ref="D37:P37" si="16">(D7/D22)*1000000</f>
        <v>0</v>
      </c>
      <c r="E37" s="252">
        <f t="shared" si="16"/>
        <v>745.7121551</v>
      </c>
      <c r="F37" s="252">
        <f t="shared" si="16"/>
        <v>12658.22785</v>
      </c>
      <c r="G37" s="252">
        <f t="shared" si="16"/>
        <v>2275.312856</v>
      </c>
      <c r="H37" s="252">
        <f t="shared" si="16"/>
        <v>0</v>
      </c>
      <c r="I37" s="252">
        <f t="shared" si="16"/>
        <v>15544.04145</v>
      </c>
      <c r="J37" s="252">
        <f t="shared" si="16"/>
        <v>37914.69194</v>
      </c>
      <c r="K37" s="252">
        <f t="shared" si="16"/>
        <v>14062.5</v>
      </c>
      <c r="L37" s="252">
        <f t="shared" si="16"/>
        <v>6079.027356</v>
      </c>
      <c r="M37" s="252">
        <f t="shared" si="16"/>
        <v>7936.507937</v>
      </c>
      <c r="N37" s="252">
        <f t="shared" si="16"/>
        <v>500000</v>
      </c>
      <c r="O37" s="252">
        <f t="shared" si="16"/>
        <v>0</v>
      </c>
      <c r="P37" s="253">
        <f t="shared" si="16"/>
        <v>4218.940824</v>
      </c>
    </row>
    <row r="38">
      <c r="A38" s="219"/>
      <c r="B38" s="219"/>
      <c r="C38" s="225" t="s">
        <v>753</v>
      </c>
      <c r="D38" s="252" t="str">
        <f t="shared" ref="D38:P38" si="17">(D8/D23)*1000000</f>
        <v>#DIV/0!</v>
      </c>
      <c r="E38" s="252">
        <f t="shared" si="17"/>
        <v>0</v>
      </c>
      <c r="F38" s="252">
        <f t="shared" si="17"/>
        <v>23255.81395</v>
      </c>
      <c r="G38" s="252">
        <f t="shared" si="17"/>
        <v>0</v>
      </c>
      <c r="H38" s="252">
        <f t="shared" si="17"/>
        <v>15384.61538</v>
      </c>
      <c r="I38" s="252">
        <f t="shared" si="17"/>
        <v>0</v>
      </c>
      <c r="J38" s="252">
        <f t="shared" si="17"/>
        <v>0</v>
      </c>
      <c r="K38" s="252">
        <f t="shared" si="17"/>
        <v>0</v>
      </c>
      <c r="L38" s="252" t="str">
        <f t="shared" si="17"/>
        <v>#DIV/0!</v>
      </c>
      <c r="M38" s="252" t="str">
        <f t="shared" si="17"/>
        <v>#DIV/0!</v>
      </c>
      <c r="N38" s="252">
        <f t="shared" si="17"/>
        <v>333333.3333</v>
      </c>
      <c r="O38" s="252">
        <f t="shared" si="17"/>
        <v>0</v>
      </c>
      <c r="P38" s="253">
        <f t="shared" si="17"/>
        <v>4413.619168</v>
      </c>
    </row>
    <row r="39">
      <c r="A39" s="219"/>
      <c r="B39" s="219"/>
      <c r="C39" s="225" t="s">
        <v>754</v>
      </c>
      <c r="D39" s="252">
        <f t="shared" ref="D39:P39" si="18">(D9/D24)*1000000</f>
        <v>0</v>
      </c>
      <c r="E39" s="252">
        <f t="shared" si="18"/>
        <v>0</v>
      </c>
      <c r="F39" s="252">
        <f t="shared" si="18"/>
        <v>0</v>
      </c>
      <c r="G39" s="252">
        <f t="shared" si="18"/>
        <v>1329.787234</v>
      </c>
      <c r="H39" s="252" t="str">
        <f t="shared" si="18"/>
        <v>#DIV/0!</v>
      </c>
      <c r="I39" s="252">
        <f t="shared" si="18"/>
        <v>0</v>
      </c>
      <c r="J39" s="252">
        <f t="shared" si="18"/>
        <v>1300.390117</v>
      </c>
      <c r="K39" s="252">
        <f t="shared" si="18"/>
        <v>0</v>
      </c>
      <c r="L39" s="252">
        <f t="shared" si="18"/>
        <v>0</v>
      </c>
      <c r="M39" s="252">
        <f t="shared" si="18"/>
        <v>3012.048193</v>
      </c>
      <c r="N39" s="252" t="str">
        <f t="shared" si="18"/>
        <v>#DIV/0!</v>
      </c>
      <c r="O39" s="252" t="str">
        <f t="shared" si="18"/>
        <v>#DIV/0!</v>
      </c>
      <c r="P39" s="253">
        <f t="shared" si="18"/>
        <v>464.4681839</v>
      </c>
    </row>
    <row r="40">
      <c r="A40" s="219"/>
      <c r="B40" s="226"/>
      <c r="C40" s="254" t="s">
        <v>767</v>
      </c>
      <c r="D40" s="259">
        <f t="shared" ref="D40:P40" si="19">(D10/D25)*1000000</f>
        <v>803.2128514</v>
      </c>
      <c r="E40" s="259">
        <f t="shared" si="19"/>
        <v>747.5703962</v>
      </c>
      <c r="F40" s="259">
        <f t="shared" si="19"/>
        <v>2687.44961</v>
      </c>
      <c r="G40" s="259">
        <f t="shared" si="19"/>
        <v>1604.492579</v>
      </c>
      <c r="H40" s="259">
        <f t="shared" si="19"/>
        <v>1037.613489</v>
      </c>
      <c r="I40" s="259">
        <f t="shared" si="19"/>
        <v>2458.296752</v>
      </c>
      <c r="J40" s="259">
        <f t="shared" si="19"/>
        <v>3140.421714</v>
      </c>
      <c r="K40" s="259">
        <f t="shared" si="19"/>
        <v>2324.037185</v>
      </c>
      <c r="L40" s="259">
        <f t="shared" si="19"/>
        <v>2348.921631</v>
      </c>
      <c r="M40" s="259">
        <f t="shared" si="19"/>
        <v>6016.042781</v>
      </c>
      <c r="N40" s="259">
        <f t="shared" si="19"/>
        <v>11223.34456</v>
      </c>
      <c r="O40" s="259">
        <f t="shared" si="19"/>
        <v>10685.6634</v>
      </c>
      <c r="P40" s="387">
        <f t="shared" si="19"/>
        <v>2142.783558</v>
      </c>
    </row>
    <row r="41">
      <c r="A41" s="219"/>
      <c r="B41" s="212" t="s">
        <v>756</v>
      </c>
      <c r="C41" s="225" t="s">
        <v>757</v>
      </c>
      <c r="D41" s="252">
        <f t="shared" ref="D41:P41" si="20">(D11/D26)*1000000</f>
        <v>0</v>
      </c>
      <c r="E41" s="252">
        <f t="shared" si="20"/>
        <v>0</v>
      </c>
      <c r="F41" s="252">
        <f t="shared" si="20"/>
        <v>0</v>
      </c>
      <c r="G41" s="252">
        <f t="shared" si="20"/>
        <v>0</v>
      </c>
      <c r="H41" s="252">
        <f t="shared" si="20"/>
        <v>0</v>
      </c>
      <c r="I41" s="252">
        <f t="shared" si="20"/>
        <v>0</v>
      </c>
      <c r="J41" s="252">
        <f t="shared" si="20"/>
        <v>0</v>
      </c>
      <c r="K41" s="252">
        <f t="shared" si="20"/>
        <v>0</v>
      </c>
      <c r="L41" s="252">
        <f t="shared" si="20"/>
        <v>0</v>
      </c>
      <c r="M41" s="252" t="str">
        <f t="shared" si="20"/>
        <v>#DIV/0!</v>
      </c>
      <c r="N41" s="252" t="str">
        <f t="shared" si="20"/>
        <v>#DIV/0!</v>
      </c>
      <c r="O41" s="252" t="str">
        <f t="shared" si="20"/>
        <v>#DIV/0!</v>
      </c>
      <c r="P41" s="253">
        <f t="shared" si="20"/>
        <v>0</v>
      </c>
    </row>
    <row r="42">
      <c r="A42" s="219"/>
      <c r="B42" s="219"/>
      <c r="C42" s="225" t="s">
        <v>758</v>
      </c>
      <c r="D42" s="252">
        <f t="shared" ref="D42:P42" si="21">(D12/D27)*1000000</f>
        <v>0</v>
      </c>
      <c r="E42" s="252">
        <f t="shared" si="21"/>
        <v>0</v>
      </c>
      <c r="F42" s="252">
        <f t="shared" si="21"/>
        <v>7246.376812</v>
      </c>
      <c r="G42" s="252">
        <f t="shared" si="21"/>
        <v>0</v>
      </c>
      <c r="H42" s="252">
        <f t="shared" si="21"/>
        <v>1550.387597</v>
      </c>
      <c r="I42" s="252">
        <f t="shared" si="21"/>
        <v>0</v>
      </c>
      <c r="J42" s="252">
        <f t="shared" si="21"/>
        <v>0</v>
      </c>
      <c r="K42" s="252">
        <f t="shared" si="21"/>
        <v>35714.28571</v>
      </c>
      <c r="L42" s="252">
        <f t="shared" si="21"/>
        <v>7968.12749</v>
      </c>
      <c r="M42" s="252">
        <f t="shared" si="21"/>
        <v>12820.51282</v>
      </c>
      <c r="N42" s="252" t="str">
        <f t="shared" si="21"/>
        <v>#DIV/0!</v>
      </c>
      <c r="O42" s="252">
        <f t="shared" si="21"/>
        <v>0</v>
      </c>
      <c r="P42" s="253">
        <f t="shared" si="21"/>
        <v>2894.356006</v>
      </c>
    </row>
    <row r="43">
      <c r="A43" s="219"/>
      <c r="B43" s="219"/>
      <c r="C43" s="225" t="s">
        <v>759</v>
      </c>
      <c r="D43" s="252" t="str">
        <f t="shared" ref="D43:O43" si="22">D13/D28</f>
        <v>#DIV/0!</v>
      </c>
      <c r="E43" s="252">
        <f t="shared" si="22"/>
        <v>0</v>
      </c>
      <c r="F43" s="252">
        <f t="shared" si="22"/>
        <v>0</v>
      </c>
      <c r="G43" s="252">
        <f t="shared" si="22"/>
        <v>0</v>
      </c>
      <c r="H43" s="252">
        <f t="shared" si="22"/>
        <v>0</v>
      </c>
      <c r="I43" s="252">
        <f t="shared" si="22"/>
        <v>0</v>
      </c>
      <c r="J43" s="252">
        <f t="shared" si="22"/>
        <v>0</v>
      </c>
      <c r="K43" s="252">
        <f t="shared" si="22"/>
        <v>0</v>
      </c>
      <c r="L43" s="252">
        <f t="shared" si="22"/>
        <v>0</v>
      </c>
      <c r="M43" s="252">
        <f t="shared" si="22"/>
        <v>0.008658008658</v>
      </c>
      <c r="N43" s="252">
        <f t="shared" si="22"/>
        <v>0.02479338843</v>
      </c>
      <c r="O43" s="252">
        <f t="shared" si="22"/>
        <v>0</v>
      </c>
      <c r="P43" s="253">
        <f>(P13/P28)*1000000</f>
        <v>3337.783712</v>
      </c>
    </row>
    <row r="44">
      <c r="A44" s="219"/>
      <c r="B44" s="219"/>
      <c r="C44" s="230" t="s">
        <v>760</v>
      </c>
      <c r="D44" s="252" t="str">
        <f t="shared" ref="D44:P44" si="23">(D14/D29)*1000000</f>
        <v>#DIV/0!</v>
      </c>
      <c r="E44" s="252">
        <f t="shared" si="23"/>
        <v>0</v>
      </c>
      <c r="F44" s="252" t="str">
        <f t="shared" si="23"/>
        <v>#DIV/0!</v>
      </c>
      <c r="G44" s="252">
        <f t="shared" si="23"/>
        <v>40000</v>
      </c>
      <c r="H44" s="252" t="str">
        <f t="shared" si="23"/>
        <v>#DIV/0!</v>
      </c>
      <c r="I44" s="252" t="str">
        <f t="shared" si="23"/>
        <v>#DIV/0!</v>
      </c>
      <c r="J44" s="252" t="str">
        <f t="shared" si="23"/>
        <v>#DIV/0!</v>
      </c>
      <c r="K44" s="252">
        <f t="shared" si="23"/>
        <v>0</v>
      </c>
      <c r="L44" s="252">
        <f t="shared" si="23"/>
        <v>0</v>
      </c>
      <c r="M44" s="252" t="str">
        <f t="shared" si="23"/>
        <v>#DIV/0!</v>
      </c>
      <c r="N44" s="252" t="str">
        <f t="shared" si="23"/>
        <v>#DIV/0!</v>
      </c>
      <c r="O44" s="252" t="str">
        <f t="shared" si="23"/>
        <v>#DIV/0!</v>
      </c>
      <c r="P44" s="253">
        <f t="shared" si="23"/>
        <v>17647.05882</v>
      </c>
    </row>
    <row r="45">
      <c r="A45" s="219"/>
      <c r="B45" s="219"/>
      <c r="C45" s="231" t="s">
        <v>761</v>
      </c>
      <c r="D45" s="252" t="str">
        <f t="shared" ref="D45:P45" si="24">(D15/D30)*1000000</f>
        <v>#DIV/0!</v>
      </c>
      <c r="E45" s="252" t="str">
        <f t="shared" si="24"/>
        <v>#DIV/0!</v>
      </c>
      <c r="F45" s="252" t="str">
        <f t="shared" si="24"/>
        <v>#DIV/0!</v>
      </c>
      <c r="G45" s="252">
        <f t="shared" si="24"/>
        <v>0</v>
      </c>
      <c r="H45" s="252">
        <f t="shared" si="24"/>
        <v>0</v>
      </c>
      <c r="I45" s="252" t="str">
        <f t="shared" si="24"/>
        <v>#DIV/0!</v>
      </c>
      <c r="J45" s="252">
        <f t="shared" si="24"/>
        <v>0</v>
      </c>
      <c r="K45" s="252">
        <f t="shared" si="24"/>
        <v>0</v>
      </c>
      <c r="L45" s="252">
        <f t="shared" si="24"/>
        <v>0</v>
      </c>
      <c r="M45" s="252">
        <f t="shared" si="24"/>
        <v>0</v>
      </c>
      <c r="N45" s="252">
        <f t="shared" si="24"/>
        <v>0</v>
      </c>
      <c r="O45" s="252">
        <f t="shared" si="24"/>
        <v>0</v>
      </c>
      <c r="P45" s="253">
        <f t="shared" si="24"/>
        <v>8032.128514</v>
      </c>
    </row>
    <row r="46">
      <c r="A46" s="219"/>
      <c r="B46" s="226"/>
      <c r="C46" s="254" t="s">
        <v>768</v>
      </c>
      <c r="D46" s="431">
        <f t="shared" ref="D46:O46" si="25">(D16/D32)*1000000</f>
        <v>0</v>
      </c>
      <c r="E46" s="431">
        <f t="shared" si="25"/>
        <v>0</v>
      </c>
      <c r="F46" s="431">
        <f t="shared" si="25"/>
        <v>245.5192733</v>
      </c>
      <c r="G46" s="431">
        <f t="shared" si="25"/>
        <v>349.3449782</v>
      </c>
      <c r="H46" s="431">
        <f t="shared" si="25"/>
        <v>231.320842</v>
      </c>
      <c r="I46" s="431">
        <f t="shared" si="25"/>
        <v>327.0645953</v>
      </c>
      <c r="J46" s="431">
        <f t="shared" si="25"/>
        <v>0</v>
      </c>
      <c r="K46" s="431">
        <f t="shared" si="25"/>
        <v>151.5610791</v>
      </c>
      <c r="L46" s="431">
        <f t="shared" si="25"/>
        <v>376.0105283</v>
      </c>
      <c r="M46" s="431">
        <f t="shared" si="25"/>
        <v>1658.374793</v>
      </c>
      <c r="N46" s="431">
        <f t="shared" si="25"/>
        <v>2806.361085</v>
      </c>
      <c r="O46" s="431">
        <f t="shared" si="25"/>
        <v>848.1764207</v>
      </c>
      <c r="P46" s="386">
        <f>(P16/P31)*1000000</f>
        <v>2540.834846</v>
      </c>
    </row>
    <row r="47">
      <c r="A47" s="226"/>
      <c r="B47" s="413"/>
      <c r="C47" s="435" t="s">
        <v>763</v>
      </c>
      <c r="D47" s="436">
        <f t="shared" ref="D47:P47" si="26">(D17/D32)*1000000</f>
        <v>744.2322004</v>
      </c>
      <c r="E47" s="436">
        <f t="shared" si="26"/>
        <v>672.9475101</v>
      </c>
      <c r="F47" s="436">
        <f t="shared" si="26"/>
        <v>2700.712006</v>
      </c>
      <c r="G47" s="436">
        <f t="shared" si="26"/>
        <v>1746.724891</v>
      </c>
      <c r="H47" s="436">
        <f t="shared" si="26"/>
        <v>1156.60421</v>
      </c>
      <c r="I47" s="436">
        <f t="shared" si="26"/>
        <v>2616.516762</v>
      </c>
      <c r="J47" s="436">
        <f t="shared" si="26"/>
        <v>2787.178977</v>
      </c>
      <c r="K47" s="436">
        <f t="shared" si="26"/>
        <v>2273.416187</v>
      </c>
      <c r="L47" s="436">
        <f t="shared" si="26"/>
        <v>2444.068434</v>
      </c>
      <c r="M47" s="436">
        <f t="shared" si="26"/>
        <v>6633.499171</v>
      </c>
      <c r="N47" s="436">
        <f t="shared" si="26"/>
        <v>12160.89804</v>
      </c>
      <c r="O47" s="436">
        <f t="shared" si="26"/>
        <v>11026.29347</v>
      </c>
      <c r="P47" s="437">
        <f t="shared" si="26"/>
        <v>2220.371912</v>
      </c>
    </row>
    <row r="48">
      <c r="D48" s="108"/>
      <c r="E48" s="108"/>
      <c r="F48" s="108"/>
      <c r="G48" s="108"/>
      <c r="H48" s="108"/>
      <c r="I48" s="108"/>
      <c r="J48" s="108"/>
    </row>
    <row r="49">
      <c r="D49" s="108"/>
      <c r="E49" s="108"/>
      <c r="F49" s="108"/>
      <c r="G49" s="108"/>
      <c r="H49" s="108"/>
      <c r="I49" s="108"/>
      <c r="J49" s="108"/>
    </row>
    <row r="50">
      <c r="D50" s="108"/>
      <c r="E50" s="108"/>
      <c r="F50" s="108"/>
      <c r="G50" s="108"/>
      <c r="H50" s="108"/>
      <c r="I50" s="108"/>
      <c r="J50" s="108"/>
    </row>
    <row r="51">
      <c r="D51" s="108"/>
      <c r="E51" s="108"/>
      <c r="F51" s="108"/>
      <c r="G51" s="108"/>
      <c r="H51" s="108"/>
      <c r="I51" s="108"/>
      <c r="J51" s="108"/>
    </row>
    <row r="52">
      <c r="D52" s="108"/>
      <c r="E52" s="108"/>
      <c r="F52" s="108"/>
      <c r="G52" s="108"/>
      <c r="H52" s="108"/>
      <c r="I52" s="108"/>
      <c r="J52" s="108"/>
    </row>
    <row r="53">
      <c r="D53" s="108"/>
      <c r="E53" s="108"/>
      <c r="F53" s="108"/>
      <c r="G53" s="108"/>
      <c r="H53" s="108"/>
      <c r="I53" s="108"/>
      <c r="J53" s="108"/>
    </row>
    <row r="54">
      <c r="D54" s="108"/>
      <c r="E54" s="108"/>
      <c r="F54" s="108"/>
      <c r="G54" s="108"/>
      <c r="H54" s="108"/>
      <c r="I54" s="108"/>
      <c r="J54" s="108"/>
    </row>
    <row r="55">
      <c r="D55" s="108"/>
      <c r="E55" s="108"/>
      <c r="F55" s="108"/>
      <c r="G55" s="108"/>
      <c r="H55" s="108"/>
      <c r="I55" s="108"/>
      <c r="J55" s="108"/>
    </row>
    <row r="56">
      <c r="D56" s="108"/>
      <c r="E56" s="108"/>
      <c r="F56" s="108"/>
      <c r="G56" s="108"/>
      <c r="H56" s="108"/>
      <c r="I56" s="108"/>
      <c r="J56" s="108"/>
    </row>
    <row r="57">
      <c r="D57" s="108"/>
      <c r="E57" s="108"/>
      <c r="F57" s="108"/>
      <c r="G57" s="108"/>
      <c r="H57" s="108"/>
      <c r="I57" s="108"/>
      <c r="J57" s="108"/>
    </row>
    <row r="58">
      <c r="D58" s="108"/>
      <c r="E58" s="108"/>
      <c r="F58" s="108"/>
      <c r="G58" s="108"/>
      <c r="H58" s="108"/>
      <c r="I58" s="108"/>
      <c r="J58" s="108"/>
    </row>
    <row r="59">
      <c r="D59" s="108"/>
      <c r="E59" s="108"/>
      <c r="F59" s="108"/>
      <c r="G59" s="108"/>
      <c r="H59" s="108"/>
      <c r="I59" s="108"/>
      <c r="J59" s="108"/>
    </row>
    <row r="60">
      <c r="D60" s="108"/>
      <c r="E60" s="108"/>
      <c r="F60" s="108"/>
      <c r="G60" s="108"/>
      <c r="H60" s="108"/>
      <c r="I60" s="108"/>
      <c r="J60" s="108"/>
    </row>
    <row r="61">
      <c r="D61" s="108"/>
      <c r="E61" s="108"/>
      <c r="F61" s="108"/>
      <c r="G61" s="108"/>
      <c r="H61" s="108"/>
      <c r="I61" s="108"/>
      <c r="J61" s="108"/>
    </row>
    <row r="62">
      <c r="D62" s="108"/>
      <c r="E62" s="108"/>
      <c r="F62" s="108"/>
      <c r="G62" s="108"/>
      <c r="H62" s="108"/>
      <c r="I62" s="108"/>
      <c r="J62" s="108"/>
    </row>
    <row r="63">
      <c r="D63" s="108"/>
      <c r="E63" s="108"/>
      <c r="F63" s="108"/>
      <c r="G63" s="108"/>
      <c r="H63" s="108"/>
      <c r="I63" s="108"/>
      <c r="J63" s="108"/>
    </row>
    <row r="64">
      <c r="D64" s="108"/>
      <c r="E64" s="108"/>
      <c r="F64" s="108"/>
      <c r="G64" s="108"/>
      <c r="H64" s="108"/>
      <c r="I64" s="108"/>
      <c r="J64" s="108"/>
    </row>
    <row r="65">
      <c r="D65" s="108"/>
      <c r="E65" s="108"/>
      <c r="F65" s="108"/>
      <c r="G65" s="108"/>
      <c r="H65" s="108"/>
      <c r="I65" s="108"/>
      <c r="J65" s="108"/>
    </row>
    <row r="66">
      <c r="D66" s="108"/>
      <c r="E66" s="108"/>
      <c r="F66" s="108"/>
      <c r="G66" s="108"/>
      <c r="H66" s="108"/>
      <c r="I66" s="108"/>
      <c r="J66" s="108"/>
    </row>
    <row r="67">
      <c r="D67" s="108"/>
      <c r="E67" s="108"/>
      <c r="F67" s="108"/>
      <c r="G67" s="108"/>
      <c r="H67" s="108"/>
      <c r="I67" s="108"/>
      <c r="J67" s="108"/>
    </row>
    <row r="68">
      <c r="D68" s="108"/>
      <c r="E68" s="108"/>
      <c r="F68" s="108"/>
      <c r="G68" s="108"/>
      <c r="H68" s="108"/>
      <c r="I68" s="108"/>
      <c r="J68" s="108"/>
    </row>
    <row r="69">
      <c r="D69" s="108"/>
      <c r="E69" s="108"/>
      <c r="F69" s="108"/>
      <c r="G69" s="108"/>
      <c r="H69" s="108"/>
      <c r="I69" s="108"/>
      <c r="J69" s="108"/>
    </row>
    <row r="70">
      <c r="D70" s="108"/>
      <c r="E70" s="108"/>
      <c r="F70" s="108"/>
      <c r="G70" s="108"/>
      <c r="H70" s="108"/>
      <c r="I70" s="108"/>
      <c r="J70" s="108"/>
    </row>
    <row r="71">
      <c r="D71" s="108"/>
      <c r="E71" s="108"/>
      <c r="F71" s="108"/>
      <c r="G71" s="108"/>
      <c r="H71" s="108"/>
      <c r="I71" s="108"/>
      <c r="J71" s="108"/>
    </row>
    <row r="72">
      <c r="D72" s="108"/>
      <c r="E72" s="108"/>
      <c r="F72" s="108"/>
      <c r="G72" s="108"/>
      <c r="H72" s="108"/>
      <c r="I72" s="108"/>
      <c r="J72" s="108"/>
    </row>
    <row r="73">
      <c r="D73" s="108"/>
      <c r="E73" s="108"/>
      <c r="F73" s="108"/>
      <c r="G73" s="108"/>
      <c r="H73" s="108"/>
      <c r="I73" s="108"/>
      <c r="J73" s="108"/>
    </row>
    <row r="74">
      <c r="D74" s="108"/>
      <c r="E74" s="108"/>
      <c r="F74" s="108"/>
      <c r="G74" s="108"/>
      <c r="H74" s="108"/>
      <c r="I74" s="108"/>
      <c r="J74" s="108"/>
    </row>
    <row r="75">
      <c r="D75" s="108"/>
      <c r="E75" s="108"/>
      <c r="F75" s="108"/>
      <c r="G75" s="108"/>
      <c r="H75" s="108"/>
      <c r="I75" s="108"/>
      <c r="J75" s="108"/>
    </row>
    <row r="76">
      <c r="D76" s="108"/>
      <c r="E76" s="108"/>
      <c r="F76" s="108"/>
      <c r="G76" s="108"/>
      <c r="H76" s="108"/>
      <c r="I76" s="108"/>
      <c r="J76" s="108"/>
    </row>
    <row r="77">
      <c r="D77" s="108"/>
      <c r="E77" s="108"/>
      <c r="F77" s="108"/>
      <c r="G77" s="108"/>
      <c r="H77" s="108"/>
      <c r="I77" s="108"/>
      <c r="J77" s="108"/>
    </row>
    <row r="78">
      <c r="D78" s="108"/>
      <c r="E78" s="108"/>
      <c r="F78" s="108"/>
      <c r="G78" s="108"/>
      <c r="H78" s="108"/>
      <c r="I78" s="108"/>
      <c r="J78" s="108"/>
    </row>
    <row r="79">
      <c r="D79" s="108"/>
      <c r="E79" s="108"/>
      <c r="F79" s="108"/>
      <c r="G79" s="108"/>
      <c r="H79" s="108"/>
      <c r="I79" s="108"/>
      <c r="J79" s="108"/>
    </row>
    <row r="80">
      <c r="D80" s="108"/>
      <c r="E80" s="108"/>
      <c r="F80" s="108"/>
      <c r="G80" s="108"/>
      <c r="H80" s="108"/>
      <c r="I80" s="108"/>
      <c r="J80" s="108"/>
    </row>
    <row r="81">
      <c r="D81" s="108"/>
      <c r="E81" s="108"/>
      <c r="F81" s="108"/>
      <c r="G81" s="108"/>
      <c r="H81" s="108"/>
      <c r="I81" s="108"/>
      <c r="J81" s="108"/>
    </row>
    <row r="82">
      <c r="D82" s="108"/>
      <c r="E82" s="108"/>
      <c r="F82" s="108"/>
      <c r="G82" s="108"/>
      <c r="H82" s="108"/>
      <c r="I82" s="108"/>
      <c r="J82" s="108"/>
    </row>
    <row r="83">
      <c r="D83" s="108"/>
      <c r="E83" s="108"/>
      <c r="F83" s="108"/>
      <c r="G83" s="108"/>
      <c r="H83" s="108"/>
      <c r="I83" s="108"/>
      <c r="J83" s="108"/>
    </row>
    <row r="84">
      <c r="D84" s="108"/>
      <c r="E84" s="108"/>
      <c r="F84" s="108"/>
      <c r="G84" s="108"/>
      <c r="H84" s="108"/>
      <c r="I84" s="108"/>
      <c r="J84" s="108"/>
    </row>
    <row r="85">
      <c r="D85" s="108"/>
      <c r="E85" s="108"/>
      <c r="F85" s="108"/>
      <c r="G85" s="108"/>
      <c r="H85" s="108"/>
      <c r="I85" s="108"/>
      <c r="J85" s="108"/>
    </row>
    <row r="86">
      <c r="D86" s="108"/>
      <c r="E86" s="108"/>
      <c r="F86" s="108"/>
      <c r="G86" s="108"/>
      <c r="H86" s="108"/>
      <c r="I86" s="108"/>
      <c r="J86" s="108"/>
    </row>
    <row r="87">
      <c r="D87" s="108"/>
      <c r="E87" s="108"/>
      <c r="F87" s="108"/>
      <c r="G87" s="108"/>
      <c r="H87" s="108"/>
      <c r="I87" s="108"/>
      <c r="J87" s="108"/>
    </row>
    <row r="88">
      <c r="D88" s="108"/>
      <c r="E88" s="108"/>
      <c r="F88" s="108"/>
      <c r="G88" s="108"/>
      <c r="H88" s="108"/>
      <c r="I88" s="108"/>
      <c r="J88" s="108"/>
    </row>
    <row r="89">
      <c r="D89" s="108"/>
      <c r="E89" s="108"/>
      <c r="F89" s="108"/>
      <c r="G89" s="108"/>
      <c r="H89" s="108"/>
      <c r="I89" s="108"/>
      <c r="J89" s="108"/>
    </row>
    <row r="90">
      <c r="D90" s="108"/>
      <c r="E90" s="108"/>
      <c r="F90" s="108"/>
      <c r="G90" s="108"/>
      <c r="H90" s="108"/>
      <c r="I90" s="108"/>
      <c r="J90" s="108"/>
    </row>
    <row r="91">
      <c r="D91" s="108"/>
      <c r="E91" s="108"/>
      <c r="F91" s="108"/>
      <c r="G91" s="108"/>
      <c r="H91" s="108"/>
      <c r="I91" s="108"/>
      <c r="J91" s="108"/>
    </row>
    <row r="92">
      <c r="D92" s="108"/>
      <c r="E92" s="108"/>
      <c r="F92" s="108"/>
      <c r="G92" s="108"/>
      <c r="H92" s="108"/>
      <c r="I92" s="108"/>
      <c r="J92" s="108"/>
    </row>
    <row r="93">
      <c r="D93" s="108"/>
      <c r="E93" s="108"/>
      <c r="F93" s="108"/>
      <c r="G93" s="108"/>
      <c r="H93" s="108"/>
      <c r="I93" s="108"/>
      <c r="J93" s="108"/>
    </row>
    <row r="94">
      <c r="D94" s="108"/>
      <c r="E94" s="108"/>
      <c r="F94" s="108"/>
      <c r="G94" s="108"/>
      <c r="H94" s="108"/>
      <c r="I94" s="108"/>
      <c r="J94" s="108"/>
    </row>
    <row r="95">
      <c r="D95" s="108"/>
      <c r="E95" s="108"/>
      <c r="F95" s="108"/>
      <c r="G95" s="108"/>
      <c r="H95" s="108"/>
      <c r="I95" s="108"/>
      <c r="J95" s="108"/>
    </row>
    <row r="96">
      <c r="D96" s="108"/>
      <c r="E96" s="108"/>
      <c r="F96" s="108"/>
      <c r="G96" s="108"/>
      <c r="H96" s="108"/>
      <c r="I96" s="108"/>
      <c r="J96" s="108"/>
    </row>
    <row r="97">
      <c r="D97" s="108"/>
      <c r="E97" s="108"/>
      <c r="F97" s="108"/>
      <c r="G97" s="108"/>
      <c r="H97" s="108"/>
      <c r="I97" s="108"/>
      <c r="J97" s="108"/>
    </row>
    <row r="98">
      <c r="D98" s="108"/>
      <c r="E98" s="108"/>
      <c r="F98" s="108"/>
      <c r="G98" s="108"/>
      <c r="H98" s="108"/>
      <c r="I98" s="108"/>
      <c r="J98" s="108"/>
    </row>
    <row r="99">
      <c r="D99" s="108"/>
      <c r="E99" s="108"/>
      <c r="F99" s="108"/>
      <c r="G99" s="108"/>
      <c r="H99" s="108"/>
      <c r="I99" s="108"/>
      <c r="J99" s="108"/>
    </row>
    <row r="100">
      <c r="D100" s="108"/>
      <c r="E100" s="108"/>
      <c r="F100" s="108"/>
      <c r="G100" s="108"/>
      <c r="H100" s="108"/>
      <c r="I100" s="108"/>
      <c r="J100" s="108"/>
    </row>
    <row r="101">
      <c r="D101" s="108"/>
      <c r="E101" s="108"/>
      <c r="F101" s="108"/>
      <c r="G101" s="108"/>
      <c r="H101" s="108"/>
      <c r="I101" s="108"/>
      <c r="J101" s="108"/>
    </row>
    <row r="102">
      <c r="D102" s="108"/>
      <c r="E102" s="108"/>
      <c r="F102" s="108"/>
      <c r="G102" s="108"/>
      <c r="H102" s="108"/>
      <c r="I102" s="108"/>
      <c r="J102" s="108"/>
    </row>
    <row r="103">
      <c r="D103" s="108"/>
      <c r="E103" s="108"/>
      <c r="F103" s="108"/>
      <c r="G103" s="108"/>
      <c r="H103" s="108"/>
      <c r="I103" s="108"/>
      <c r="J103" s="108"/>
    </row>
    <row r="104">
      <c r="D104" s="108"/>
      <c r="E104" s="108"/>
      <c r="F104" s="108"/>
      <c r="G104" s="108"/>
      <c r="H104" s="108"/>
      <c r="I104" s="108"/>
      <c r="J104" s="108"/>
    </row>
    <row r="105">
      <c r="D105" s="108"/>
      <c r="E105" s="108"/>
      <c r="F105" s="108"/>
      <c r="G105" s="108"/>
      <c r="H105" s="108"/>
      <c r="I105" s="108"/>
      <c r="J105" s="108"/>
    </row>
    <row r="106">
      <c r="D106" s="108"/>
      <c r="E106" s="108"/>
      <c r="F106" s="108"/>
      <c r="G106" s="108"/>
      <c r="H106" s="108"/>
      <c r="I106" s="108"/>
      <c r="J106" s="108"/>
    </row>
    <row r="107">
      <c r="D107" s="108"/>
      <c r="E107" s="108"/>
      <c r="F107" s="108"/>
      <c r="G107" s="108"/>
      <c r="H107" s="108"/>
      <c r="I107" s="108"/>
      <c r="J107" s="108"/>
    </row>
    <row r="108">
      <c r="D108" s="108"/>
      <c r="E108" s="108"/>
      <c r="F108" s="108"/>
      <c r="G108" s="108"/>
      <c r="H108" s="108"/>
      <c r="I108" s="108"/>
      <c r="J108" s="108"/>
    </row>
    <row r="109">
      <c r="D109" s="108"/>
      <c r="E109" s="108"/>
      <c r="F109" s="108"/>
      <c r="G109" s="108"/>
      <c r="H109" s="108"/>
      <c r="I109" s="108"/>
      <c r="J109" s="108"/>
    </row>
    <row r="110">
      <c r="D110" s="108"/>
      <c r="E110" s="108"/>
      <c r="F110" s="108"/>
      <c r="G110" s="108"/>
      <c r="H110" s="108"/>
      <c r="I110" s="108"/>
      <c r="J110" s="108"/>
    </row>
    <row r="111">
      <c r="D111" s="108"/>
      <c r="E111" s="108"/>
      <c r="F111" s="108"/>
      <c r="G111" s="108"/>
      <c r="H111" s="108"/>
      <c r="I111" s="108"/>
      <c r="J111" s="108"/>
    </row>
    <row r="112">
      <c r="D112" s="108"/>
      <c r="E112" s="108"/>
      <c r="F112" s="108"/>
      <c r="G112" s="108"/>
      <c r="H112" s="108"/>
      <c r="I112" s="108"/>
      <c r="J112" s="108"/>
    </row>
    <row r="113">
      <c r="D113" s="108"/>
      <c r="E113" s="108"/>
      <c r="F113" s="108"/>
      <c r="G113" s="108"/>
      <c r="H113" s="108"/>
      <c r="I113" s="108"/>
      <c r="J113" s="108"/>
    </row>
    <row r="114">
      <c r="D114" s="108"/>
      <c r="E114" s="108"/>
      <c r="F114" s="108"/>
      <c r="G114" s="108"/>
      <c r="H114" s="108"/>
      <c r="I114" s="108"/>
      <c r="J114" s="108"/>
    </row>
    <row r="115">
      <c r="D115" s="108"/>
      <c r="E115" s="108"/>
      <c r="F115" s="108"/>
      <c r="G115" s="108"/>
      <c r="H115" s="108"/>
      <c r="I115" s="108"/>
      <c r="J115" s="108"/>
    </row>
    <row r="116">
      <c r="D116" s="108"/>
      <c r="E116" s="108"/>
      <c r="F116" s="108"/>
      <c r="G116" s="108"/>
      <c r="H116" s="108"/>
      <c r="I116" s="108"/>
      <c r="J116" s="108"/>
    </row>
    <row r="117">
      <c r="D117" s="108"/>
      <c r="E117" s="108"/>
      <c r="F117" s="108"/>
      <c r="G117" s="108"/>
      <c r="H117" s="108"/>
      <c r="I117" s="108"/>
      <c r="J117" s="108"/>
    </row>
    <row r="118">
      <c r="D118" s="108"/>
      <c r="E118" s="108"/>
      <c r="F118" s="108"/>
      <c r="G118" s="108"/>
      <c r="H118" s="108"/>
      <c r="I118" s="108"/>
      <c r="J118" s="108"/>
    </row>
    <row r="119">
      <c r="D119" s="108"/>
      <c r="E119" s="108"/>
      <c r="F119" s="108"/>
      <c r="G119" s="108"/>
      <c r="H119" s="108"/>
      <c r="I119" s="108"/>
      <c r="J119" s="108"/>
    </row>
    <row r="120">
      <c r="D120" s="108"/>
      <c r="E120" s="108"/>
      <c r="F120" s="108"/>
      <c r="G120" s="108"/>
      <c r="H120" s="108"/>
      <c r="I120" s="108"/>
      <c r="J120" s="108"/>
    </row>
    <row r="121">
      <c r="D121" s="108"/>
      <c r="E121" s="108"/>
      <c r="F121" s="108"/>
      <c r="G121" s="108"/>
      <c r="H121" s="108"/>
      <c r="I121" s="108"/>
      <c r="J121" s="108"/>
    </row>
    <row r="122">
      <c r="D122" s="108"/>
      <c r="E122" s="108"/>
      <c r="F122" s="108"/>
      <c r="G122" s="108"/>
      <c r="H122" s="108"/>
      <c r="I122" s="108"/>
      <c r="J122" s="108"/>
    </row>
    <row r="123">
      <c r="D123" s="108"/>
      <c r="E123" s="108"/>
      <c r="F123" s="108"/>
      <c r="G123" s="108"/>
      <c r="H123" s="108"/>
      <c r="I123" s="108"/>
      <c r="J123" s="108"/>
    </row>
    <row r="124">
      <c r="D124" s="108"/>
      <c r="E124" s="108"/>
      <c r="F124" s="108"/>
      <c r="G124" s="108"/>
      <c r="H124" s="108"/>
      <c r="I124" s="108"/>
      <c r="J124" s="108"/>
    </row>
    <row r="125">
      <c r="D125" s="108"/>
      <c r="E125" s="108"/>
      <c r="F125" s="108"/>
      <c r="G125" s="108"/>
      <c r="H125" s="108"/>
      <c r="I125" s="108"/>
      <c r="J125" s="108"/>
    </row>
    <row r="126">
      <c r="D126" s="108"/>
      <c r="E126" s="108"/>
      <c r="F126" s="108"/>
      <c r="G126" s="108"/>
      <c r="H126" s="108"/>
      <c r="I126" s="108"/>
      <c r="J126" s="108"/>
    </row>
    <row r="127">
      <c r="D127" s="108"/>
      <c r="E127" s="108"/>
      <c r="F127" s="108"/>
      <c r="G127" s="108"/>
      <c r="H127" s="108"/>
      <c r="I127" s="108"/>
      <c r="J127" s="108"/>
    </row>
    <row r="128">
      <c r="D128" s="108"/>
      <c r="E128" s="108"/>
      <c r="F128" s="108"/>
      <c r="G128" s="108"/>
      <c r="H128" s="108"/>
      <c r="I128" s="108"/>
      <c r="J128" s="108"/>
    </row>
    <row r="129">
      <c r="D129" s="108"/>
      <c r="E129" s="108"/>
      <c r="F129" s="108"/>
      <c r="G129" s="108"/>
      <c r="H129" s="108"/>
      <c r="I129" s="108"/>
      <c r="J129" s="108"/>
    </row>
    <row r="130">
      <c r="D130" s="108"/>
      <c r="E130" s="108"/>
      <c r="F130" s="108"/>
      <c r="G130" s="108"/>
      <c r="H130" s="108"/>
      <c r="I130" s="108"/>
      <c r="J130" s="108"/>
    </row>
    <row r="131">
      <c r="D131" s="108"/>
      <c r="E131" s="108"/>
      <c r="F131" s="108"/>
      <c r="G131" s="108"/>
      <c r="H131" s="108"/>
      <c r="I131" s="108"/>
      <c r="J131" s="108"/>
    </row>
    <row r="132">
      <c r="D132" s="108"/>
      <c r="E132" s="108"/>
      <c r="F132" s="108"/>
      <c r="G132" s="108"/>
      <c r="H132" s="108"/>
      <c r="I132" s="108"/>
      <c r="J132" s="108"/>
    </row>
    <row r="133">
      <c r="D133" s="108"/>
      <c r="E133" s="108"/>
      <c r="F133" s="108"/>
      <c r="G133" s="108"/>
      <c r="H133" s="108"/>
      <c r="I133" s="108"/>
      <c r="J133" s="108"/>
    </row>
    <row r="134">
      <c r="D134" s="108"/>
      <c r="E134" s="108"/>
      <c r="F134" s="108"/>
      <c r="G134" s="108"/>
      <c r="H134" s="108"/>
      <c r="I134" s="108"/>
      <c r="J134" s="108"/>
    </row>
    <row r="135">
      <c r="D135" s="108"/>
      <c r="E135" s="108"/>
      <c r="F135" s="108"/>
      <c r="G135" s="108"/>
      <c r="H135" s="108"/>
      <c r="I135" s="108"/>
      <c r="J135" s="108"/>
    </row>
    <row r="136">
      <c r="D136" s="108"/>
      <c r="E136" s="108"/>
      <c r="F136" s="108"/>
      <c r="G136" s="108"/>
      <c r="H136" s="108"/>
      <c r="I136" s="108"/>
      <c r="J136" s="108"/>
    </row>
    <row r="137">
      <c r="D137" s="108"/>
      <c r="E137" s="108"/>
      <c r="F137" s="108"/>
      <c r="G137" s="108"/>
      <c r="H137" s="108"/>
      <c r="I137" s="108"/>
      <c r="J137" s="108"/>
    </row>
    <row r="138">
      <c r="D138" s="108"/>
      <c r="E138" s="108"/>
      <c r="F138" s="108"/>
      <c r="G138" s="108"/>
      <c r="H138" s="108"/>
      <c r="I138" s="108"/>
      <c r="J138" s="108"/>
    </row>
    <row r="139">
      <c r="D139" s="108"/>
      <c r="E139" s="108"/>
      <c r="F139" s="108"/>
      <c r="G139" s="108"/>
      <c r="H139" s="108"/>
      <c r="I139" s="108"/>
      <c r="J139" s="108"/>
    </row>
    <row r="140">
      <c r="D140" s="108"/>
      <c r="E140" s="108"/>
      <c r="F140" s="108"/>
      <c r="G140" s="108"/>
      <c r="H140" s="108"/>
      <c r="I140" s="108"/>
      <c r="J140" s="108"/>
    </row>
    <row r="141">
      <c r="D141" s="108"/>
      <c r="E141" s="108"/>
      <c r="F141" s="108"/>
      <c r="G141" s="108"/>
      <c r="H141" s="108"/>
      <c r="I141" s="108"/>
      <c r="J141" s="108"/>
    </row>
    <row r="142">
      <c r="D142" s="108"/>
      <c r="E142" s="108"/>
      <c r="F142" s="108"/>
      <c r="G142" s="108"/>
      <c r="H142" s="108"/>
      <c r="I142" s="108"/>
      <c r="J142" s="108"/>
    </row>
    <row r="143">
      <c r="D143" s="108"/>
      <c r="E143" s="108"/>
      <c r="F143" s="108"/>
      <c r="G143" s="108"/>
      <c r="H143" s="108"/>
      <c r="I143" s="108"/>
      <c r="J143" s="108"/>
    </row>
    <row r="144">
      <c r="D144" s="108"/>
      <c r="E144" s="108"/>
      <c r="F144" s="108"/>
      <c r="G144" s="108"/>
      <c r="H144" s="108"/>
      <c r="I144" s="108"/>
      <c r="J144" s="108"/>
    </row>
    <row r="145">
      <c r="D145" s="108"/>
      <c r="E145" s="108"/>
      <c r="F145" s="108"/>
      <c r="G145" s="108"/>
      <c r="H145" s="108"/>
      <c r="I145" s="108"/>
      <c r="J145" s="108"/>
    </row>
    <row r="146">
      <c r="D146" s="108"/>
      <c r="E146" s="108"/>
      <c r="F146" s="108"/>
      <c r="G146" s="108"/>
      <c r="H146" s="108"/>
      <c r="I146" s="108"/>
      <c r="J146" s="108"/>
    </row>
    <row r="147">
      <c r="D147" s="108"/>
      <c r="E147" s="108"/>
      <c r="F147" s="108"/>
      <c r="G147" s="108"/>
      <c r="H147" s="108"/>
      <c r="I147" s="108"/>
      <c r="J147" s="108"/>
    </row>
    <row r="148">
      <c r="D148" s="108"/>
      <c r="E148" s="108"/>
      <c r="F148" s="108"/>
      <c r="G148" s="108"/>
      <c r="H148" s="108"/>
      <c r="I148" s="108"/>
      <c r="J148" s="108"/>
    </row>
    <row r="149">
      <c r="D149" s="108"/>
      <c r="E149" s="108"/>
      <c r="F149" s="108"/>
      <c r="G149" s="108"/>
      <c r="H149" s="108"/>
      <c r="I149" s="108"/>
      <c r="J149" s="108"/>
    </row>
    <row r="150">
      <c r="D150" s="108"/>
      <c r="E150" s="108"/>
      <c r="F150" s="108"/>
      <c r="G150" s="108"/>
      <c r="H150" s="108"/>
      <c r="I150" s="108"/>
      <c r="J150" s="108"/>
    </row>
    <row r="151">
      <c r="D151" s="108"/>
      <c r="E151" s="108"/>
      <c r="F151" s="108"/>
      <c r="G151" s="108"/>
      <c r="H151" s="108"/>
      <c r="I151" s="108"/>
      <c r="J151" s="108"/>
    </row>
    <row r="152">
      <c r="D152" s="108"/>
      <c r="E152" s="108"/>
      <c r="F152" s="108"/>
      <c r="G152" s="108"/>
      <c r="H152" s="108"/>
      <c r="I152" s="108"/>
      <c r="J152" s="108"/>
    </row>
    <row r="153">
      <c r="D153" s="108"/>
      <c r="E153" s="108"/>
      <c r="F153" s="108"/>
      <c r="G153" s="108"/>
      <c r="H153" s="108"/>
      <c r="I153" s="108"/>
      <c r="J153" s="108"/>
    </row>
    <row r="154">
      <c r="D154" s="108"/>
      <c r="E154" s="108"/>
      <c r="F154" s="108"/>
      <c r="G154" s="108"/>
      <c r="H154" s="108"/>
      <c r="I154" s="108"/>
      <c r="J154" s="108"/>
    </row>
    <row r="155">
      <c r="D155" s="108"/>
      <c r="E155" s="108"/>
      <c r="F155" s="108"/>
      <c r="G155" s="108"/>
      <c r="H155" s="108"/>
      <c r="I155" s="108"/>
      <c r="J155" s="108"/>
    </row>
    <row r="156">
      <c r="D156" s="108"/>
      <c r="E156" s="108"/>
      <c r="F156" s="108"/>
      <c r="G156" s="108"/>
      <c r="H156" s="108"/>
      <c r="I156" s="108"/>
      <c r="J156" s="108"/>
    </row>
    <row r="157">
      <c r="D157" s="108"/>
      <c r="E157" s="108"/>
      <c r="F157" s="108"/>
      <c r="G157" s="108"/>
      <c r="H157" s="108"/>
      <c r="I157" s="108"/>
      <c r="J157" s="108"/>
    </row>
    <row r="158">
      <c r="D158" s="108"/>
      <c r="E158" s="108"/>
      <c r="F158" s="108"/>
      <c r="G158" s="108"/>
      <c r="H158" s="108"/>
      <c r="I158" s="108"/>
      <c r="J158" s="108"/>
    </row>
    <row r="159">
      <c r="D159" s="108"/>
      <c r="E159" s="108"/>
      <c r="F159" s="108"/>
      <c r="G159" s="108"/>
      <c r="H159" s="108"/>
      <c r="I159" s="108"/>
      <c r="J159" s="108"/>
    </row>
    <row r="160">
      <c r="D160" s="108"/>
      <c r="E160" s="108"/>
      <c r="F160" s="108"/>
      <c r="G160" s="108"/>
      <c r="H160" s="108"/>
      <c r="I160" s="108"/>
      <c r="J160" s="108"/>
    </row>
    <row r="161">
      <c r="D161" s="108"/>
      <c r="E161" s="108"/>
      <c r="F161" s="108"/>
      <c r="G161" s="108"/>
      <c r="H161" s="108"/>
      <c r="I161" s="108"/>
      <c r="J161" s="108"/>
    </row>
    <row r="162">
      <c r="D162" s="108"/>
      <c r="E162" s="108"/>
      <c r="F162" s="108"/>
      <c r="G162" s="108"/>
      <c r="H162" s="108"/>
      <c r="I162" s="108"/>
      <c r="J162" s="108"/>
    </row>
    <row r="163">
      <c r="D163" s="108"/>
      <c r="E163" s="108"/>
      <c r="F163" s="108"/>
      <c r="G163" s="108"/>
      <c r="H163" s="108"/>
      <c r="I163" s="108"/>
      <c r="J163" s="108"/>
    </row>
    <row r="164">
      <c r="D164" s="108"/>
      <c r="E164" s="108"/>
      <c r="F164" s="108"/>
      <c r="G164" s="108"/>
      <c r="H164" s="108"/>
      <c r="I164" s="108"/>
      <c r="J164" s="108"/>
    </row>
    <row r="165">
      <c r="D165" s="108"/>
      <c r="E165" s="108"/>
      <c r="F165" s="108"/>
      <c r="G165" s="108"/>
      <c r="H165" s="108"/>
      <c r="I165" s="108"/>
      <c r="J165" s="108"/>
    </row>
    <row r="166">
      <c r="D166" s="108"/>
      <c r="E166" s="108"/>
      <c r="F166" s="108"/>
      <c r="G166" s="108"/>
      <c r="H166" s="108"/>
      <c r="I166" s="108"/>
      <c r="J166" s="108"/>
    </row>
    <row r="167">
      <c r="D167" s="108"/>
      <c r="E167" s="108"/>
      <c r="F167" s="108"/>
      <c r="G167" s="108"/>
      <c r="H167" s="108"/>
      <c r="I167" s="108"/>
      <c r="J167" s="108"/>
    </row>
    <row r="168">
      <c r="D168" s="108"/>
      <c r="E168" s="108"/>
      <c r="F168" s="108"/>
      <c r="G168" s="108"/>
      <c r="H168" s="108"/>
      <c r="I168" s="108"/>
      <c r="J168" s="108"/>
    </row>
    <row r="169">
      <c r="D169" s="108"/>
      <c r="E169" s="108"/>
      <c r="F169" s="108"/>
      <c r="G169" s="108"/>
      <c r="H169" s="108"/>
      <c r="I169" s="108"/>
      <c r="J169" s="108"/>
    </row>
    <row r="170">
      <c r="D170" s="108"/>
      <c r="E170" s="108"/>
      <c r="F170" s="108"/>
      <c r="G170" s="108"/>
      <c r="H170" s="108"/>
      <c r="I170" s="108"/>
      <c r="J170" s="108"/>
    </row>
    <row r="171">
      <c r="D171" s="108"/>
      <c r="E171" s="108"/>
      <c r="F171" s="108"/>
      <c r="G171" s="108"/>
      <c r="H171" s="108"/>
      <c r="I171" s="108"/>
      <c r="J171" s="108"/>
    </row>
    <row r="172">
      <c r="D172" s="108"/>
      <c r="E172" s="108"/>
      <c r="F172" s="108"/>
      <c r="G172" s="108"/>
      <c r="H172" s="108"/>
      <c r="I172" s="108"/>
      <c r="J172" s="108"/>
    </row>
    <row r="173">
      <c r="D173" s="108"/>
      <c r="E173" s="108"/>
      <c r="F173" s="108"/>
      <c r="G173" s="108"/>
      <c r="H173" s="108"/>
      <c r="I173" s="108"/>
      <c r="J173" s="108"/>
    </row>
    <row r="174">
      <c r="D174" s="108"/>
      <c r="E174" s="108"/>
      <c r="F174" s="108"/>
      <c r="G174" s="108"/>
      <c r="H174" s="108"/>
      <c r="I174" s="108"/>
      <c r="J174" s="108"/>
    </row>
    <row r="175">
      <c r="D175" s="108"/>
      <c r="E175" s="108"/>
      <c r="F175" s="108"/>
      <c r="G175" s="108"/>
      <c r="H175" s="108"/>
      <c r="I175" s="108"/>
      <c r="J175" s="108"/>
    </row>
    <row r="176">
      <c r="D176" s="108"/>
      <c r="E176" s="108"/>
      <c r="F176" s="108"/>
      <c r="G176" s="108"/>
      <c r="H176" s="108"/>
      <c r="I176" s="108"/>
      <c r="J176" s="108"/>
    </row>
    <row r="177">
      <c r="D177" s="108"/>
      <c r="E177" s="108"/>
      <c r="F177" s="108"/>
      <c r="G177" s="108"/>
      <c r="H177" s="108"/>
      <c r="I177" s="108"/>
      <c r="J177" s="108"/>
    </row>
    <row r="178">
      <c r="D178" s="108"/>
      <c r="E178" s="108"/>
      <c r="F178" s="108"/>
      <c r="G178" s="108"/>
      <c r="H178" s="108"/>
      <c r="I178" s="108"/>
      <c r="J178" s="108"/>
    </row>
    <row r="179">
      <c r="D179" s="108"/>
      <c r="E179" s="108"/>
      <c r="F179" s="108"/>
      <c r="G179" s="108"/>
      <c r="H179" s="108"/>
      <c r="I179" s="108"/>
      <c r="J179" s="108"/>
    </row>
    <row r="180">
      <c r="D180" s="108"/>
      <c r="E180" s="108"/>
      <c r="F180" s="108"/>
      <c r="G180" s="108"/>
      <c r="H180" s="108"/>
      <c r="I180" s="108"/>
      <c r="J180" s="108"/>
    </row>
    <row r="181">
      <c r="D181" s="108"/>
      <c r="E181" s="108"/>
      <c r="F181" s="108"/>
      <c r="G181" s="108"/>
      <c r="H181" s="108"/>
      <c r="I181" s="108"/>
      <c r="J181" s="108"/>
    </row>
    <row r="182">
      <c r="D182" s="108"/>
      <c r="E182" s="108"/>
      <c r="F182" s="108"/>
      <c r="G182" s="108"/>
      <c r="H182" s="108"/>
      <c r="I182" s="108"/>
      <c r="J182" s="108"/>
    </row>
    <row r="183">
      <c r="D183" s="108"/>
      <c r="E183" s="108"/>
      <c r="F183" s="108"/>
      <c r="G183" s="108"/>
      <c r="H183" s="108"/>
      <c r="I183" s="108"/>
      <c r="J183" s="108"/>
    </row>
    <row r="184">
      <c r="D184" s="108"/>
      <c r="E184" s="108"/>
      <c r="F184" s="108"/>
      <c r="G184" s="108"/>
      <c r="H184" s="108"/>
      <c r="I184" s="108"/>
      <c r="J184" s="108"/>
    </row>
    <row r="185">
      <c r="D185" s="108"/>
      <c r="E185" s="108"/>
      <c r="F185" s="108"/>
      <c r="G185" s="108"/>
      <c r="H185" s="108"/>
      <c r="I185" s="108"/>
      <c r="J185" s="108"/>
    </row>
    <row r="186">
      <c r="D186" s="108"/>
      <c r="E186" s="108"/>
      <c r="F186" s="108"/>
      <c r="G186" s="108"/>
      <c r="H186" s="108"/>
      <c r="I186" s="108"/>
      <c r="J186" s="108"/>
    </row>
    <row r="187">
      <c r="D187" s="108"/>
      <c r="E187" s="108"/>
      <c r="F187" s="108"/>
      <c r="G187" s="108"/>
      <c r="H187" s="108"/>
      <c r="I187" s="108"/>
      <c r="J187" s="108"/>
    </row>
    <row r="188">
      <c r="D188" s="108"/>
      <c r="E188" s="108"/>
      <c r="F188" s="108"/>
      <c r="G188" s="108"/>
      <c r="H188" s="108"/>
      <c r="I188" s="108"/>
      <c r="J188" s="108"/>
    </row>
    <row r="189">
      <c r="D189" s="108"/>
      <c r="E189" s="108"/>
      <c r="F189" s="108"/>
      <c r="G189" s="108"/>
      <c r="H189" s="108"/>
      <c r="I189" s="108"/>
      <c r="J189" s="108"/>
    </row>
    <row r="190">
      <c r="D190" s="108"/>
      <c r="E190" s="108"/>
      <c r="F190" s="108"/>
      <c r="G190" s="108"/>
      <c r="H190" s="108"/>
      <c r="I190" s="108"/>
      <c r="J190" s="108"/>
    </row>
    <row r="191">
      <c r="D191" s="108"/>
      <c r="E191" s="108"/>
      <c r="F191" s="108"/>
      <c r="G191" s="108"/>
      <c r="H191" s="108"/>
      <c r="I191" s="108"/>
      <c r="J191" s="108"/>
    </row>
    <row r="192">
      <c r="D192" s="108"/>
      <c r="E192" s="108"/>
      <c r="F192" s="108"/>
      <c r="G192" s="108"/>
      <c r="H192" s="108"/>
      <c r="I192" s="108"/>
      <c r="J192" s="108"/>
    </row>
    <row r="193">
      <c r="D193" s="108"/>
      <c r="E193" s="108"/>
      <c r="F193" s="108"/>
      <c r="G193" s="108"/>
      <c r="H193" s="108"/>
      <c r="I193" s="108"/>
      <c r="J193" s="108"/>
    </row>
    <row r="194">
      <c r="D194" s="108"/>
      <c r="E194" s="108"/>
      <c r="F194" s="108"/>
      <c r="G194" s="108"/>
      <c r="H194" s="108"/>
      <c r="I194" s="108"/>
      <c r="J194" s="108"/>
    </row>
    <row r="195">
      <c r="D195" s="108"/>
      <c r="E195" s="108"/>
      <c r="F195" s="108"/>
      <c r="G195" s="108"/>
      <c r="H195" s="108"/>
      <c r="I195" s="108"/>
      <c r="J195" s="108"/>
    </row>
    <row r="196">
      <c r="D196" s="108"/>
      <c r="E196" s="108"/>
      <c r="F196" s="108"/>
      <c r="G196" s="108"/>
      <c r="H196" s="108"/>
      <c r="I196" s="108"/>
      <c r="J196" s="108"/>
    </row>
    <row r="197">
      <c r="D197" s="108"/>
      <c r="E197" s="108"/>
      <c r="F197" s="108"/>
      <c r="G197" s="108"/>
      <c r="H197" s="108"/>
      <c r="I197" s="108"/>
      <c r="J197" s="108"/>
    </row>
    <row r="198">
      <c r="D198" s="108"/>
      <c r="E198" s="108"/>
      <c r="F198" s="108"/>
      <c r="G198" s="108"/>
      <c r="H198" s="108"/>
      <c r="I198" s="108"/>
      <c r="J198" s="108"/>
    </row>
    <row r="199">
      <c r="D199" s="108"/>
      <c r="E199" s="108"/>
      <c r="F199" s="108"/>
      <c r="G199" s="108"/>
      <c r="H199" s="108"/>
      <c r="I199" s="108"/>
      <c r="J199" s="108"/>
    </row>
    <row r="200">
      <c r="D200" s="108"/>
      <c r="E200" s="108"/>
      <c r="F200" s="108"/>
      <c r="G200" s="108"/>
      <c r="H200" s="108"/>
      <c r="I200" s="108"/>
      <c r="J200" s="108"/>
    </row>
    <row r="201">
      <c r="D201" s="108"/>
      <c r="E201" s="108"/>
      <c r="F201" s="108"/>
      <c r="G201" s="108"/>
      <c r="H201" s="108"/>
      <c r="I201" s="108"/>
      <c r="J201" s="108"/>
    </row>
    <row r="202">
      <c r="D202" s="108"/>
      <c r="E202" s="108"/>
      <c r="F202" s="108"/>
      <c r="G202" s="108"/>
      <c r="H202" s="108"/>
      <c r="I202" s="108"/>
      <c r="J202" s="108"/>
    </row>
    <row r="203">
      <c r="D203" s="108"/>
      <c r="E203" s="108"/>
      <c r="F203" s="108"/>
      <c r="G203" s="108"/>
      <c r="H203" s="108"/>
      <c r="I203" s="108"/>
      <c r="J203" s="108"/>
    </row>
    <row r="204">
      <c r="D204" s="108"/>
      <c r="E204" s="108"/>
      <c r="F204" s="108"/>
      <c r="G204" s="108"/>
      <c r="H204" s="108"/>
      <c r="I204" s="108"/>
      <c r="J204" s="108"/>
    </row>
    <row r="205">
      <c r="D205" s="108"/>
      <c r="E205" s="108"/>
      <c r="F205" s="108"/>
      <c r="G205" s="108"/>
      <c r="H205" s="108"/>
      <c r="I205" s="108"/>
      <c r="J205" s="108"/>
    </row>
    <row r="206">
      <c r="D206" s="108"/>
      <c r="E206" s="108"/>
      <c r="F206" s="108"/>
      <c r="G206" s="108"/>
      <c r="H206" s="108"/>
      <c r="I206" s="108"/>
      <c r="J206" s="108"/>
    </row>
    <row r="207">
      <c r="D207" s="108"/>
      <c r="E207" s="108"/>
      <c r="F207" s="108"/>
      <c r="G207" s="108"/>
      <c r="H207" s="108"/>
      <c r="I207" s="108"/>
      <c r="J207" s="108"/>
    </row>
    <row r="208">
      <c r="D208" s="108"/>
      <c r="E208" s="108"/>
      <c r="F208" s="108"/>
      <c r="G208" s="108"/>
      <c r="H208" s="108"/>
      <c r="I208" s="108"/>
      <c r="J208" s="108"/>
    </row>
    <row r="209">
      <c r="D209" s="108"/>
      <c r="E209" s="108"/>
      <c r="F209" s="108"/>
      <c r="G209" s="108"/>
      <c r="H209" s="108"/>
      <c r="I209" s="108"/>
      <c r="J209" s="108"/>
    </row>
    <row r="210">
      <c r="D210" s="108"/>
      <c r="E210" s="108"/>
      <c r="F210" s="108"/>
      <c r="G210" s="108"/>
      <c r="H210" s="108"/>
      <c r="I210" s="108"/>
      <c r="J210" s="108"/>
    </row>
    <row r="211">
      <c r="D211" s="108"/>
      <c r="E211" s="108"/>
      <c r="F211" s="108"/>
      <c r="G211" s="108"/>
      <c r="H211" s="108"/>
      <c r="I211" s="108"/>
      <c r="J211" s="108"/>
    </row>
    <row r="212">
      <c r="D212" s="108"/>
      <c r="E212" s="108"/>
      <c r="F212" s="108"/>
      <c r="G212" s="108"/>
      <c r="H212" s="108"/>
      <c r="I212" s="108"/>
      <c r="J212" s="108"/>
    </row>
    <row r="213">
      <c r="D213" s="108"/>
      <c r="E213" s="108"/>
      <c r="F213" s="108"/>
      <c r="G213" s="108"/>
      <c r="H213" s="108"/>
      <c r="I213" s="108"/>
      <c r="J213" s="108"/>
    </row>
    <row r="214">
      <c r="D214" s="108"/>
      <c r="E214" s="108"/>
      <c r="F214" s="108"/>
      <c r="G214" s="108"/>
      <c r="H214" s="108"/>
      <c r="I214" s="108"/>
      <c r="J214" s="108"/>
    </row>
    <row r="215">
      <c r="D215" s="108"/>
      <c r="E215" s="108"/>
      <c r="F215" s="108"/>
      <c r="G215" s="108"/>
      <c r="H215" s="108"/>
      <c r="I215" s="108"/>
      <c r="J215" s="108"/>
    </row>
    <row r="216">
      <c r="D216" s="108"/>
      <c r="E216" s="108"/>
      <c r="F216" s="108"/>
      <c r="G216" s="108"/>
      <c r="H216" s="108"/>
      <c r="I216" s="108"/>
      <c r="J216" s="108"/>
    </row>
    <row r="217">
      <c r="D217" s="108"/>
      <c r="E217" s="108"/>
      <c r="F217" s="108"/>
      <c r="G217" s="108"/>
      <c r="H217" s="108"/>
      <c r="I217" s="108"/>
      <c r="J217" s="108"/>
    </row>
    <row r="218">
      <c r="D218" s="108"/>
      <c r="E218" s="108"/>
      <c r="F218" s="108"/>
      <c r="G218" s="108"/>
      <c r="H218" s="108"/>
      <c r="I218" s="108"/>
      <c r="J218" s="108"/>
    </row>
    <row r="219">
      <c r="D219" s="108"/>
      <c r="E219" s="108"/>
      <c r="F219" s="108"/>
      <c r="G219" s="108"/>
      <c r="H219" s="108"/>
      <c r="I219" s="108"/>
      <c r="J219" s="108"/>
    </row>
    <row r="220">
      <c r="D220" s="108"/>
      <c r="E220" s="108"/>
      <c r="F220" s="108"/>
      <c r="G220" s="108"/>
      <c r="H220" s="108"/>
      <c r="I220" s="108"/>
      <c r="J220" s="108"/>
    </row>
    <row r="221">
      <c r="D221" s="108"/>
      <c r="E221" s="108"/>
      <c r="F221" s="108"/>
      <c r="G221" s="108"/>
      <c r="H221" s="108"/>
      <c r="I221" s="108"/>
      <c r="J221" s="108"/>
    </row>
    <row r="222">
      <c r="D222" s="108"/>
      <c r="E222" s="108"/>
      <c r="F222" s="108"/>
      <c r="G222" s="108"/>
      <c r="H222" s="108"/>
      <c r="I222" s="108"/>
      <c r="J222" s="108"/>
    </row>
    <row r="223">
      <c r="D223" s="108"/>
      <c r="E223" s="108"/>
      <c r="F223" s="108"/>
      <c r="G223" s="108"/>
      <c r="H223" s="108"/>
      <c r="I223" s="108"/>
      <c r="J223" s="108"/>
    </row>
    <row r="224">
      <c r="D224" s="108"/>
      <c r="E224" s="108"/>
      <c r="F224" s="108"/>
      <c r="G224" s="108"/>
      <c r="H224" s="108"/>
      <c r="I224" s="108"/>
      <c r="J224" s="108"/>
    </row>
    <row r="225">
      <c r="D225" s="108"/>
      <c r="E225" s="108"/>
      <c r="F225" s="108"/>
      <c r="G225" s="108"/>
      <c r="H225" s="108"/>
      <c r="I225" s="108"/>
      <c r="J225" s="108"/>
    </row>
    <row r="226">
      <c r="D226" s="108"/>
      <c r="E226" s="108"/>
      <c r="F226" s="108"/>
      <c r="G226" s="108"/>
      <c r="H226" s="108"/>
      <c r="I226" s="108"/>
      <c r="J226" s="108"/>
    </row>
    <row r="227">
      <c r="D227" s="108"/>
      <c r="E227" s="108"/>
      <c r="F227" s="108"/>
      <c r="G227" s="108"/>
      <c r="H227" s="108"/>
      <c r="I227" s="108"/>
      <c r="J227" s="108"/>
    </row>
    <row r="228">
      <c r="D228" s="108"/>
      <c r="E228" s="108"/>
      <c r="F228" s="108"/>
      <c r="G228" s="108"/>
      <c r="H228" s="108"/>
      <c r="I228" s="108"/>
      <c r="J228" s="108"/>
    </row>
    <row r="229">
      <c r="D229" s="108"/>
      <c r="E229" s="108"/>
      <c r="F229" s="108"/>
      <c r="G229" s="108"/>
      <c r="H229" s="108"/>
      <c r="I229" s="108"/>
      <c r="J229" s="108"/>
    </row>
    <row r="230">
      <c r="D230" s="108"/>
      <c r="E230" s="108"/>
      <c r="F230" s="108"/>
      <c r="G230" s="108"/>
      <c r="H230" s="108"/>
      <c r="I230" s="108"/>
      <c r="J230" s="108"/>
    </row>
    <row r="231">
      <c r="D231" s="108"/>
      <c r="E231" s="108"/>
      <c r="F231" s="108"/>
      <c r="G231" s="108"/>
      <c r="H231" s="108"/>
      <c r="I231" s="108"/>
      <c r="J231" s="108"/>
    </row>
    <row r="232">
      <c r="D232" s="108"/>
      <c r="E232" s="108"/>
      <c r="F232" s="108"/>
      <c r="G232" s="108"/>
      <c r="H232" s="108"/>
      <c r="I232" s="108"/>
      <c r="J232" s="108"/>
    </row>
    <row r="233">
      <c r="D233" s="108"/>
      <c r="E233" s="108"/>
      <c r="F233" s="108"/>
      <c r="G233" s="108"/>
      <c r="H233" s="108"/>
      <c r="I233" s="108"/>
      <c r="J233" s="108"/>
    </row>
    <row r="234">
      <c r="D234" s="108"/>
      <c r="E234" s="108"/>
      <c r="F234" s="108"/>
      <c r="G234" s="108"/>
      <c r="H234" s="108"/>
      <c r="I234" s="108"/>
      <c r="J234" s="108"/>
    </row>
    <row r="235">
      <c r="D235" s="108"/>
      <c r="E235" s="108"/>
      <c r="F235" s="108"/>
      <c r="G235" s="108"/>
      <c r="H235" s="108"/>
      <c r="I235" s="108"/>
      <c r="J235" s="108"/>
    </row>
    <row r="236">
      <c r="D236" s="108"/>
      <c r="E236" s="108"/>
      <c r="F236" s="108"/>
      <c r="G236" s="108"/>
      <c r="H236" s="108"/>
      <c r="I236" s="108"/>
      <c r="J236" s="108"/>
    </row>
    <row r="237">
      <c r="D237" s="108"/>
      <c r="E237" s="108"/>
      <c r="F237" s="108"/>
      <c r="G237" s="108"/>
      <c r="H237" s="108"/>
      <c r="I237" s="108"/>
      <c r="J237" s="108"/>
    </row>
    <row r="238">
      <c r="D238" s="108"/>
      <c r="E238" s="108"/>
      <c r="F238" s="108"/>
      <c r="G238" s="108"/>
      <c r="H238" s="108"/>
      <c r="I238" s="108"/>
      <c r="J238" s="108"/>
    </row>
    <row r="239">
      <c r="D239" s="108"/>
      <c r="E239" s="108"/>
      <c r="F239" s="108"/>
      <c r="G239" s="108"/>
      <c r="H239" s="108"/>
      <c r="I239" s="108"/>
      <c r="J239" s="108"/>
    </row>
    <row r="240">
      <c r="D240" s="108"/>
      <c r="E240" s="108"/>
      <c r="F240" s="108"/>
      <c r="G240" s="108"/>
      <c r="H240" s="108"/>
      <c r="I240" s="108"/>
      <c r="J240" s="108"/>
    </row>
    <row r="241">
      <c r="D241" s="108"/>
      <c r="E241" s="108"/>
      <c r="F241" s="108"/>
      <c r="G241" s="108"/>
      <c r="H241" s="108"/>
      <c r="I241" s="108"/>
      <c r="J241" s="108"/>
    </row>
    <row r="242">
      <c r="D242" s="108"/>
      <c r="E242" s="108"/>
      <c r="F242" s="108"/>
      <c r="G242" s="108"/>
      <c r="H242" s="108"/>
      <c r="I242" s="108"/>
      <c r="J242" s="108"/>
    </row>
    <row r="243">
      <c r="D243" s="108"/>
      <c r="E243" s="108"/>
      <c r="F243" s="108"/>
      <c r="G243" s="108"/>
      <c r="H243" s="108"/>
      <c r="I243" s="108"/>
      <c r="J243" s="108"/>
    </row>
    <row r="244">
      <c r="D244" s="108"/>
      <c r="E244" s="108"/>
      <c r="F244" s="108"/>
      <c r="G244" s="108"/>
      <c r="H244" s="108"/>
      <c r="I244" s="108"/>
      <c r="J244" s="108"/>
    </row>
    <row r="245">
      <c r="D245" s="108"/>
      <c r="E245" s="108"/>
      <c r="F245" s="108"/>
      <c r="G245" s="108"/>
      <c r="H245" s="108"/>
      <c r="I245" s="108"/>
      <c r="J245" s="108"/>
    </row>
    <row r="246">
      <c r="D246" s="108"/>
      <c r="E246" s="108"/>
      <c r="F246" s="108"/>
      <c r="G246" s="108"/>
      <c r="H246" s="108"/>
      <c r="I246" s="108"/>
      <c r="J246" s="108"/>
    </row>
    <row r="247">
      <c r="D247" s="108"/>
      <c r="E247" s="108"/>
      <c r="F247" s="108"/>
      <c r="G247" s="108"/>
      <c r="H247" s="108"/>
      <c r="I247" s="108"/>
      <c r="J247" s="108"/>
    </row>
    <row r="248">
      <c r="D248" s="108"/>
      <c r="E248" s="108"/>
      <c r="F248" s="108"/>
      <c r="G248" s="108"/>
      <c r="H248" s="108"/>
      <c r="I248" s="108"/>
      <c r="J248" s="108"/>
    </row>
    <row r="249">
      <c r="D249" s="108"/>
      <c r="E249" s="108"/>
      <c r="F249" s="108"/>
      <c r="G249" s="108"/>
      <c r="H249" s="108"/>
      <c r="I249" s="108"/>
      <c r="J249" s="108"/>
    </row>
    <row r="250">
      <c r="D250" s="108"/>
      <c r="E250" s="108"/>
      <c r="F250" s="108"/>
      <c r="G250" s="108"/>
      <c r="H250" s="108"/>
      <c r="I250" s="108"/>
      <c r="J250" s="108"/>
    </row>
    <row r="251">
      <c r="D251" s="108"/>
      <c r="E251" s="108"/>
      <c r="F251" s="108"/>
      <c r="G251" s="108"/>
      <c r="H251" s="108"/>
      <c r="I251" s="108"/>
      <c r="J251" s="108"/>
    </row>
    <row r="252">
      <c r="D252" s="108"/>
      <c r="E252" s="108"/>
      <c r="F252" s="108"/>
      <c r="G252" s="108"/>
      <c r="H252" s="108"/>
      <c r="I252" s="108"/>
      <c r="J252" s="108"/>
    </row>
    <row r="253">
      <c r="D253" s="108"/>
      <c r="E253" s="108"/>
      <c r="F253" s="108"/>
      <c r="G253" s="108"/>
      <c r="H253" s="108"/>
      <c r="I253" s="108"/>
      <c r="J253" s="108"/>
    </row>
    <row r="254">
      <c r="D254" s="108"/>
      <c r="E254" s="108"/>
      <c r="F254" s="108"/>
      <c r="G254" s="108"/>
      <c r="H254" s="108"/>
      <c r="I254" s="108"/>
      <c r="J254" s="108"/>
    </row>
    <row r="255">
      <c r="D255" s="108"/>
      <c r="E255" s="108"/>
      <c r="F255" s="108"/>
      <c r="G255" s="108"/>
      <c r="H255" s="108"/>
      <c r="I255" s="108"/>
      <c r="J255" s="108"/>
    </row>
    <row r="256">
      <c r="D256" s="108"/>
      <c r="E256" s="108"/>
      <c r="F256" s="108"/>
      <c r="G256" s="108"/>
      <c r="H256" s="108"/>
      <c r="I256" s="108"/>
      <c r="J256" s="108"/>
    </row>
    <row r="257">
      <c r="D257" s="108"/>
      <c r="E257" s="108"/>
      <c r="F257" s="108"/>
      <c r="G257" s="108"/>
      <c r="H257" s="108"/>
      <c r="I257" s="108"/>
      <c r="J257" s="108"/>
    </row>
    <row r="258">
      <c r="D258" s="108"/>
      <c r="E258" s="108"/>
      <c r="F258" s="108"/>
      <c r="G258" s="108"/>
      <c r="H258" s="108"/>
      <c r="I258" s="108"/>
      <c r="J258" s="108"/>
    </row>
    <row r="259">
      <c r="D259" s="108"/>
      <c r="E259" s="108"/>
      <c r="F259" s="108"/>
      <c r="G259" s="108"/>
      <c r="H259" s="108"/>
      <c r="I259" s="108"/>
      <c r="J259" s="108"/>
    </row>
    <row r="260">
      <c r="D260" s="108"/>
      <c r="E260" s="108"/>
      <c r="F260" s="108"/>
      <c r="G260" s="108"/>
      <c r="H260" s="108"/>
      <c r="I260" s="108"/>
      <c r="J260" s="108"/>
    </row>
    <row r="261">
      <c r="D261" s="108"/>
      <c r="E261" s="108"/>
      <c r="F261" s="108"/>
      <c r="G261" s="108"/>
      <c r="H261" s="108"/>
      <c r="I261" s="108"/>
      <c r="J261" s="108"/>
    </row>
    <row r="262">
      <c r="D262" s="108"/>
      <c r="E262" s="108"/>
      <c r="F262" s="108"/>
      <c r="G262" s="108"/>
      <c r="H262" s="108"/>
      <c r="I262" s="108"/>
      <c r="J262" s="108"/>
    </row>
    <row r="263">
      <c r="D263" s="108"/>
      <c r="E263" s="108"/>
      <c r="F263" s="108"/>
      <c r="G263" s="108"/>
      <c r="H263" s="108"/>
      <c r="I263" s="108"/>
      <c r="J263" s="108"/>
    </row>
    <row r="264">
      <c r="D264" s="108"/>
      <c r="E264" s="108"/>
      <c r="F264" s="108"/>
      <c r="G264" s="108"/>
      <c r="H264" s="108"/>
      <c r="I264" s="108"/>
      <c r="J264" s="108"/>
    </row>
    <row r="265">
      <c r="D265" s="108"/>
      <c r="E265" s="108"/>
      <c r="F265" s="108"/>
      <c r="G265" s="108"/>
      <c r="H265" s="108"/>
      <c r="I265" s="108"/>
      <c r="J265" s="108"/>
    </row>
    <row r="266">
      <c r="D266" s="108"/>
      <c r="E266" s="108"/>
      <c r="F266" s="108"/>
      <c r="G266" s="108"/>
      <c r="H266" s="108"/>
      <c r="I266" s="108"/>
      <c r="J266" s="108"/>
    </row>
    <row r="267">
      <c r="D267" s="108"/>
      <c r="E267" s="108"/>
      <c r="F267" s="108"/>
      <c r="G267" s="108"/>
      <c r="H267" s="108"/>
      <c r="I267" s="108"/>
      <c r="J267" s="108"/>
    </row>
    <row r="268">
      <c r="D268" s="108"/>
      <c r="E268" s="108"/>
      <c r="F268" s="108"/>
      <c r="G268" s="108"/>
      <c r="H268" s="108"/>
      <c r="I268" s="108"/>
      <c r="J268" s="108"/>
    </row>
    <row r="269">
      <c r="D269" s="108"/>
      <c r="E269" s="108"/>
      <c r="F269" s="108"/>
      <c r="G269" s="108"/>
      <c r="H269" s="108"/>
      <c r="I269" s="108"/>
      <c r="J269" s="108"/>
    </row>
    <row r="270">
      <c r="D270" s="108"/>
      <c r="E270" s="108"/>
      <c r="F270" s="108"/>
      <c r="G270" s="108"/>
      <c r="H270" s="108"/>
      <c r="I270" s="108"/>
      <c r="J270" s="108"/>
    </row>
    <row r="271">
      <c r="D271" s="108"/>
      <c r="E271" s="108"/>
      <c r="F271" s="108"/>
      <c r="G271" s="108"/>
      <c r="H271" s="108"/>
      <c r="I271" s="108"/>
      <c r="J271" s="108"/>
    </row>
    <row r="272">
      <c r="D272" s="108"/>
      <c r="E272" s="108"/>
      <c r="F272" s="108"/>
      <c r="G272" s="108"/>
      <c r="H272" s="108"/>
      <c r="I272" s="108"/>
      <c r="J272" s="108"/>
    </row>
    <row r="273">
      <c r="D273" s="108"/>
      <c r="E273" s="108"/>
      <c r="F273" s="108"/>
      <c r="G273" s="108"/>
      <c r="H273" s="108"/>
      <c r="I273" s="108"/>
      <c r="J273" s="108"/>
    </row>
    <row r="274">
      <c r="D274" s="108"/>
      <c r="E274" s="108"/>
      <c r="F274" s="108"/>
      <c r="G274" s="108"/>
      <c r="H274" s="108"/>
      <c r="I274" s="108"/>
      <c r="J274" s="108"/>
    </row>
    <row r="275">
      <c r="D275" s="108"/>
      <c r="E275" s="108"/>
      <c r="F275" s="108"/>
      <c r="G275" s="108"/>
      <c r="H275" s="108"/>
      <c r="I275" s="108"/>
      <c r="J275" s="108"/>
    </row>
    <row r="276">
      <c r="D276" s="108"/>
      <c r="E276" s="108"/>
      <c r="F276" s="108"/>
      <c r="G276" s="108"/>
      <c r="H276" s="108"/>
      <c r="I276" s="108"/>
      <c r="J276" s="108"/>
    </row>
    <row r="277">
      <c r="D277" s="108"/>
      <c r="E277" s="108"/>
      <c r="F277" s="108"/>
      <c r="G277" s="108"/>
      <c r="H277" s="108"/>
      <c r="I277" s="108"/>
      <c r="J277" s="108"/>
    </row>
    <row r="278">
      <c r="D278" s="108"/>
      <c r="E278" s="108"/>
      <c r="F278" s="108"/>
      <c r="G278" s="108"/>
      <c r="H278" s="108"/>
      <c r="I278" s="108"/>
      <c r="J278" s="108"/>
    </row>
    <row r="279">
      <c r="D279" s="108"/>
      <c r="E279" s="108"/>
      <c r="F279" s="108"/>
      <c r="G279" s="108"/>
      <c r="H279" s="108"/>
      <c r="I279" s="108"/>
      <c r="J279" s="108"/>
    </row>
    <row r="280">
      <c r="D280" s="108"/>
      <c r="E280" s="108"/>
      <c r="F280" s="108"/>
      <c r="G280" s="108"/>
      <c r="H280" s="108"/>
      <c r="I280" s="108"/>
      <c r="J280" s="108"/>
    </row>
    <row r="281">
      <c r="D281" s="108"/>
      <c r="E281" s="108"/>
      <c r="F281" s="108"/>
      <c r="G281" s="108"/>
      <c r="H281" s="108"/>
      <c r="I281" s="108"/>
      <c r="J281" s="108"/>
    </row>
    <row r="282">
      <c r="D282" s="108"/>
      <c r="E282" s="108"/>
      <c r="F282" s="108"/>
      <c r="G282" s="108"/>
      <c r="H282" s="108"/>
      <c r="I282" s="108"/>
      <c r="J282" s="108"/>
    </row>
    <row r="283">
      <c r="D283" s="108"/>
      <c r="E283" s="108"/>
      <c r="F283" s="108"/>
      <c r="G283" s="108"/>
      <c r="H283" s="108"/>
      <c r="I283" s="108"/>
      <c r="J283" s="108"/>
    </row>
    <row r="284">
      <c r="D284" s="108"/>
      <c r="E284" s="108"/>
      <c r="F284" s="108"/>
      <c r="G284" s="108"/>
      <c r="H284" s="108"/>
      <c r="I284" s="108"/>
      <c r="J284" s="108"/>
    </row>
    <row r="285">
      <c r="D285" s="108"/>
      <c r="E285" s="108"/>
      <c r="F285" s="108"/>
      <c r="G285" s="108"/>
      <c r="H285" s="108"/>
      <c r="I285" s="108"/>
      <c r="J285" s="108"/>
    </row>
    <row r="286">
      <c r="D286" s="108"/>
      <c r="E286" s="108"/>
      <c r="F286" s="108"/>
      <c r="G286" s="108"/>
      <c r="H286" s="108"/>
      <c r="I286" s="108"/>
      <c r="J286" s="108"/>
    </row>
    <row r="287">
      <c r="D287" s="108"/>
      <c r="E287" s="108"/>
      <c r="F287" s="108"/>
      <c r="G287" s="108"/>
      <c r="H287" s="108"/>
      <c r="I287" s="108"/>
      <c r="J287" s="108"/>
    </row>
    <row r="288">
      <c r="D288" s="108"/>
      <c r="E288" s="108"/>
      <c r="F288" s="108"/>
      <c r="G288" s="108"/>
      <c r="H288" s="108"/>
      <c r="I288" s="108"/>
      <c r="J288" s="108"/>
    </row>
    <row r="289">
      <c r="D289" s="108"/>
      <c r="E289" s="108"/>
      <c r="F289" s="108"/>
      <c r="G289" s="108"/>
      <c r="H289" s="108"/>
      <c r="I289" s="108"/>
      <c r="J289" s="108"/>
    </row>
    <row r="290">
      <c r="D290" s="108"/>
      <c r="E290" s="108"/>
      <c r="F290" s="108"/>
      <c r="G290" s="108"/>
      <c r="H290" s="108"/>
      <c r="I290" s="108"/>
      <c r="J290" s="108"/>
    </row>
    <row r="291">
      <c r="D291" s="108"/>
      <c r="E291" s="108"/>
      <c r="F291" s="108"/>
      <c r="G291" s="108"/>
      <c r="H291" s="108"/>
      <c r="I291" s="108"/>
      <c r="J291" s="108"/>
    </row>
    <row r="292">
      <c r="D292" s="108"/>
      <c r="E292" s="108"/>
      <c r="F292" s="108"/>
      <c r="G292" s="108"/>
      <c r="H292" s="108"/>
      <c r="I292" s="108"/>
      <c r="J292" s="108"/>
    </row>
    <row r="293">
      <c r="D293" s="108"/>
      <c r="E293" s="108"/>
      <c r="F293" s="108"/>
      <c r="G293" s="108"/>
      <c r="H293" s="108"/>
      <c r="I293" s="108"/>
      <c r="J293" s="108"/>
    </row>
    <row r="294">
      <c r="D294" s="108"/>
      <c r="E294" s="108"/>
      <c r="F294" s="108"/>
      <c r="G294" s="108"/>
      <c r="H294" s="108"/>
      <c r="I294" s="108"/>
      <c r="J294" s="108"/>
    </row>
    <row r="295">
      <c r="D295" s="108"/>
      <c r="E295" s="108"/>
      <c r="F295" s="108"/>
      <c r="G295" s="108"/>
      <c r="H295" s="108"/>
      <c r="I295" s="108"/>
      <c r="J295" s="108"/>
    </row>
    <row r="296">
      <c r="D296" s="108"/>
      <c r="E296" s="108"/>
      <c r="F296" s="108"/>
      <c r="G296" s="108"/>
      <c r="H296" s="108"/>
      <c r="I296" s="108"/>
      <c r="J296" s="108"/>
    </row>
    <row r="297">
      <c r="D297" s="108"/>
      <c r="E297" s="108"/>
      <c r="F297" s="108"/>
      <c r="G297" s="108"/>
      <c r="H297" s="108"/>
      <c r="I297" s="108"/>
      <c r="J297" s="108"/>
    </row>
    <row r="298">
      <c r="D298" s="108"/>
      <c r="E298" s="108"/>
      <c r="F298" s="108"/>
      <c r="G298" s="108"/>
      <c r="H298" s="108"/>
      <c r="I298" s="108"/>
      <c r="J298" s="108"/>
    </row>
    <row r="299">
      <c r="D299" s="108"/>
      <c r="E299" s="108"/>
      <c r="F299" s="108"/>
      <c r="G299" s="108"/>
      <c r="H299" s="108"/>
      <c r="I299" s="108"/>
      <c r="J299" s="108"/>
    </row>
    <row r="300">
      <c r="D300" s="108"/>
      <c r="E300" s="108"/>
      <c r="F300" s="108"/>
      <c r="G300" s="108"/>
      <c r="H300" s="108"/>
      <c r="I300" s="108"/>
      <c r="J300" s="108"/>
    </row>
    <row r="301">
      <c r="D301" s="108"/>
      <c r="E301" s="108"/>
      <c r="F301" s="108"/>
      <c r="G301" s="108"/>
      <c r="H301" s="108"/>
      <c r="I301" s="108"/>
      <c r="J301" s="108"/>
    </row>
    <row r="302">
      <c r="D302" s="108"/>
      <c r="E302" s="108"/>
      <c r="F302" s="108"/>
      <c r="G302" s="108"/>
      <c r="H302" s="108"/>
      <c r="I302" s="108"/>
      <c r="J302" s="108"/>
    </row>
    <row r="303">
      <c r="D303" s="108"/>
      <c r="E303" s="108"/>
      <c r="F303" s="108"/>
      <c r="G303" s="108"/>
      <c r="H303" s="108"/>
      <c r="I303" s="108"/>
      <c r="J303" s="108"/>
    </row>
    <row r="304">
      <c r="D304" s="108"/>
      <c r="E304" s="108"/>
      <c r="F304" s="108"/>
      <c r="G304" s="108"/>
      <c r="H304" s="108"/>
      <c r="I304" s="108"/>
      <c r="J304" s="108"/>
    </row>
    <row r="305">
      <c r="D305" s="108"/>
      <c r="E305" s="108"/>
      <c r="F305" s="108"/>
      <c r="G305" s="108"/>
      <c r="H305" s="108"/>
      <c r="I305" s="108"/>
      <c r="J305" s="108"/>
    </row>
    <row r="306">
      <c r="D306" s="108"/>
      <c r="E306" s="108"/>
      <c r="F306" s="108"/>
      <c r="G306" s="108"/>
      <c r="H306" s="108"/>
      <c r="I306" s="108"/>
      <c r="J306" s="108"/>
    </row>
    <row r="307">
      <c r="D307" s="108"/>
      <c r="E307" s="108"/>
      <c r="F307" s="108"/>
      <c r="G307" s="108"/>
      <c r="H307" s="108"/>
      <c r="I307" s="108"/>
      <c r="J307" s="108"/>
    </row>
    <row r="308">
      <c r="D308" s="108"/>
      <c r="E308" s="108"/>
      <c r="F308" s="108"/>
      <c r="G308" s="108"/>
      <c r="H308" s="108"/>
      <c r="I308" s="108"/>
      <c r="J308" s="108"/>
    </row>
    <row r="309">
      <c r="D309" s="108"/>
      <c r="E309" s="108"/>
      <c r="F309" s="108"/>
      <c r="G309" s="108"/>
      <c r="H309" s="108"/>
      <c r="I309" s="108"/>
      <c r="J309" s="108"/>
    </row>
    <row r="310">
      <c r="D310" s="108"/>
      <c r="E310" s="108"/>
      <c r="F310" s="108"/>
      <c r="G310" s="108"/>
      <c r="H310" s="108"/>
      <c r="I310" s="108"/>
      <c r="J310" s="108"/>
    </row>
    <row r="311">
      <c r="D311" s="108"/>
      <c r="E311" s="108"/>
      <c r="F311" s="108"/>
      <c r="G311" s="108"/>
      <c r="H311" s="108"/>
      <c r="I311" s="108"/>
      <c r="J311" s="108"/>
    </row>
    <row r="312">
      <c r="D312" s="108"/>
      <c r="E312" s="108"/>
      <c r="F312" s="108"/>
      <c r="G312" s="108"/>
      <c r="H312" s="108"/>
      <c r="I312" s="108"/>
      <c r="J312" s="108"/>
    </row>
    <row r="313">
      <c r="D313" s="108"/>
      <c r="E313" s="108"/>
      <c r="F313" s="108"/>
      <c r="G313" s="108"/>
      <c r="H313" s="108"/>
      <c r="I313" s="108"/>
      <c r="J313" s="108"/>
    </row>
    <row r="314">
      <c r="D314" s="108"/>
      <c r="E314" s="108"/>
      <c r="F314" s="108"/>
      <c r="G314" s="108"/>
      <c r="H314" s="108"/>
      <c r="I314" s="108"/>
      <c r="J314" s="108"/>
    </row>
    <row r="315">
      <c r="D315" s="108"/>
      <c r="E315" s="108"/>
      <c r="F315" s="108"/>
      <c r="G315" s="108"/>
      <c r="H315" s="108"/>
      <c r="I315" s="108"/>
      <c r="J315" s="108"/>
    </row>
    <row r="316">
      <c r="D316" s="108"/>
      <c r="E316" s="108"/>
      <c r="F316" s="108"/>
      <c r="G316" s="108"/>
      <c r="H316" s="108"/>
      <c r="I316" s="108"/>
      <c r="J316" s="108"/>
    </row>
    <row r="317">
      <c r="D317" s="108"/>
      <c r="E317" s="108"/>
      <c r="F317" s="108"/>
      <c r="G317" s="108"/>
      <c r="H317" s="108"/>
      <c r="I317" s="108"/>
      <c r="J317" s="108"/>
    </row>
    <row r="318">
      <c r="D318" s="108"/>
      <c r="E318" s="108"/>
      <c r="F318" s="108"/>
      <c r="G318" s="108"/>
      <c r="H318" s="108"/>
      <c r="I318" s="108"/>
      <c r="J318" s="108"/>
    </row>
    <row r="319">
      <c r="D319" s="108"/>
      <c r="E319" s="108"/>
      <c r="F319" s="108"/>
      <c r="G319" s="108"/>
      <c r="H319" s="108"/>
      <c r="I319" s="108"/>
      <c r="J319" s="108"/>
    </row>
    <row r="320">
      <c r="D320" s="108"/>
      <c r="E320" s="108"/>
      <c r="F320" s="108"/>
      <c r="G320" s="108"/>
      <c r="H320" s="108"/>
      <c r="I320" s="108"/>
      <c r="J320" s="108"/>
    </row>
    <row r="321">
      <c r="D321" s="108"/>
      <c r="E321" s="108"/>
      <c r="F321" s="108"/>
      <c r="G321" s="108"/>
      <c r="H321" s="108"/>
      <c r="I321" s="108"/>
      <c r="J321" s="108"/>
    </row>
    <row r="322">
      <c r="D322" s="108"/>
      <c r="E322" s="108"/>
      <c r="F322" s="108"/>
      <c r="G322" s="108"/>
      <c r="H322" s="108"/>
      <c r="I322" s="108"/>
      <c r="J322" s="108"/>
    </row>
    <row r="323">
      <c r="D323" s="108"/>
      <c r="E323" s="108"/>
      <c r="F323" s="108"/>
      <c r="G323" s="108"/>
      <c r="H323" s="108"/>
      <c r="I323" s="108"/>
      <c r="J323" s="108"/>
    </row>
    <row r="324">
      <c r="D324" s="108"/>
      <c r="E324" s="108"/>
      <c r="F324" s="108"/>
      <c r="G324" s="108"/>
      <c r="H324" s="108"/>
      <c r="I324" s="108"/>
      <c r="J324" s="108"/>
    </row>
    <row r="325">
      <c r="D325" s="108"/>
      <c r="E325" s="108"/>
      <c r="F325" s="108"/>
      <c r="G325" s="108"/>
      <c r="H325" s="108"/>
      <c r="I325" s="108"/>
      <c r="J325" s="108"/>
    </row>
    <row r="326">
      <c r="D326" s="108"/>
      <c r="E326" s="108"/>
      <c r="F326" s="108"/>
      <c r="G326" s="108"/>
      <c r="H326" s="108"/>
      <c r="I326" s="108"/>
      <c r="J326" s="108"/>
    </row>
    <row r="327">
      <c r="D327" s="108"/>
      <c r="E327" s="108"/>
      <c r="F327" s="108"/>
      <c r="G327" s="108"/>
      <c r="H327" s="108"/>
      <c r="I327" s="108"/>
      <c r="J327" s="108"/>
    </row>
    <row r="328">
      <c r="D328" s="108"/>
      <c r="E328" s="108"/>
      <c r="F328" s="108"/>
      <c r="G328" s="108"/>
      <c r="H328" s="108"/>
      <c r="I328" s="108"/>
      <c r="J328" s="108"/>
    </row>
    <row r="329">
      <c r="D329" s="108"/>
      <c r="E329" s="108"/>
      <c r="F329" s="108"/>
      <c r="G329" s="108"/>
      <c r="H329" s="108"/>
      <c r="I329" s="108"/>
      <c r="J329" s="108"/>
    </row>
    <row r="330">
      <c r="D330" s="108"/>
      <c r="E330" s="108"/>
      <c r="F330" s="108"/>
      <c r="G330" s="108"/>
      <c r="H330" s="108"/>
      <c r="I330" s="108"/>
      <c r="J330" s="108"/>
    </row>
    <row r="331">
      <c r="D331" s="108"/>
      <c r="E331" s="108"/>
      <c r="F331" s="108"/>
      <c r="G331" s="108"/>
      <c r="H331" s="108"/>
      <c r="I331" s="108"/>
      <c r="J331" s="108"/>
    </row>
    <row r="332">
      <c r="D332" s="108"/>
      <c r="E332" s="108"/>
      <c r="F332" s="108"/>
      <c r="G332" s="108"/>
      <c r="H332" s="108"/>
      <c r="I332" s="108"/>
      <c r="J332" s="108"/>
    </row>
    <row r="333">
      <c r="D333" s="108"/>
      <c r="E333" s="108"/>
      <c r="F333" s="108"/>
      <c r="G333" s="108"/>
      <c r="H333" s="108"/>
      <c r="I333" s="108"/>
      <c r="J333" s="108"/>
    </row>
    <row r="334">
      <c r="D334" s="108"/>
      <c r="E334" s="108"/>
      <c r="F334" s="108"/>
      <c r="G334" s="108"/>
      <c r="H334" s="108"/>
      <c r="I334" s="108"/>
      <c r="J334" s="108"/>
    </row>
    <row r="335">
      <c r="D335" s="108"/>
      <c r="E335" s="108"/>
      <c r="F335" s="108"/>
      <c r="G335" s="108"/>
      <c r="H335" s="108"/>
      <c r="I335" s="108"/>
      <c r="J335" s="108"/>
    </row>
    <row r="336">
      <c r="D336" s="108"/>
      <c r="E336" s="108"/>
      <c r="F336" s="108"/>
      <c r="G336" s="108"/>
      <c r="H336" s="108"/>
      <c r="I336" s="108"/>
      <c r="J336" s="108"/>
    </row>
    <row r="337">
      <c r="D337" s="108"/>
      <c r="E337" s="108"/>
      <c r="F337" s="108"/>
      <c r="G337" s="108"/>
      <c r="H337" s="108"/>
      <c r="I337" s="108"/>
      <c r="J337" s="108"/>
    </row>
    <row r="338">
      <c r="D338" s="108"/>
      <c r="E338" s="108"/>
      <c r="F338" s="108"/>
      <c r="G338" s="108"/>
      <c r="H338" s="108"/>
      <c r="I338" s="108"/>
      <c r="J338" s="108"/>
    </row>
    <row r="339">
      <c r="D339" s="108"/>
      <c r="E339" s="108"/>
      <c r="F339" s="108"/>
      <c r="G339" s="108"/>
      <c r="H339" s="108"/>
      <c r="I339" s="108"/>
      <c r="J339" s="108"/>
    </row>
    <row r="340">
      <c r="D340" s="108"/>
      <c r="E340" s="108"/>
      <c r="F340" s="108"/>
      <c r="G340" s="108"/>
      <c r="H340" s="108"/>
      <c r="I340" s="108"/>
      <c r="J340" s="108"/>
    </row>
    <row r="341">
      <c r="D341" s="108"/>
      <c r="E341" s="108"/>
      <c r="F341" s="108"/>
      <c r="G341" s="108"/>
      <c r="H341" s="108"/>
      <c r="I341" s="108"/>
      <c r="J341" s="108"/>
    </row>
    <row r="342">
      <c r="D342" s="108"/>
      <c r="E342" s="108"/>
      <c r="F342" s="108"/>
      <c r="G342" s="108"/>
      <c r="H342" s="108"/>
      <c r="I342" s="108"/>
      <c r="J342" s="108"/>
    </row>
    <row r="343">
      <c r="D343" s="108"/>
      <c r="E343" s="108"/>
      <c r="F343" s="108"/>
      <c r="G343" s="108"/>
      <c r="H343" s="108"/>
      <c r="I343" s="108"/>
      <c r="J343" s="108"/>
    </row>
    <row r="344">
      <c r="D344" s="108"/>
      <c r="E344" s="108"/>
      <c r="F344" s="108"/>
      <c r="G344" s="108"/>
      <c r="H344" s="108"/>
      <c r="I344" s="108"/>
      <c r="J344" s="108"/>
    </row>
    <row r="345">
      <c r="D345" s="108"/>
      <c r="E345" s="108"/>
      <c r="F345" s="108"/>
      <c r="G345" s="108"/>
      <c r="H345" s="108"/>
      <c r="I345" s="108"/>
      <c r="J345" s="108"/>
    </row>
    <row r="346">
      <c r="D346" s="108"/>
      <c r="E346" s="108"/>
      <c r="F346" s="108"/>
      <c r="G346" s="108"/>
      <c r="H346" s="108"/>
      <c r="I346" s="108"/>
      <c r="J346" s="108"/>
    </row>
    <row r="347">
      <c r="D347" s="108"/>
      <c r="E347" s="108"/>
      <c r="F347" s="108"/>
      <c r="G347" s="108"/>
      <c r="H347" s="108"/>
      <c r="I347" s="108"/>
      <c r="J347" s="108"/>
    </row>
    <row r="348">
      <c r="D348" s="108"/>
      <c r="E348" s="108"/>
      <c r="F348" s="108"/>
      <c r="G348" s="108"/>
      <c r="H348" s="108"/>
      <c r="I348" s="108"/>
      <c r="J348" s="108"/>
    </row>
    <row r="349">
      <c r="D349" s="108"/>
      <c r="E349" s="108"/>
      <c r="F349" s="108"/>
      <c r="G349" s="108"/>
      <c r="H349" s="108"/>
      <c r="I349" s="108"/>
      <c r="J349" s="108"/>
    </row>
    <row r="350">
      <c r="D350" s="108"/>
      <c r="E350" s="108"/>
      <c r="F350" s="108"/>
      <c r="G350" s="108"/>
      <c r="H350" s="108"/>
      <c r="I350" s="108"/>
      <c r="J350" s="108"/>
    </row>
    <row r="351">
      <c r="D351" s="108"/>
      <c r="E351" s="108"/>
      <c r="F351" s="108"/>
      <c r="G351" s="108"/>
      <c r="H351" s="108"/>
      <c r="I351" s="108"/>
      <c r="J351" s="108"/>
    </row>
    <row r="352">
      <c r="D352" s="108"/>
      <c r="E352" s="108"/>
      <c r="F352" s="108"/>
      <c r="G352" s="108"/>
      <c r="H352" s="108"/>
      <c r="I352" s="108"/>
      <c r="J352" s="108"/>
    </row>
    <row r="353">
      <c r="D353" s="108"/>
      <c r="E353" s="108"/>
      <c r="F353" s="108"/>
      <c r="G353" s="108"/>
      <c r="H353" s="108"/>
      <c r="I353" s="108"/>
      <c r="J353" s="108"/>
    </row>
    <row r="354">
      <c r="D354" s="108"/>
      <c r="E354" s="108"/>
      <c r="F354" s="108"/>
      <c r="G354" s="108"/>
      <c r="H354" s="108"/>
      <c r="I354" s="108"/>
      <c r="J354" s="108"/>
    </row>
    <row r="355">
      <c r="D355" s="108"/>
      <c r="E355" s="108"/>
      <c r="F355" s="108"/>
      <c r="G355" s="108"/>
      <c r="H355" s="108"/>
      <c r="I355" s="108"/>
      <c r="J355" s="108"/>
    </row>
    <row r="356">
      <c r="D356" s="108"/>
      <c r="E356" s="108"/>
      <c r="F356" s="108"/>
      <c r="G356" s="108"/>
      <c r="H356" s="108"/>
      <c r="I356" s="108"/>
      <c r="J356" s="108"/>
    </row>
    <row r="357">
      <c r="D357" s="108"/>
      <c r="E357" s="108"/>
      <c r="F357" s="108"/>
      <c r="G357" s="108"/>
      <c r="H357" s="108"/>
      <c r="I357" s="108"/>
      <c r="J357" s="108"/>
    </row>
    <row r="358">
      <c r="D358" s="108"/>
      <c r="E358" s="108"/>
      <c r="F358" s="108"/>
      <c r="G358" s="108"/>
      <c r="H358" s="108"/>
      <c r="I358" s="108"/>
      <c r="J358" s="108"/>
    </row>
    <row r="359">
      <c r="D359" s="108"/>
      <c r="E359" s="108"/>
      <c r="F359" s="108"/>
      <c r="G359" s="108"/>
      <c r="H359" s="108"/>
      <c r="I359" s="108"/>
      <c r="J359" s="108"/>
    </row>
    <row r="360">
      <c r="D360" s="108"/>
      <c r="E360" s="108"/>
      <c r="F360" s="108"/>
      <c r="G360" s="108"/>
      <c r="H360" s="108"/>
      <c r="I360" s="108"/>
      <c r="J360" s="108"/>
    </row>
    <row r="361">
      <c r="D361" s="108"/>
      <c r="E361" s="108"/>
      <c r="F361" s="108"/>
      <c r="G361" s="108"/>
      <c r="H361" s="108"/>
      <c r="I361" s="108"/>
      <c r="J361" s="108"/>
    </row>
    <row r="362">
      <c r="D362" s="108"/>
      <c r="E362" s="108"/>
      <c r="F362" s="108"/>
      <c r="G362" s="108"/>
      <c r="H362" s="108"/>
      <c r="I362" s="108"/>
      <c r="J362" s="108"/>
    </row>
    <row r="363">
      <c r="D363" s="108"/>
      <c r="E363" s="108"/>
      <c r="F363" s="108"/>
      <c r="G363" s="108"/>
      <c r="H363" s="108"/>
      <c r="I363" s="108"/>
      <c r="J363" s="108"/>
    </row>
    <row r="364">
      <c r="D364" s="108"/>
      <c r="E364" s="108"/>
      <c r="F364" s="108"/>
      <c r="G364" s="108"/>
      <c r="H364" s="108"/>
      <c r="I364" s="108"/>
      <c r="J364" s="108"/>
    </row>
    <row r="365">
      <c r="D365" s="108"/>
      <c r="E365" s="108"/>
      <c r="F365" s="108"/>
      <c r="G365" s="108"/>
      <c r="H365" s="108"/>
      <c r="I365" s="108"/>
      <c r="J365" s="108"/>
    </row>
    <row r="366">
      <c r="D366" s="108"/>
      <c r="E366" s="108"/>
      <c r="F366" s="108"/>
      <c r="G366" s="108"/>
      <c r="H366" s="108"/>
      <c r="I366" s="108"/>
      <c r="J366" s="108"/>
    </row>
    <row r="367">
      <c r="D367" s="108"/>
      <c r="E367" s="108"/>
      <c r="F367" s="108"/>
      <c r="G367" s="108"/>
      <c r="H367" s="108"/>
      <c r="I367" s="108"/>
      <c r="J367" s="108"/>
    </row>
    <row r="368">
      <c r="D368" s="108"/>
      <c r="E368" s="108"/>
      <c r="F368" s="108"/>
      <c r="G368" s="108"/>
      <c r="H368" s="108"/>
      <c r="I368" s="108"/>
      <c r="J368" s="108"/>
    </row>
    <row r="369">
      <c r="D369" s="108"/>
      <c r="E369" s="108"/>
      <c r="F369" s="108"/>
      <c r="G369" s="108"/>
      <c r="H369" s="108"/>
      <c r="I369" s="108"/>
      <c r="J369" s="108"/>
    </row>
    <row r="370">
      <c r="D370" s="108"/>
      <c r="E370" s="108"/>
      <c r="F370" s="108"/>
      <c r="G370" s="108"/>
      <c r="H370" s="108"/>
      <c r="I370" s="108"/>
      <c r="J370" s="108"/>
    </row>
    <row r="371">
      <c r="D371" s="108"/>
      <c r="E371" s="108"/>
      <c r="F371" s="108"/>
      <c r="G371" s="108"/>
      <c r="H371" s="108"/>
      <c r="I371" s="108"/>
      <c r="J371" s="108"/>
    </row>
    <row r="372">
      <c r="D372" s="108"/>
      <c r="E372" s="108"/>
      <c r="F372" s="108"/>
      <c r="G372" s="108"/>
      <c r="H372" s="108"/>
      <c r="I372" s="108"/>
      <c r="J372" s="108"/>
    </row>
    <row r="373">
      <c r="D373" s="108"/>
      <c r="E373" s="108"/>
      <c r="F373" s="108"/>
      <c r="G373" s="108"/>
      <c r="H373" s="108"/>
      <c r="I373" s="108"/>
      <c r="J373" s="108"/>
    </row>
    <row r="374">
      <c r="D374" s="108"/>
      <c r="E374" s="108"/>
      <c r="F374" s="108"/>
      <c r="G374" s="108"/>
      <c r="H374" s="108"/>
      <c r="I374" s="108"/>
      <c r="J374" s="108"/>
    </row>
    <row r="375">
      <c r="D375" s="108"/>
      <c r="E375" s="108"/>
      <c r="F375" s="108"/>
      <c r="G375" s="108"/>
      <c r="H375" s="108"/>
      <c r="I375" s="108"/>
      <c r="J375" s="108"/>
    </row>
    <row r="376">
      <c r="D376" s="108"/>
      <c r="E376" s="108"/>
      <c r="F376" s="108"/>
      <c r="G376" s="108"/>
      <c r="H376" s="108"/>
      <c r="I376" s="108"/>
      <c r="J376" s="108"/>
    </row>
    <row r="377">
      <c r="D377" s="108"/>
      <c r="E377" s="108"/>
      <c r="F377" s="108"/>
      <c r="G377" s="108"/>
      <c r="H377" s="108"/>
      <c r="I377" s="108"/>
      <c r="J377" s="108"/>
    </row>
    <row r="378">
      <c r="D378" s="108"/>
      <c r="E378" s="108"/>
      <c r="F378" s="108"/>
      <c r="G378" s="108"/>
      <c r="H378" s="108"/>
      <c r="I378" s="108"/>
      <c r="J378" s="108"/>
    </row>
    <row r="379">
      <c r="D379" s="108"/>
      <c r="E379" s="108"/>
      <c r="F379" s="108"/>
      <c r="G379" s="108"/>
      <c r="H379" s="108"/>
      <c r="I379" s="108"/>
      <c r="J379" s="108"/>
    </row>
    <row r="380">
      <c r="D380" s="108"/>
      <c r="E380" s="108"/>
      <c r="F380" s="108"/>
      <c r="G380" s="108"/>
      <c r="H380" s="108"/>
      <c r="I380" s="108"/>
      <c r="J380" s="108"/>
    </row>
    <row r="381">
      <c r="D381" s="108"/>
      <c r="E381" s="108"/>
      <c r="F381" s="108"/>
      <c r="G381" s="108"/>
      <c r="H381" s="108"/>
      <c r="I381" s="108"/>
      <c r="J381" s="108"/>
    </row>
    <row r="382">
      <c r="D382" s="108"/>
      <c r="E382" s="108"/>
      <c r="F382" s="108"/>
      <c r="G382" s="108"/>
      <c r="H382" s="108"/>
      <c r="I382" s="108"/>
      <c r="J382" s="108"/>
    </row>
    <row r="383">
      <c r="D383" s="108"/>
      <c r="E383" s="108"/>
      <c r="F383" s="108"/>
      <c r="G383" s="108"/>
      <c r="H383" s="108"/>
      <c r="I383" s="108"/>
      <c r="J383" s="108"/>
    </row>
    <row r="384">
      <c r="D384" s="108"/>
      <c r="E384" s="108"/>
      <c r="F384" s="108"/>
      <c r="G384" s="108"/>
      <c r="H384" s="108"/>
      <c r="I384" s="108"/>
      <c r="J384" s="108"/>
    </row>
    <row r="385">
      <c r="D385" s="108"/>
      <c r="E385" s="108"/>
      <c r="F385" s="108"/>
      <c r="G385" s="108"/>
      <c r="H385" s="108"/>
      <c r="I385" s="108"/>
      <c r="J385" s="108"/>
    </row>
    <row r="386">
      <c r="D386" s="108"/>
      <c r="E386" s="108"/>
      <c r="F386" s="108"/>
      <c r="G386" s="108"/>
      <c r="H386" s="108"/>
      <c r="I386" s="108"/>
      <c r="J386" s="108"/>
    </row>
    <row r="387">
      <c r="D387" s="108"/>
      <c r="E387" s="108"/>
      <c r="F387" s="108"/>
      <c r="G387" s="108"/>
      <c r="H387" s="108"/>
      <c r="I387" s="108"/>
      <c r="J387" s="108"/>
    </row>
    <row r="388">
      <c r="D388" s="108"/>
      <c r="E388" s="108"/>
      <c r="F388" s="108"/>
      <c r="G388" s="108"/>
      <c r="H388" s="108"/>
      <c r="I388" s="108"/>
      <c r="J388" s="108"/>
    </row>
    <row r="389">
      <c r="D389" s="108"/>
      <c r="E389" s="108"/>
      <c r="F389" s="108"/>
      <c r="G389" s="108"/>
      <c r="H389" s="108"/>
      <c r="I389" s="108"/>
      <c r="J389" s="108"/>
    </row>
    <row r="390">
      <c r="D390" s="108"/>
      <c r="E390" s="108"/>
      <c r="F390" s="108"/>
      <c r="G390" s="108"/>
      <c r="H390" s="108"/>
      <c r="I390" s="108"/>
      <c r="J390" s="108"/>
    </row>
    <row r="391">
      <c r="D391" s="108"/>
      <c r="E391" s="108"/>
      <c r="F391" s="108"/>
      <c r="G391" s="108"/>
      <c r="H391" s="108"/>
      <c r="I391" s="108"/>
      <c r="J391" s="108"/>
    </row>
    <row r="392">
      <c r="D392" s="108"/>
      <c r="E392" s="108"/>
      <c r="F392" s="108"/>
      <c r="G392" s="108"/>
      <c r="H392" s="108"/>
      <c r="I392" s="108"/>
      <c r="J392" s="108"/>
    </row>
    <row r="393">
      <c r="D393" s="108"/>
      <c r="E393" s="108"/>
      <c r="F393" s="108"/>
      <c r="G393" s="108"/>
      <c r="H393" s="108"/>
      <c r="I393" s="108"/>
      <c r="J393" s="108"/>
    </row>
    <row r="394">
      <c r="D394" s="108"/>
      <c r="E394" s="108"/>
      <c r="F394" s="108"/>
      <c r="G394" s="108"/>
      <c r="H394" s="108"/>
      <c r="I394" s="108"/>
      <c r="J394" s="108"/>
    </row>
    <row r="395">
      <c r="D395" s="108"/>
      <c r="E395" s="108"/>
      <c r="F395" s="108"/>
      <c r="G395" s="108"/>
      <c r="H395" s="108"/>
      <c r="I395" s="108"/>
      <c r="J395" s="108"/>
    </row>
    <row r="396">
      <c r="D396" s="108"/>
      <c r="E396" s="108"/>
      <c r="F396" s="108"/>
      <c r="G396" s="108"/>
      <c r="H396" s="108"/>
      <c r="I396" s="108"/>
      <c r="J396" s="108"/>
    </row>
    <row r="397">
      <c r="D397" s="108"/>
      <c r="E397" s="108"/>
      <c r="F397" s="108"/>
      <c r="G397" s="108"/>
      <c r="H397" s="108"/>
      <c r="I397" s="108"/>
      <c r="J397" s="108"/>
    </row>
    <row r="398">
      <c r="D398" s="108"/>
      <c r="E398" s="108"/>
      <c r="F398" s="108"/>
      <c r="G398" s="108"/>
      <c r="H398" s="108"/>
      <c r="I398" s="108"/>
      <c r="J398" s="108"/>
    </row>
    <row r="399">
      <c r="D399" s="108"/>
      <c r="E399" s="108"/>
      <c r="F399" s="108"/>
      <c r="G399" s="108"/>
      <c r="H399" s="108"/>
      <c r="I399" s="108"/>
      <c r="J399" s="108"/>
    </row>
    <row r="400">
      <c r="D400" s="108"/>
      <c r="E400" s="108"/>
      <c r="F400" s="108"/>
      <c r="G400" s="108"/>
      <c r="H400" s="108"/>
      <c r="I400" s="108"/>
      <c r="J400" s="108"/>
    </row>
    <row r="401">
      <c r="D401" s="108"/>
      <c r="E401" s="108"/>
      <c r="F401" s="108"/>
      <c r="G401" s="108"/>
      <c r="H401" s="108"/>
      <c r="I401" s="108"/>
      <c r="J401" s="108"/>
    </row>
    <row r="402">
      <c r="D402" s="108"/>
      <c r="E402" s="108"/>
      <c r="F402" s="108"/>
      <c r="G402" s="108"/>
      <c r="H402" s="108"/>
      <c r="I402" s="108"/>
      <c r="J402" s="108"/>
    </row>
    <row r="403">
      <c r="D403" s="108"/>
      <c r="E403" s="108"/>
      <c r="F403" s="108"/>
      <c r="G403" s="108"/>
      <c r="H403" s="108"/>
      <c r="I403" s="108"/>
      <c r="J403" s="108"/>
    </row>
    <row r="404">
      <c r="D404" s="108"/>
      <c r="E404" s="108"/>
      <c r="F404" s="108"/>
      <c r="G404" s="108"/>
      <c r="H404" s="108"/>
      <c r="I404" s="108"/>
      <c r="J404" s="108"/>
    </row>
    <row r="405">
      <c r="D405" s="108"/>
      <c r="E405" s="108"/>
      <c r="F405" s="108"/>
      <c r="G405" s="108"/>
      <c r="H405" s="108"/>
      <c r="I405" s="108"/>
      <c r="J405" s="108"/>
    </row>
    <row r="406">
      <c r="D406" s="108"/>
      <c r="E406" s="108"/>
      <c r="F406" s="108"/>
      <c r="G406" s="108"/>
      <c r="H406" s="108"/>
      <c r="I406" s="108"/>
      <c r="J406" s="108"/>
    </row>
    <row r="407">
      <c r="D407" s="108"/>
      <c r="E407" s="108"/>
      <c r="F407" s="108"/>
      <c r="G407" s="108"/>
      <c r="H407" s="108"/>
      <c r="I407" s="108"/>
      <c r="J407" s="108"/>
    </row>
    <row r="408">
      <c r="D408" s="108"/>
      <c r="E408" s="108"/>
      <c r="F408" s="108"/>
      <c r="G408" s="108"/>
      <c r="H408" s="108"/>
      <c r="I408" s="108"/>
      <c r="J408" s="108"/>
    </row>
    <row r="409">
      <c r="D409" s="108"/>
      <c r="E409" s="108"/>
      <c r="F409" s="108"/>
      <c r="G409" s="108"/>
      <c r="H409" s="108"/>
      <c r="I409" s="108"/>
      <c r="J409" s="108"/>
    </row>
    <row r="410">
      <c r="D410" s="108"/>
      <c r="E410" s="108"/>
      <c r="F410" s="108"/>
      <c r="G410" s="108"/>
      <c r="H410" s="108"/>
      <c r="I410" s="108"/>
      <c r="J410" s="108"/>
    </row>
    <row r="411">
      <c r="D411" s="108"/>
      <c r="E411" s="108"/>
      <c r="F411" s="108"/>
      <c r="G411" s="108"/>
      <c r="H411" s="108"/>
      <c r="I411" s="108"/>
      <c r="J411" s="108"/>
    </row>
    <row r="412">
      <c r="D412" s="108"/>
      <c r="E412" s="108"/>
      <c r="F412" s="108"/>
      <c r="G412" s="108"/>
      <c r="H412" s="108"/>
      <c r="I412" s="108"/>
      <c r="J412" s="108"/>
    </row>
    <row r="413">
      <c r="D413" s="108"/>
      <c r="E413" s="108"/>
      <c r="F413" s="108"/>
      <c r="G413" s="108"/>
      <c r="H413" s="108"/>
      <c r="I413" s="108"/>
      <c r="J413" s="108"/>
    </row>
    <row r="414">
      <c r="D414" s="108"/>
      <c r="E414" s="108"/>
      <c r="F414" s="108"/>
      <c r="G414" s="108"/>
      <c r="H414" s="108"/>
      <c r="I414" s="108"/>
      <c r="J414" s="108"/>
    </row>
    <row r="415">
      <c r="D415" s="108"/>
      <c r="E415" s="108"/>
      <c r="F415" s="108"/>
      <c r="G415" s="108"/>
      <c r="H415" s="108"/>
      <c r="I415" s="108"/>
      <c r="J415" s="108"/>
    </row>
    <row r="416">
      <c r="D416" s="108"/>
      <c r="E416" s="108"/>
      <c r="F416" s="108"/>
      <c r="G416" s="108"/>
      <c r="H416" s="108"/>
      <c r="I416" s="108"/>
      <c r="J416" s="108"/>
    </row>
    <row r="417">
      <c r="D417" s="108"/>
      <c r="E417" s="108"/>
      <c r="F417" s="108"/>
      <c r="G417" s="108"/>
      <c r="H417" s="108"/>
      <c r="I417" s="108"/>
      <c r="J417" s="108"/>
    </row>
    <row r="418">
      <c r="D418" s="108"/>
      <c r="E418" s="108"/>
      <c r="F418" s="108"/>
      <c r="G418" s="108"/>
      <c r="H418" s="108"/>
      <c r="I418" s="108"/>
      <c r="J418" s="108"/>
    </row>
    <row r="419">
      <c r="D419" s="108"/>
      <c r="E419" s="108"/>
      <c r="F419" s="108"/>
      <c r="G419" s="108"/>
      <c r="H419" s="108"/>
      <c r="I419" s="108"/>
      <c r="J419" s="108"/>
    </row>
    <row r="420">
      <c r="D420" s="108"/>
      <c r="E420" s="108"/>
      <c r="F420" s="108"/>
      <c r="G420" s="108"/>
      <c r="H420" s="108"/>
      <c r="I420" s="108"/>
      <c r="J420" s="108"/>
    </row>
    <row r="421">
      <c r="D421" s="108"/>
      <c r="E421" s="108"/>
      <c r="F421" s="108"/>
      <c r="G421" s="108"/>
      <c r="H421" s="108"/>
      <c r="I421" s="108"/>
      <c r="J421" s="108"/>
    </row>
    <row r="422">
      <c r="D422" s="108"/>
      <c r="E422" s="108"/>
      <c r="F422" s="108"/>
      <c r="G422" s="108"/>
      <c r="H422" s="108"/>
      <c r="I422" s="108"/>
      <c r="J422" s="108"/>
    </row>
    <row r="423">
      <c r="D423" s="108"/>
      <c r="E423" s="108"/>
      <c r="F423" s="108"/>
      <c r="G423" s="108"/>
      <c r="H423" s="108"/>
      <c r="I423" s="108"/>
      <c r="J423" s="108"/>
    </row>
    <row r="424">
      <c r="D424" s="108"/>
      <c r="E424" s="108"/>
      <c r="F424" s="108"/>
      <c r="G424" s="108"/>
      <c r="H424" s="108"/>
      <c r="I424" s="108"/>
      <c r="J424" s="108"/>
    </row>
    <row r="425">
      <c r="D425" s="108"/>
      <c r="E425" s="108"/>
      <c r="F425" s="108"/>
      <c r="G425" s="108"/>
      <c r="H425" s="108"/>
      <c r="I425" s="108"/>
      <c r="J425" s="108"/>
    </row>
    <row r="426">
      <c r="D426" s="108"/>
      <c r="E426" s="108"/>
      <c r="F426" s="108"/>
      <c r="G426" s="108"/>
      <c r="H426" s="108"/>
      <c r="I426" s="108"/>
      <c r="J426" s="108"/>
    </row>
    <row r="427">
      <c r="D427" s="108"/>
      <c r="E427" s="108"/>
      <c r="F427" s="108"/>
      <c r="G427" s="108"/>
      <c r="H427" s="108"/>
      <c r="I427" s="108"/>
      <c r="J427" s="108"/>
    </row>
    <row r="428">
      <c r="D428" s="108"/>
      <c r="E428" s="108"/>
      <c r="F428" s="108"/>
      <c r="G428" s="108"/>
      <c r="H428" s="108"/>
      <c r="I428" s="108"/>
      <c r="J428" s="108"/>
    </row>
    <row r="429">
      <c r="D429" s="108"/>
      <c r="E429" s="108"/>
      <c r="F429" s="108"/>
      <c r="G429" s="108"/>
      <c r="H429" s="108"/>
      <c r="I429" s="108"/>
      <c r="J429" s="108"/>
    </row>
    <row r="430">
      <c r="D430" s="108"/>
      <c r="E430" s="108"/>
      <c r="F430" s="108"/>
      <c r="G430" s="108"/>
      <c r="H430" s="108"/>
      <c r="I430" s="108"/>
      <c r="J430" s="108"/>
    </row>
    <row r="431">
      <c r="D431" s="108"/>
      <c r="E431" s="108"/>
      <c r="F431" s="108"/>
      <c r="G431" s="108"/>
      <c r="H431" s="108"/>
      <c r="I431" s="108"/>
      <c r="J431" s="108"/>
    </row>
    <row r="432">
      <c r="D432" s="108"/>
      <c r="E432" s="108"/>
      <c r="F432" s="108"/>
      <c r="G432" s="108"/>
      <c r="H432" s="108"/>
      <c r="I432" s="108"/>
      <c r="J432" s="108"/>
    </row>
    <row r="433">
      <c r="D433" s="108"/>
      <c r="E433" s="108"/>
      <c r="F433" s="108"/>
      <c r="G433" s="108"/>
      <c r="H433" s="108"/>
      <c r="I433" s="108"/>
      <c r="J433" s="108"/>
    </row>
    <row r="434">
      <c r="D434" s="108"/>
      <c r="E434" s="108"/>
      <c r="F434" s="108"/>
      <c r="G434" s="108"/>
      <c r="H434" s="108"/>
      <c r="I434" s="108"/>
      <c r="J434" s="108"/>
    </row>
    <row r="435">
      <c r="D435" s="108"/>
      <c r="E435" s="108"/>
      <c r="F435" s="108"/>
      <c r="G435" s="108"/>
      <c r="H435" s="108"/>
      <c r="I435" s="108"/>
      <c r="J435" s="108"/>
    </row>
    <row r="436">
      <c r="D436" s="108"/>
      <c r="E436" s="108"/>
      <c r="F436" s="108"/>
      <c r="G436" s="108"/>
      <c r="H436" s="108"/>
      <c r="I436" s="108"/>
      <c r="J436" s="108"/>
    </row>
    <row r="437">
      <c r="D437" s="108"/>
      <c r="E437" s="108"/>
      <c r="F437" s="108"/>
      <c r="G437" s="108"/>
      <c r="H437" s="108"/>
      <c r="I437" s="108"/>
      <c r="J437" s="108"/>
    </row>
    <row r="438">
      <c r="D438" s="108"/>
      <c r="E438" s="108"/>
      <c r="F438" s="108"/>
      <c r="G438" s="108"/>
      <c r="H438" s="108"/>
      <c r="I438" s="108"/>
      <c r="J438" s="108"/>
    </row>
    <row r="439">
      <c r="D439" s="108"/>
      <c r="E439" s="108"/>
      <c r="F439" s="108"/>
      <c r="G439" s="108"/>
      <c r="H439" s="108"/>
      <c r="I439" s="108"/>
      <c r="J439" s="108"/>
    </row>
    <row r="440">
      <c r="D440" s="108"/>
      <c r="E440" s="108"/>
      <c r="F440" s="108"/>
      <c r="G440" s="108"/>
      <c r="H440" s="108"/>
      <c r="I440" s="108"/>
      <c r="J440" s="108"/>
    </row>
    <row r="441">
      <c r="D441" s="108"/>
      <c r="E441" s="108"/>
      <c r="F441" s="108"/>
      <c r="G441" s="108"/>
      <c r="H441" s="108"/>
      <c r="I441" s="108"/>
      <c r="J441" s="108"/>
    </row>
    <row r="442">
      <c r="D442" s="108"/>
      <c r="E442" s="108"/>
      <c r="F442" s="108"/>
      <c r="G442" s="108"/>
      <c r="H442" s="108"/>
      <c r="I442" s="108"/>
      <c r="J442" s="108"/>
    </row>
    <row r="443">
      <c r="D443" s="108"/>
      <c r="E443" s="108"/>
      <c r="F443" s="108"/>
      <c r="G443" s="108"/>
      <c r="H443" s="108"/>
      <c r="I443" s="108"/>
      <c r="J443" s="108"/>
    </row>
    <row r="444">
      <c r="D444" s="108"/>
      <c r="E444" s="108"/>
      <c r="F444" s="108"/>
      <c r="G444" s="108"/>
      <c r="H444" s="108"/>
      <c r="I444" s="108"/>
      <c r="J444" s="108"/>
    </row>
    <row r="445">
      <c r="D445" s="108"/>
      <c r="E445" s="108"/>
      <c r="F445" s="108"/>
      <c r="G445" s="108"/>
      <c r="H445" s="108"/>
      <c r="I445" s="108"/>
      <c r="J445" s="108"/>
    </row>
    <row r="446">
      <c r="D446" s="108"/>
      <c r="E446" s="108"/>
      <c r="F446" s="108"/>
      <c r="G446" s="108"/>
      <c r="H446" s="108"/>
      <c r="I446" s="108"/>
      <c r="J446" s="108"/>
    </row>
    <row r="447">
      <c r="D447" s="108"/>
      <c r="E447" s="108"/>
      <c r="F447" s="108"/>
      <c r="G447" s="108"/>
      <c r="H447" s="108"/>
      <c r="I447" s="108"/>
      <c r="J447" s="108"/>
    </row>
    <row r="448">
      <c r="D448" s="108"/>
      <c r="E448" s="108"/>
      <c r="F448" s="108"/>
      <c r="G448" s="108"/>
      <c r="H448" s="108"/>
      <c r="I448" s="108"/>
      <c r="J448" s="108"/>
    </row>
    <row r="449">
      <c r="D449" s="108"/>
      <c r="E449" s="108"/>
      <c r="F449" s="108"/>
      <c r="G449" s="108"/>
      <c r="H449" s="108"/>
      <c r="I449" s="108"/>
      <c r="J449" s="108"/>
    </row>
    <row r="450">
      <c r="D450" s="108"/>
      <c r="E450" s="108"/>
      <c r="F450" s="108"/>
      <c r="G450" s="108"/>
      <c r="H450" s="108"/>
      <c r="I450" s="108"/>
      <c r="J450" s="108"/>
    </row>
    <row r="451">
      <c r="D451" s="108"/>
      <c r="E451" s="108"/>
      <c r="F451" s="108"/>
      <c r="G451" s="108"/>
      <c r="H451" s="108"/>
      <c r="I451" s="108"/>
      <c r="J451" s="108"/>
    </row>
    <row r="452">
      <c r="D452" s="108"/>
      <c r="E452" s="108"/>
      <c r="F452" s="108"/>
      <c r="G452" s="108"/>
      <c r="H452" s="108"/>
      <c r="I452" s="108"/>
      <c r="J452" s="108"/>
    </row>
    <row r="453">
      <c r="D453" s="108"/>
      <c r="E453" s="108"/>
      <c r="F453" s="108"/>
      <c r="G453" s="108"/>
      <c r="H453" s="108"/>
      <c r="I453" s="108"/>
      <c r="J453" s="108"/>
    </row>
    <row r="454">
      <c r="D454" s="108"/>
      <c r="E454" s="108"/>
      <c r="F454" s="108"/>
      <c r="G454" s="108"/>
      <c r="H454" s="108"/>
      <c r="I454" s="108"/>
      <c r="J454" s="108"/>
    </row>
    <row r="455">
      <c r="D455" s="108"/>
      <c r="E455" s="108"/>
      <c r="F455" s="108"/>
      <c r="G455" s="108"/>
      <c r="H455" s="108"/>
      <c r="I455" s="108"/>
      <c r="J455" s="108"/>
    </row>
    <row r="456">
      <c r="D456" s="108"/>
      <c r="E456" s="108"/>
      <c r="F456" s="108"/>
      <c r="G456" s="108"/>
      <c r="H456" s="108"/>
      <c r="I456" s="108"/>
      <c r="J456" s="108"/>
    </row>
    <row r="457">
      <c r="D457" s="108"/>
      <c r="E457" s="108"/>
      <c r="F457" s="108"/>
      <c r="G457" s="108"/>
      <c r="H457" s="108"/>
      <c r="I457" s="108"/>
      <c r="J457" s="108"/>
    </row>
    <row r="458">
      <c r="D458" s="108"/>
      <c r="E458" s="108"/>
      <c r="F458" s="108"/>
      <c r="G458" s="108"/>
      <c r="H458" s="108"/>
      <c r="I458" s="108"/>
      <c r="J458" s="108"/>
    </row>
    <row r="459">
      <c r="D459" s="108"/>
      <c r="E459" s="108"/>
      <c r="F459" s="108"/>
      <c r="G459" s="108"/>
      <c r="H459" s="108"/>
      <c r="I459" s="108"/>
      <c r="J459" s="108"/>
    </row>
    <row r="460">
      <c r="D460" s="108"/>
      <c r="E460" s="108"/>
      <c r="F460" s="108"/>
      <c r="G460" s="108"/>
      <c r="H460" s="108"/>
      <c r="I460" s="108"/>
      <c r="J460" s="108"/>
    </row>
    <row r="461">
      <c r="D461" s="108"/>
      <c r="E461" s="108"/>
      <c r="F461" s="108"/>
      <c r="G461" s="108"/>
      <c r="H461" s="108"/>
      <c r="I461" s="108"/>
      <c r="J461" s="108"/>
    </row>
    <row r="462">
      <c r="D462" s="108"/>
      <c r="E462" s="108"/>
      <c r="F462" s="108"/>
      <c r="G462" s="108"/>
      <c r="H462" s="108"/>
      <c r="I462" s="108"/>
      <c r="J462" s="108"/>
    </row>
    <row r="463">
      <c r="D463" s="108"/>
      <c r="E463" s="108"/>
      <c r="F463" s="108"/>
      <c r="G463" s="108"/>
      <c r="H463" s="108"/>
      <c r="I463" s="108"/>
      <c r="J463" s="108"/>
    </row>
    <row r="464">
      <c r="D464" s="108"/>
      <c r="E464" s="108"/>
      <c r="F464" s="108"/>
      <c r="G464" s="108"/>
      <c r="H464" s="108"/>
      <c r="I464" s="108"/>
      <c r="J464" s="108"/>
    </row>
    <row r="465">
      <c r="D465" s="108"/>
      <c r="E465" s="108"/>
      <c r="F465" s="108"/>
      <c r="G465" s="108"/>
      <c r="H465" s="108"/>
      <c r="I465" s="108"/>
      <c r="J465" s="108"/>
    </row>
    <row r="466">
      <c r="D466" s="108"/>
      <c r="E466" s="108"/>
      <c r="F466" s="108"/>
      <c r="G466" s="108"/>
      <c r="H466" s="108"/>
      <c r="I466" s="108"/>
      <c r="J466" s="108"/>
    </row>
    <row r="467">
      <c r="D467" s="108"/>
      <c r="E467" s="108"/>
      <c r="F467" s="108"/>
      <c r="G467" s="108"/>
      <c r="H467" s="108"/>
      <c r="I467" s="108"/>
      <c r="J467" s="108"/>
    </row>
    <row r="468">
      <c r="D468" s="108"/>
      <c r="E468" s="108"/>
      <c r="F468" s="108"/>
      <c r="G468" s="108"/>
      <c r="H468" s="108"/>
      <c r="I468" s="108"/>
      <c r="J468" s="108"/>
    </row>
    <row r="469">
      <c r="D469" s="108"/>
      <c r="E469" s="108"/>
      <c r="F469" s="108"/>
      <c r="G469" s="108"/>
      <c r="H469" s="108"/>
      <c r="I469" s="108"/>
      <c r="J469" s="108"/>
    </row>
    <row r="470">
      <c r="D470" s="108"/>
      <c r="E470" s="108"/>
      <c r="F470" s="108"/>
      <c r="G470" s="108"/>
      <c r="H470" s="108"/>
      <c r="I470" s="108"/>
      <c r="J470" s="108"/>
    </row>
    <row r="471">
      <c r="D471" s="108"/>
      <c r="E471" s="108"/>
      <c r="F471" s="108"/>
      <c r="G471" s="108"/>
      <c r="H471" s="108"/>
      <c r="I471" s="108"/>
      <c r="J471" s="108"/>
    </row>
    <row r="472">
      <c r="D472" s="108"/>
      <c r="E472" s="108"/>
      <c r="F472" s="108"/>
      <c r="G472" s="108"/>
      <c r="H472" s="108"/>
      <c r="I472" s="108"/>
      <c r="J472" s="108"/>
    </row>
    <row r="473">
      <c r="D473" s="108"/>
      <c r="E473" s="108"/>
      <c r="F473" s="108"/>
      <c r="G473" s="108"/>
      <c r="H473" s="108"/>
      <c r="I473" s="108"/>
      <c r="J473" s="108"/>
    </row>
    <row r="474">
      <c r="D474" s="108"/>
      <c r="E474" s="108"/>
      <c r="F474" s="108"/>
      <c r="G474" s="108"/>
      <c r="H474" s="108"/>
      <c r="I474" s="108"/>
      <c r="J474" s="108"/>
    </row>
    <row r="475">
      <c r="D475" s="108"/>
      <c r="E475" s="108"/>
      <c r="F475" s="108"/>
      <c r="G475" s="108"/>
      <c r="H475" s="108"/>
      <c r="I475" s="108"/>
      <c r="J475" s="108"/>
    </row>
    <row r="476">
      <c r="D476" s="108"/>
      <c r="E476" s="108"/>
      <c r="F476" s="108"/>
      <c r="G476" s="108"/>
      <c r="H476" s="108"/>
      <c r="I476" s="108"/>
      <c r="J476" s="108"/>
    </row>
    <row r="477">
      <c r="D477" s="108"/>
      <c r="E477" s="108"/>
      <c r="F477" s="108"/>
      <c r="G477" s="108"/>
      <c r="H477" s="108"/>
      <c r="I477" s="108"/>
      <c r="J477" s="108"/>
    </row>
    <row r="478">
      <c r="D478" s="108"/>
      <c r="E478" s="108"/>
      <c r="F478" s="108"/>
      <c r="G478" s="108"/>
      <c r="H478" s="108"/>
      <c r="I478" s="108"/>
      <c r="J478" s="108"/>
    </row>
    <row r="479">
      <c r="D479" s="108"/>
      <c r="E479" s="108"/>
      <c r="F479" s="108"/>
      <c r="G479" s="108"/>
      <c r="H479" s="108"/>
      <c r="I479" s="108"/>
      <c r="J479" s="108"/>
    </row>
    <row r="480">
      <c r="D480" s="108"/>
      <c r="E480" s="108"/>
      <c r="F480" s="108"/>
      <c r="G480" s="108"/>
      <c r="H480" s="108"/>
      <c r="I480" s="108"/>
      <c r="J480" s="108"/>
    </row>
    <row r="481">
      <c r="D481" s="108"/>
      <c r="E481" s="108"/>
      <c r="F481" s="108"/>
      <c r="G481" s="108"/>
      <c r="H481" s="108"/>
      <c r="I481" s="108"/>
      <c r="J481" s="108"/>
    </row>
    <row r="482">
      <c r="D482" s="108"/>
      <c r="E482" s="108"/>
      <c r="F482" s="108"/>
      <c r="G482" s="108"/>
      <c r="H482" s="108"/>
      <c r="I482" s="108"/>
      <c r="J482" s="108"/>
    </row>
    <row r="483">
      <c r="D483" s="108"/>
      <c r="E483" s="108"/>
      <c r="F483" s="108"/>
      <c r="G483" s="108"/>
      <c r="H483" s="108"/>
      <c r="I483" s="108"/>
      <c r="J483" s="108"/>
    </row>
    <row r="484">
      <c r="D484" s="108"/>
      <c r="E484" s="108"/>
      <c r="F484" s="108"/>
      <c r="G484" s="108"/>
      <c r="H484" s="108"/>
      <c r="I484" s="108"/>
      <c r="J484" s="108"/>
    </row>
    <row r="485">
      <c r="D485" s="108"/>
      <c r="E485" s="108"/>
      <c r="F485" s="108"/>
      <c r="G485" s="108"/>
      <c r="H485" s="108"/>
      <c r="I485" s="108"/>
      <c r="J485" s="108"/>
    </row>
    <row r="486">
      <c r="D486" s="108"/>
      <c r="E486" s="108"/>
      <c r="F486" s="108"/>
      <c r="G486" s="108"/>
      <c r="H486" s="108"/>
      <c r="I486" s="108"/>
      <c r="J486" s="108"/>
    </row>
    <row r="487">
      <c r="D487" s="108"/>
      <c r="E487" s="108"/>
      <c r="F487" s="108"/>
      <c r="G487" s="108"/>
      <c r="H487" s="108"/>
      <c r="I487" s="108"/>
      <c r="J487" s="108"/>
    </row>
    <row r="488">
      <c r="D488" s="108"/>
      <c r="E488" s="108"/>
      <c r="F488" s="108"/>
      <c r="G488" s="108"/>
      <c r="H488" s="108"/>
      <c r="I488" s="108"/>
      <c r="J488" s="108"/>
    </row>
    <row r="489">
      <c r="D489" s="108"/>
      <c r="E489" s="108"/>
      <c r="F489" s="108"/>
      <c r="G489" s="108"/>
      <c r="H489" s="108"/>
      <c r="I489" s="108"/>
      <c r="J489" s="108"/>
    </row>
    <row r="490">
      <c r="D490" s="108"/>
      <c r="E490" s="108"/>
      <c r="F490" s="108"/>
      <c r="G490" s="108"/>
      <c r="H490" s="108"/>
      <c r="I490" s="108"/>
      <c r="J490" s="108"/>
    </row>
    <row r="491">
      <c r="D491" s="108"/>
      <c r="E491" s="108"/>
      <c r="F491" s="108"/>
      <c r="G491" s="108"/>
      <c r="H491" s="108"/>
      <c r="I491" s="108"/>
      <c r="J491" s="108"/>
    </row>
    <row r="492">
      <c r="D492" s="108"/>
      <c r="E492" s="108"/>
      <c r="F492" s="108"/>
      <c r="G492" s="108"/>
      <c r="H492" s="108"/>
      <c r="I492" s="108"/>
      <c r="J492" s="108"/>
    </row>
    <row r="493">
      <c r="D493" s="108"/>
      <c r="E493" s="108"/>
      <c r="F493" s="108"/>
      <c r="G493" s="108"/>
      <c r="H493" s="108"/>
      <c r="I493" s="108"/>
      <c r="J493" s="108"/>
    </row>
    <row r="494">
      <c r="D494" s="108"/>
      <c r="E494" s="108"/>
      <c r="F494" s="108"/>
      <c r="G494" s="108"/>
      <c r="H494" s="108"/>
      <c r="I494" s="108"/>
      <c r="J494" s="108"/>
    </row>
    <row r="495">
      <c r="D495" s="108"/>
      <c r="E495" s="108"/>
      <c r="F495" s="108"/>
      <c r="G495" s="108"/>
      <c r="H495" s="108"/>
      <c r="I495" s="108"/>
      <c r="J495" s="108"/>
    </row>
    <row r="496">
      <c r="D496" s="108"/>
      <c r="E496" s="108"/>
      <c r="F496" s="108"/>
      <c r="G496" s="108"/>
      <c r="H496" s="108"/>
      <c r="I496" s="108"/>
      <c r="J496" s="108"/>
    </row>
    <row r="497">
      <c r="D497" s="108"/>
      <c r="E497" s="108"/>
      <c r="F497" s="108"/>
      <c r="G497" s="108"/>
      <c r="H497" s="108"/>
      <c r="I497" s="108"/>
      <c r="J497" s="108"/>
    </row>
    <row r="498">
      <c r="D498" s="108"/>
      <c r="E498" s="108"/>
      <c r="F498" s="108"/>
      <c r="G498" s="108"/>
      <c r="H498" s="108"/>
      <c r="I498" s="108"/>
      <c r="J498" s="108"/>
    </row>
    <row r="499">
      <c r="D499" s="108"/>
      <c r="E499" s="108"/>
      <c r="F499" s="108"/>
      <c r="G499" s="108"/>
      <c r="H499" s="108"/>
      <c r="I499" s="108"/>
      <c r="J499" s="108"/>
    </row>
    <row r="500">
      <c r="D500" s="108"/>
      <c r="E500" s="108"/>
      <c r="F500" s="108"/>
      <c r="G500" s="108"/>
      <c r="H500" s="108"/>
      <c r="I500" s="108"/>
      <c r="J500" s="108"/>
    </row>
    <row r="501">
      <c r="D501" s="108"/>
      <c r="E501" s="108"/>
      <c r="F501" s="108"/>
      <c r="G501" s="108"/>
      <c r="H501" s="108"/>
      <c r="I501" s="108"/>
      <c r="J501" s="108"/>
    </row>
    <row r="502">
      <c r="D502" s="108"/>
      <c r="E502" s="108"/>
      <c r="F502" s="108"/>
      <c r="G502" s="108"/>
      <c r="H502" s="108"/>
      <c r="I502" s="108"/>
      <c r="J502" s="108"/>
    </row>
    <row r="503">
      <c r="D503" s="108"/>
      <c r="E503" s="108"/>
      <c r="F503" s="108"/>
      <c r="G503" s="108"/>
      <c r="H503" s="108"/>
      <c r="I503" s="108"/>
      <c r="J503" s="108"/>
    </row>
    <row r="504">
      <c r="D504" s="108"/>
      <c r="E504" s="108"/>
      <c r="F504" s="108"/>
      <c r="G504" s="108"/>
      <c r="H504" s="108"/>
      <c r="I504" s="108"/>
      <c r="J504" s="108"/>
    </row>
    <row r="505">
      <c r="D505" s="108"/>
      <c r="E505" s="108"/>
      <c r="F505" s="108"/>
      <c r="G505" s="108"/>
      <c r="H505" s="108"/>
      <c r="I505" s="108"/>
      <c r="J505" s="108"/>
    </row>
    <row r="506">
      <c r="D506" s="108"/>
      <c r="E506" s="108"/>
      <c r="F506" s="108"/>
      <c r="G506" s="108"/>
      <c r="H506" s="108"/>
      <c r="I506" s="108"/>
      <c r="J506" s="108"/>
    </row>
    <row r="507">
      <c r="D507" s="108"/>
      <c r="E507" s="108"/>
      <c r="F507" s="108"/>
      <c r="G507" s="108"/>
      <c r="H507" s="108"/>
      <c r="I507" s="108"/>
      <c r="J507" s="108"/>
    </row>
    <row r="508">
      <c r="D508" s="108"/>
      <c r="E508" s="108"/>
      <c r="F508" s="108"/>
      <c r="G508" s="108"/>
      <c r="H508" s="108"/>
      <c r="I508" s="108"/>
      <c r="J508" s="108"/>
    </row>
    <row r="509">
      <c r="D509" s="108"/>
      <c r="E509" s="108"/>
      <c r="F509" s="108"/>
      <c r="G509" s="108"/>
      <c r="H509" s="108"/>
      <c r="I509" s="108"/>
      <c r="J509" s="108"/>
    </row>
    <row r="510">
      <c r="D510" s="108"/>
      <c r="E510" s="108"/>
      <c r="F510" s="108"/>
      <c r="G510" s="108"/>
      <c r="H510" s="108"/>
      <c r="I510" s="108"/>
      <c r="J510" s="108"/>
    </row>
    <row r="511">
      <c r="D511" s="108"/>
      <c r="E511" s="108"/>
      <c r="F511" s="108"/>
      <c r="G511" s="108"/>
      <c r="H511" s="108"/>
      <c r="I511" s="108"/>
      <c r="J511" s="108"/>
    </row>
    <row r="512">
      <c r="D512" s="108"/>
      <c r="E512" s="108"/>
      <c r="F512" s="108"/>
      <c r="G512" s="108"/>
      <c r="H512" s="108"/>
      <c r="I512" s="108"/>
      <c r="J512" s="108"/>
    </row>
    <row r="513">
      <c r="D513" s="108"/>
      <c r="E513" s="108"/>
      <c r="F513" s="108"/>
      <c r="G513" s="108"/>
      <c r="H513" s="108"/>
      <c r="I513" s="108"/>
      <c r="J513" s="108"/>
    </row>
    <row r="514">
      <c r="D514" s="108"/>
      <c r="E514" s="108"/>
      <c r="F514" s="108"/>
      <c r="G514" s="108"/>
      <c r="H514" s="108"/>
      <c r="I514" s="108"/>
      <c r="J514" s="108"/>
    </row>
    <row r="515">
      <c r="D515" s="108"/>
      <c r="E515" s="108"/>
      <c r="F515" s="108"/>
      <c r="G515" s="108"/>
      <c r="H515" s="108"/>
      <c r="I515" s="108"/>
      <c r="J515" s="108"/>
    </row>
    <row r="516">
      <c r="D516" s="108"/>
      <c r="E516" s="108"/>
      <c r="F516" s="108"/>
      <c r="G516" s="108"/>
      <c r="H516" s="108"/>
      <c r="I516" s="108"/>
      <c r="J516" s="108"/>
    </row>
    <row r="517">
      <c r="D517" s="108"/>
      <c r="E517" s="108"/>
      <c r="F517" s="108"/>
      <c r="G517" s="108"/>
      <c r="H517" s="108"/>
      <c r="I517" s="108"/>
      <c r="J517" s="108"/>
    </row>
    <row r="518">
      <c r="D518" s="108"/>
      <c r="E518" s="108"/>
      <c r="F518" s="108"/>
      <c r="G518" s="108"/>
      <c r="H518" s="108"/>
      <c r="I518" s="108"/>
      <c r="J518" s="108"/>
    </row>
    <row r="519">
      <c r="D519" s="108"/>
      <c r="E519" s="108"/>
      <c r="F519" s="108"/>
      <c r="G519" s="108"/>
      <c r="H519" s="108"/>
      <c r="I519" s="108"/>
      <c r="J519" s="108"/>
    </row>
    <row r="520">
      <c r="D520" s="108"/>
      <c r="E520" s="108"/>
      <c r="F520" s="108"/>
      <c r="G520" s="108"/>
      <c r="H520" s="108"/>
      <c r="I520" s="108"/>
      <c r="J520" s="108"/>
    </row>
    <row r="521">
      <c r="D521" s="108"/>
      <c r="E521" s="108"/>
      <c r="F521" s="108"/>
      <c r="G521" s="108"/>
      <c r="H521" s="108"/>
      <c r="I521" s="108"/>
      <c r="J521" s="108"/>
    </row>
    <row r="522">
      <c r="D522" s="108"/>
      <c r="E522" s="108"/>
      <c r="F522" s="108"/>
      <c r="G522" s="108"/>
      <c r="H522" s="108"/>
      <c r="I522" s="108"/>
      <c r="J522" s="108"/>
    </row>
    <row r="523">
      <c r="D523" s="108"/>
      <c r="E523" s="108"/>
      <c r="F523" s="108"/>
      <c r="G523" s="108"/>
      <c r="H523" s="108"/>
      <c r="I523" s="108"/>
      <c r="J523" s="108"/>
    </row>
    <row r="524">
      <c r="D524" s="108"/>
      <c r="E524" s="108"/>
      <c r="F524" s="108"/>
      <c r="G524" s="108"/>
      <c r="H524" s="108"/>
      <c r="I524" s="108"/>
      <c r="J524" s="108"/>
    </row>
    <row r="525">
      <c r="D525" s="108"/>
      <c r="E525" s="108"/>
      <c r="F525" s="108"/>
      <c r="G525" s="108"/>
      <c r="H525" s="108"/>
      <c r="I525" s="108"/>
      <c r="J525" s="108"/>
    </row>
    <row r="526">
      <c r="D526" s="108"/>
      <c r="E526" s="108"/>
      <c r="F526" s="108"/>
      <c r="G526" s="108"/>
      <c r="H526" s="108"/>
      <c r="I526" s="108"/>
      <c r="J526" s="108"/>
    </row>
    <row r="527">
      <c r="D527" s="108"/>
      <c r="E527" s="108"/>
      <c r="F527" s="108"/>
      <c r="G527" s="108"/>
      <c r="H527" s="108"/>
      <c r="I527" s="108"/>
      <c r="J527" s="108"/>
    </row>
    <row r="528">
      <c r="D528" s="108"/>
      <c r="E528" s="108"/>
      <c r="F528" s="108"/>
      <c r="G528" s="108"/>
      <c r="H528" s="108"/>
      <c r="I528" s="108"/>
      <c r="J528" s="108"/>
    </row>
    <row r="529">
      <c r="D529" s="108"/>
      <c r="E529" s="108"/>
      <c r="F529" s="108"/>
      <c r="G529" s="108"/>
      <c r="H529" s="108"/>
      <c r="I529" s="108"/>
      <c r="J529" s="108"/>
    </row>
    <row r="530">
      <c r="D530" s="108"/>
      <c r="E530" s="108"/>
      <c r="F530" s="108"/>
      <c r="G530" s="108"/>
      <c r="H530" s="108"/>
      <c r="I530" s="108"/>
      <c r="J530" s="108"/>
    </row>
    <row r="531">
      <c r="D531" s="108"/>
      <c r="E531" s="108"/>
      <c r="F531" s="108"/>
      <c r="G531" s="108"/>
      <c r="H531" s="108"/>
      <c r="I531" s="108"/>
      <c r="J531" s="108"/>
    </row>
    <row r="532">
      <c r="D532" s="108"/>
      <c r="E532" s="108"/>
      <c r="F532" s="108"/>
      <c r="G532" s="108"/>
      <c r="H532" s="108"/>
      <c r="I532" s="108"/>
      <c r="J532" s="108"/>
    </row>
    <row r="533">
      <c r="D533" s="108"/>
      <c r="E533" s="108"/>
      <c r="F533" s="108"/>
      <c r="G533" s="108"/>
      <c r="H533" s="108"/>
      <c r="I533" s="108"/>
      <c r="J533" s="108"/>
    </row>
    <row r="534">
      <c r="D534" s="108"/>
      <c r="E534" s="108"/>
      <c r="F534" s="108"/>
      <c r="G534" s="108"/>
      <c r="H534" s="108"/>
      <c r="I534" s="108"/>
      <c r="J534" s="108"/>
    </row>
    <row r="535">
      <c r="D535" s="108"/>
      <c r="E535" s="108"/>
      <c r="F535" s="108"/>
      <c r="G535" s="108"/>
      <c r="H535" s="108"/>
      <c r="I535" s="108"/>
      <c r="J535" s="108"/>
    </row>
    <row r="536">
      <c r="D536" s="108"/>
      <c r="E536" s="108"/>
      <c r="F536" s="108"/>
      <c r="G536" s="108"/>
      <c r="H536" s="108"/>
      <c r="I536" s="108"/>
      <c r="J536" s="108"/>
    </row>
    <row r="537">
      <c r="D537" s="108"/>
      <c r="E537" s="108"/>
      <c r="F537" s="108"/>
      <c r="G537" s="108"/>
      <c r="H537" s="108"/>
      <c r="I537" s="108"/>
      <c r="J537" s="108"/>
    </row>
    <row r="538">
      <c r="D538" s="108"/>
      <c r="E538" s="108"/>
      <c r="F538" s="108"/>
      <c r="G538" s="108"/>
      <c r="H538" s="108"/>
      <c r="I538" s="108"/>
      <c r="J538" s="108"/>
    </row>
    <row r="539">
      <c r="D539" s="108"/>
      <c r="E539" s="108"/>
      <c r="F539" s="108"/>
      <c r="G539" s="108"/>
      <c r="H539" s="108"/>
      <c r="I539" s="108"/>
      <c r="J539" s="108"/>
    </row>
    <row r="540">
      <c r="D540" s="108"/>
      <c r="E540" s="108"/>
      <c r="F540" s="108"/>
      <c r="G540" s="108"/>
      <c r="H540" s="108"/>
      <c r="I540" s="108"/>
      <c r="J540" s="108"/>
    </row>
    <row r="541">
      <c r="D541" s="108"/>
      <c r="E541" s="108"/>
      <c r="F541" s="108"/>
      <c r="G541" s="108"/>
      <c r="H541" s="108"/>
      <c r="I541" s="108"/>
      <c r="J541" s="108"/>
    </row>
    <row r="542">
      <c r="D542" s="108"/>
      <c r="E542" s="108"/>
      <c r="F542" s="108"/>
      <c r="G542" s="108"/>
      <c r="H542" s="108"/>
      <c r="I542" s="108"/>
      <c r="J542" s="108"/>
    </row>
    <row r="543">
      <c r="D543" s="108"/>
      <c r="E543" s="108"/>
      <c r="F543" s="108"/>
      <c r="G543" s="108"/>
      <c r="H543" s="108"/>
      <c r="I543" s="108"/>
      <c r="J543" s="108"/>
    </row>
    <row r="544">
      <c r="D544" s="108"/>
      <c r="E544" s="108"/>
      <c r="F544" s="108"/>
      <c r="G544" s="108"/>
      <c r="H544" s="108"/>
      <c r="I544" s="108"/>
      <c r="J544" s="108"/>
    </row>
    <row r="545">
      <c r="D545" s="108"/>
      <c r="E545" s="108"/>
      <c r="F545" s="108"/>
      <c r="G545" s="108"/>
      <c r="H545" s="108"/>
      <c r="I545" s="108"/>
      <c r="J545" s="108"/>
    </row>
    <row r="546">
      <c r="D546" s="108"/>
      <c r="E546" s="108"/>
      <c r="F546" s="108"/>
      <c r="G546" s="108"/>
      <c r="H546" s="108"/>
      <c r="I546" s="108"/>
      <c r="J546" s="108"/>
    </row>
    <row r="547">
      <c r="D547" s="108"/>
      <c r="E547" s="108"/>
      <c r="F547" s="108"/>
      <c r="G547" s="108"/>
      <c r="H547" s="108"/>
      <c r="I547" s="108"/>
      <c r="J547" s="108"/>
    </row>
    <row r="548">
      <c r="D548" s="108"/>
      <c r="E548" s="108"/>
      <c r="F548" s="108"/>
      <c r="G548" s="108"/>
      <c r="H548" s="108"/>
      <c r="I548" s="108"/>
      <c r="J548" s="108"/>
    </row>
    <row r="549">
      <c r="D549" s="108"/>
      <c r="E549" s="108"/>
      <c r="F549" s="108"/>
      <c r="G549" s="108"/>
      <c r="H549" s="108"/>
      <c r="I549" s="108"/>
      <c r="J549" s="108"/>
    </row>
    <row r="550">
      <c r="D550" s="108"/>
      <c r="E550" s="108"/>
      <c r="F550" s="108"/>
      <c r="G550" s="108"/>
      <c r="H550" s="108"/>
      <c r="I550" s="108"/>
      <c r="J550" s="108"/>
    </row>
    <row r="551">
      <c r="D551" s="108"/>
      <c r="E551" s="108"/>
      <c r="F551" s="108"/>
      <c r="G551" s="108"/>
      <c r="H551" s="108"/>
      <c r="I551" s="108"/>
      <c r="J551" s="108"/>
    </row>
    <row r="552">
      <c r="D552" s="108"/>
      <c r="E552" s="108"/>
      <c r="F552" s="108"/>
      <c r="G552" s="108"/>
      <c r="H552" s="108"/>
      <c r="I552" s="108"/>
      <c r="J552" s="108"/>
    </row>
    <row r="553">
      <c r="D553" s="108"/>
      <c r="E553" s="108"/>
      <c r="F553" s="108"/>
      <c r="G553" s="108"/>
      <c r="H553" s="108"/>
      <c r="I553" s="108"/>
      <c r="J553" s="108"/>
    </row>
    <row r="554">
      <c r="D554" s="108"/>
      <c r="E554" s="108"/>
      <c r="F554" s="108"/>
      <c r="G554" s="108"/>
      <c r="H554" s="108"/>
      <c r="I554" s="108"/>
      <c r="J554" s="108"/>
    </row>
    <row r="555">
      <c r="D555" s="108"/>
      <c r="E555" s="108"/>
      <c r="F555" s="108"/>
      <c r="G555" s="108"/>
      <c r="H555" s="108"/>
      <c r="I555" s="108"/>
      <c r="J555" s="108"/>
    </row>
    <row r="556">
      <c r="D556" s="108"/>
      <c r="E556" s="108"/>
      <c r="F556" s="108"/>
      <c r="G556" s="108"/>
      <c r="H556" s="108"/>
      <c r="I556" s="108"/>
      <c r="J556" s="108"/>
    </row>
    <row r="557">
      <c r="D557" s="108"/>
      <c r="E557" s="108"/>
      <c r="F557" s="108"/>
      <c r="G557" s="108"/>
      <c r="H557" s="108"/>
      <c r="I557" s="108"/>
      <c r="J557" s="108"/>
    </row>
    <row r="558">
      <c r="D558" s="108"/>
      <c r="E558" s="108"/>
      <c r="F558" s="108"/>
      <c r="G558" s="108"/>
      <c r="H558" s="108"/>
      <c r="I558" s="108"/>
      <c r="J558" s="108"/>
    </row>
    <row r="559">
      <c r="D559" s="108"/>
      <c r="E559" s="108"/>
      <c r="F559" s="108"/>
      <c r="G559" s="108"/>
      <c r="H559" s="108"/>
      <c r="I559" s="108"/>
      <c r="J559" s="108"/>
    </row>
    <row r="560">
      <c r="D560" s="108"/>
      <c r="E560" s="108"/>
      <c r="F560" s="108"/>
      <c r="G560" s="108"/>
      <c r="H560" s="108"/>
      <c r="I560" s="108"/>
      <c r="J560" s="108"/>
    </row>
    <row r="561">
      <c r="D561" s="108"/>
      <c r="E561" s="108"/>
      <c r="F561" s="108"/>
      <c r="G561" s="108"/>
      <c r="H561" s="108"/>
      <c r="I561" s="108"/>
      <c r="J561" s="108"/>
    </row>
    <row r="562">
      <c r="D562" s="108"/>
      <c r="E562" s="108"/>
      <c r="F562" s="108"/>
      <c r="G562" s="108"/>
      <c r="H562" s="108"/>
      <c r="I562" s="108"/>
      <c r="J562" s="108"/>
    </row>
    <row r="563">
      <c r="D563" s="108"/>
      <c r="E563" s="108"/>
      <c r="F563" s="108"/>
      <c r="G563" s="108"/>
      <c r="H563" s="108"/>
      <c r="I563" s="108"/>
      <c r="J563" s="108"/>
    </row>
    <row r="564">
      <c r="D564" s="108"/>
      <c r="E564" s="108"/>
      <c r="F564" s="108"/>
      <c r="G564" s="108"/>
      <c r="H564" s="108"/>
      <c r="I564" s="108"/>
      <c r="J564" s="108"/>
    </row>
    <row r="565">
      <c r="D565" s="108"/>
      <c r="E565" s="108"/>
      <c r="F565" s="108"/>
      <c r="G565" s="108"/>
      <c r="H565" s="108"/>
      <c r="I565" s="108"/>
      <c r="J565" s="108"/>
    </row>
    <row r="566">
      <c r="D566" s="108"/>
      <c r="E566" s="108"/>
      <c r="F566" s="108"/>
      <c r="G566" s="108"/>
      <c r="H566" s="108"/>
      <c r="I566" s="108"/>
      <c r="J566" s="108"/>
    </row>
    <row r="567">
      <c r="D567" s="108"/>
      <c r="E567" s="108"/>
      <c r="F567" s="108"/>
      <c r="G567" s="108"/>
      <c r="H567" s="108"/>
      <c r="I567" s="108"/>
      <c r="J567" s="108"/>
    </row>
    <row r="568">
      <c r="D568" s="108"/>
      <c r="E568" s="108"/>
      <c r="F568" s="108"/>
      <c r="G568" s="108"/>
      <c r="H568" s="108"/>
      <c r="I568" s="108"/>
      <c r="J568" s="108"/>
    </row>
    <row r="569">
      <c r="D569" s="108"/>
      <c r="E569" s="108"/>
      <c r="F569" s="108"/>
      <c r="G569" s="108"/>
      <c r="H569" s="108"/>
      <c r="I569" s="108"/>
      <c r="J569" s="108"/>
    </row>
    <row r="570">
      <c r="D570" s="108"/>
      <c r="E570" s="108"/>
      <c r="F570" s="108"/>
      <c r="G570" s="108"/>
      <c r="H570" s="108"/>
      <c r="I570" s="108"/>
      <c r="J570" s="108"/>
    </row>
    <row r="571">
      <c r="D571" s="108"/>
      <c r="E571" s="108"/>
      <c r="F571" s="108"/>
      <c r="G571" s="108"/>
      <c r="H571" s="108"/>
      <c r="I571" s="108"/>
      <c r="J571" s="108"/>
    </row>
    <row r="572">
      <c r="D572" s="108"/>
      <c r="E572" s="108"/>
      <c r="F572" s="108"/>
      <c r="G572" s="108"/>
      <c r="H572" s="108"/>
      <c r="I572" s="108"/>
      <c r="J572" s="108"/>
    </row>
    <row r="573">
      <c r="D573" s="108"/>
      <c r="E573" s="108"/>
      <c r="F573" s="108"/>
      <c r="G573" s="108"/>
      <c r="H573" s="108"/>
      <c r="I573" s="108"/>
      <c r="J573" s="108"/>
    </row>
    <row r="574">
      <c r="D574" s="108"/>
      <c r="E574" s="108"/>
      <c r="F574" s="108"/>
      <c r="G574" s="108"/>
      <c r="H574" s="108"/>
      <c r="I574" s="108"/>
      <c r="J574" s="108"/>
    </row>
    <row r="575">
      <c r="D575" s="108"/>
      <c r="E575" s="108"/>
      <c r="F575" s="108"/>
      <c r="G575" s="108"/>
      <c r="H575" s="108"/>
      <c r="I575" s="108"/>
      <c r="J575" s="108"/>
    </row>
    <row r="576">
      <c r="D576" s="108"/>
      <c r="E576" s="108"/>
      <c r="F576" s="108"/>
      <c r="G576" s="108"/>
      <c r="H576" s="108"/>
      <c r="I576" s="108"/>
      <c r="J576" s="108"/>
    </row>
    <row r="577">
      <c r="D577" s="108"/>
      <c r="E577" s="108"/>
      <c r="F577" s="108"/>
      <c r="G577" s="108"/>
      <c r="H577" s="108"/>
      <c r="I577" s="108"/>
      <c r="J577" s="108"/>
    </row>
    <row r="578">
      <c r="D578" s="108"/>
      <c r="E578" s="108"/>
      <c r="F578" s="108"/>
      <c r="G578" s="108"/>
      <c r="H578" s="108"/>
      <c r="I578" s="108"/>
      <c r="J578" s="108"/>
    </row>
    <row r="579">
      <c r="D579" s="108"/>
      <c r="E579" s="108"/>
      <c r="F579" s="108"/>
      <c r="G579" s="108"/>
      <c r="H579" s="108"/>
      <c r="I579" s="108"/>
      <c r="J579" s="108"/>
    </row>
    <row r="580">
      <c r="D580" s="108"/>
      <c r="E580" s="108"/>
      <c r="F580" s="108"/>
      <c r="G580" s="108"/>
      <c r="H580" s="108"/>
      <c r="I580" s="108"/>
      <c r="J580" s="108"/>
    </row>
    <row r="581">
      <c r="D581" s="108"/>
      <c r="E581" s="108"/>
      <c r="F581" s="108"/>
      <c r="G581" s="108"/>
      <c r="H581" s="108"/>
      <c r="I581" s="108"/>
      <c r="J581" s="108"/>
    </row>
    <row r="582">
      <c r="D582" s="108"/>
      <c r="E582" s="108"/>
      <c r="F582" s="108"/>
      <c r="G582" s="108"/>
      <c r="H582" s="108"/>
      <c r="I582" s="108"/>
      <c r="J582" s="108"/>
    </row>
    <row r="583">
      <c r="D583" s="108"/>
      <c r="E583" s="108"/>
      <c r="F583" s="108"/>
      <c r="G583" s="108"/>
      <c r="H583" s="108"/>
      <c r="I583" s="108"/>
      <c r="J583" s="108"/>
    </row>
    <row r="584">
      <c r="D584" s="108"/>
      <c r="E584" s="108"/>
      <c r="F584" s="108"/>
      <c r="G584" s="108"/>
      <c r="H584" s="108"/>
      <c r="I584" s="108"/>
      <c r="J584" s="108"/>
    </row>
    <row r="585">
      <c r="D585" s="108"/>
      <c r="E585" s="108"/>
      <c r="F585" s="108"/>
      <c r="G585" s="108"/>
      <c r="H585" s="108"/>
      <c r="I585" s="108"/>
      <c r="J585" s="108"/>
    </row>
    <row r="586">
      <c r="D586" s="108"/>
      <c r="E586" s="108"/>
      <c r="F586" s="108"/>
      <c r="G586" s="108"/>
      <c r="H586" s="108"/>
      <c r="I586" s="108"/>
      <c r="J586" s="108"/>
    </row>
    <row r="587">
      <c r="D587" s="108"/>
      <c r="E587" s="108"/>
      <c r="F587" s="108"/>
      <c r="G587" s="108"/>
      <c r="H587" s="108"/>
      <c r="I587" s="108"/>
      <c r="J587" s="108"/>
    </row>
    <row r="588">
      <c r="D588" s="108"/>
      <c r="E588" s="108"/>
      <c r="F588" s="108"/>
      <c r="G588" s="108"/>
      <c r="H588" s="108"/>
      <c r="I588" s="108"/>
      <c r="J588" s="108"/>
    </row>
    <row r="589">
      <c r="D589" s="108"/>
      <c r="E589" s="108"/>
      <c r="F589" s="108"/>
      <c r="G589" s="108"/>
      <c r="H589" s="108"/>
      <c r="I589" s="108"/>
      <c r="J589" s="108"/>
    </row>
    <row r="590">
      <c r="D590" s="108"/>
      <c r="E590" s="108"/>
      <c r="F590" s="108"/>
      <c r="G590" s="108"/>
      <c r="H590" s="108"/>
      <c r="I590" s="108"/>
      <c r="J590" s="108"/>
    </row>
    <row r="591">
      <c r="D591" s="108"/>
      <c r="E591" s="108"/>
      <c r="F591" s="108"/>
      <c r="G591" s="108"/>
      <c r="H591" s="108"/>
      <c r="I591" s="108"/>
      <c r="J591" s="108"/>
    </row>
    <row r="592">
      <c r="D592" s="108"/>
      <c r="E592" s="108"/>
      <c r="F592" s="108"/>
      <c r="G592" s="108"/>
      <c r="H592" s="108"/>
      <c r="I592" s="108"/>
      <c r="J592" s="108"/>
    </row>
    <row r="593">
      <c r="D593" s="108"/>
      <c r="E593" s="108"/>
      <c r="F593" s="108"/>
      <c r="G593" s="108"/>
      <c r="H593" s="108"/>
      <c r="I593" s="108"/>
      <c r="J593" s="108"/>
    </row>
    <row r="594">
      <c r="D594" s="108"/>
      <c r="E594" s="108"/>
      <c r="F594" s="108"/>
      <c r="G594" s="108"/>
      <c r="H594" s="108"/>
      <c r="I594" s="108"/>
      <c r="J594" s="108"/>
    </row>
    <row r="595">
      <c r="D595" s="108"/>
      <c r="E595" s="108"/>
      <c r="F595" s="108"/>
      <c r="G595" s="108"/>
      <c r="H595" s="108"/>
      <c r="I595" s="108"/>
      <c r="J595" s="108"/>
    </row>
    <row r="596">
      <c r="D596" s="108"/>
      <c r="E596" s="108"/>
      <c r="F596" s="108"/>
      <c r="G596" s="108"/>
      <c r="H596" s="108"/>
      <c r="I596" s="108"/>
      <c r="J596" s="108"/>
    </row>
    <row r="597">
      <c r="D597" s="108"/>
      <c r="E597" s="108"/>
      <c r="F597" s="108"/>
      <c r="G597" s="108"/>
      <c r="H597" s="108"/>
      <c r="I597" s="108"/>
      <c r="J597" s="108"/>
    </row>
    <row r="598">
      <c r="D598" s="108"/>
      <c r="E598" s="108"/>
      <c r="F598" s="108"/>
      <c r="G598" s="108"/>
      <c r="H598" s="108"/>
      <c r="I598" s="108"/>
      <c r="J598" s="108"/>
    </row>
    <row r="599">
      <c r="D599" s="108"/>
      <c r="E599" s="108"/>
      <c r="F599" s="108"/>
      <c r="G599" s="108"/>
      <c r="H599" s="108"/>
      <c r="I599" s="108"/>
      <c r="J599" s="108"/>
    </row>
    <row r="600">
      <c r="D600" s="108"/>
      <c r="E600" s="108"/>
      <c r="F600" s="108"/>
      <c r="G600" s="108"/>
      <c r="H600" s="108"/>
      <c r="I600" s="108"/>
      <c r="J600" s="108"/>
    </row>
    <row r="601">
      <c r="D601" s="108"/>
      <c r="E601" s="108"/>
      <c r="F601" s="108"/>
      <c r="G601" s="108"/>
      <c r="H601" s="108"/>
      <c r="I601" s="108"/>
      <c r="J601" s="108"/>
    </row>
    <row r="602">
      <c r="D602" s="108"/>
      <c r="E602" s="108"/>
      <c r="F602" s="108"/>
      <c r="G602" s="108"/>
      <c r="H602" s="108"/>
      <c r="I602" s="108"/>
      <c r="J602" s="108"/>
    </row>
    <row r="603">
      <c r="D603" s="108"/>
      <c r="E603" s="108"/>
      <c r="F603" s="108"/>
      <c r="G603" s="108"/>
      <c r="H603" s="108"/>
      <c r="I603" s="108"/>
      <c r="J603" s="108"/>
    </row>
    <row r="604">
      <c r="D604" s="108"/>
      <c r="E604" s="108"/>
      <c r="F604" s="108"/>
      <c r="G604" s="108"/>
      <c r="H604" s="108"/>
      <c r="I604" s="108"/>
      <c r="J604" s="108"/>
    </row>
    <row r="605">
      <c r="D605" s="108"/>
      <c r="E605" s="108"/>
      <c r="F605" s="108"/>
      <c r="G605" s="108"/>
      <c r="H605" s="108"/>
      <c r="I605" s="108"/>
      <c r="J605" s="108"/>
    </row>
    <row r="606">
      <c r="D606" s="108"/>
      <c r="E606" s="108"/>
      <c r="F606" s="108"/>
      <c r="G606" s="108"/>
      <c r="H606" s="108"/>
      <c r="I606" s="108"/>
      <c r="J606" s="108"/>
    </row>
    <row r="607">
      <c r="D607" s="108"/>
      <c r="E607" s="108"/>
      <c r="F607" s="108"/>
      <c r="G607" s="108"/>
      <c r="H607" s="108"/>
      <c r="I607" s="108"/>
      <c r="J607" s="108"/>
    </row>
    <row r="608">
      <c r="D608" s="108"/>
      <c r="E608" s="108"/>
      <c r="F608" s="108"/>
      <c r="G608" s="108"/>
      <c r="H608" s="108"/>
      <c r="I608" s="108"/>
      <c r="J608" s="108"/>
    </row>
    <row r="609">
      <c r="D609" s="108"/>
      <c r="E609" s="108"/>
      <c r="F609" s="108"/>
      <c r="G609" s="108"/>
      <c r="H609" s="108"/>
      <c r="I609" s="108"/>
      <c r="J609" s="108"/>
    </row>
    <row r="610">
      <c r="D610" s="108"/>
      <c r="E610" s="108"/>
      <c r="F610" s="108"/>
      <c r="G610" s="108"/>
      <c r="H610" s="108"/>
      <c r="I610" s="108"/>
      <c r="J610" s="108"/>
    </row>
    <row r="611">
      <c r="D611" s="108"/>
      <c r="E611" s="108"/>
      <c r="F611" s="108"/>
      <c r="G611" s="108"/>
      <c r="H611" s="108"/>
      <c r="I611" s="108"/>
      <c r="J611" s="108"/>
    </row>
    <row r="612">
      <c r="D612" s="108"/>
      <c r="E612" s="108"/>
      <c r="F612" s="108"/>
      <c r="G612" s="108"/>
      <c r="H612" s="108"/>
      <c r="I612" s="108"/>
      <c r="J612" s="108"/>
    </row>
    <row r="613">
      <c r="D613" s="108"/>
      <c r="E613" s="108"/>
      <c r="F613" s="108"/>
      <c r="G613" s="108"/>
      <c r="H613" s="108"/>
      <c r="I613" s="108"/>
      <c r="J613" s="108"/>
    </row>
    <row r="614">
      <c r="D614" s="108"/>
      <c r="E614" s="108"/>
      <c r="F614" s="108"/>
      <c r="G614" s="108"/>
      <c r="H614" s="108"/>
      <c r="I614" s="108"/>
      <c r="J614" s="108"/>
    </row>
    <row r="615">
      <c r="D615" s="108"/>
      <c r="E615" s="108"/>
      <c r="F615" s="108"/>
      <c r="G615" s="108"/>
      <c r="H615" s="108"/>
      <c r="I615" s="108"/>
      <c r="J615" s="108"/>
    </row>
    <row r="616">
      <c r="D616" s="108"/>
      <c r="E616" s="108"/>
      <c r="F616" s="108"/>
      <c r="G616" s="108"/>
      <c r="H616" s="108"/>
      <c r="I616" s="108"/>
      <c r="J616" s="108"/>
    </row>
    <row r="617">
      <c r="D617" s="108"/>
      <c r="E617" s="108"/>
      <c r="F617" s="108"/>
      <c r="G617" s="108"/>
      <c r="H617" s="108"/>
      <c r="I617" s="108"/>
      <c r="J617" s="108"/>
    </row>
    <row r="618">
      <c r="D618" s="108"/>
      <c r="E618" s="108"/>
      <c r="F618" s="108"/>
      <c r="G618" s="108"/>
      <c r="H618" s="108"/>
      <c r="I618" s="108"/>
      <c r="J618" s="108"/>
    </row>
    <row r="619">
      <c r="D619" s="108"/>
      <c r="E619" s="108"/>
      <c r="F619" s="108"/>
      <c r="G619" s="108"/>
      <c r="H619" s="108"/>
      <c r="I619" s="108"/>
      <c r="J619" s="108"/>
    </row>
    <row r="620">
      <c r="D620" s="108"/>
      <c r="E620" s="108"/>
      <c r="F620" s="108"/>
      <c r="G620" s="108"/>
      <c r="H620" s="108"/>
      <c r="I620" s="108"/>
      <c r="J620" s="108"/>
    </row>
    <row r="621">
      <c r="D621" s="108"/>
      <c r="E621" s="108"/>
      <c r="F621" s="108"/>
      <c r="G621" s="108"/>
      <c r="H621" s="108"/>
      <c r="I621" s="108"/>
      <c r="J621" s="108"/>
    </row>
    <row r="622">
      <c r="D622" s="108"/>
      <c r="E622" s="108"/>
      <c r="F622" s="108"/>
      <c r="G622" s="108"/>
      <c r="H622" s="108"/>
      <c r="I622" s="108"/>
      <c r="J622" s="108"/>
    </row>
    <row r="623">
      <c r="D623" s="108"/>
      <c r="E623" s="108"/>
      <c r="F623" s="108"/>
      <c r="G623" s="108"/>
      <c r="H623" s="108"/>
      <c r="I623" s="108"/>
      <c r="J623" s="108"/>
    </row>
    <row r="624">
      <c r="D624" s="108"/>
      <c r="E624" s="108"/>
      <c r="F624" s="108"/>
      <c r="G624" s="108"/>
      <c r="H624" s="108"/>
      <c r="I624" s="108"/>
      <c r="J624" s="108"/>
    </row>
    <row r="625">
      <c r="D625" s="108"/>
      <c r="E625" s="108"/>
      <c r="F625" s="108"/>
      <c r="G625" s="108"/>
      <c r="H625" s="108"/>
      <c r="I625" s="108"/>
      <c r="J625" s="108"/>
    </row>
    <row r="626">
      <c r="D626" s="108"/>
      <c r="E626" s="108"/>
      <c r="F626" s="108"/>
      <c r="G626" s="108"/>
      <c r="H626" s="108"/>
      <c r="I626" s="108"/>
      <c r="J626" s="108"/>
    </row>
    <row r="627">
      <c r="D627" s="108"/>
      <c r="E627" s="108"/>
      <c r="F627" s="108"/>
      <c r="G627" s="108"/>
      <c r="H627" s="108"/>
      <c r="I627" s="108"/>
      <c r="J627" s="108"/>
    </row>
    <row r="628">
      <c r="D628" s="108"/>
      <c r="E628" s="108"/>
      <c r="F628" s="108"/>
      <c r="G628" s="108"/>
      <c r="H628" s="108"/>
      <c r="I628" s="108"/>
      <c r="J628" s="108"/>
    </row>
    <row r="629">
      <c r="D629" s="108"/>
      <c r="E629" s="108"/>
      <c r="F629" s="108"/>
      <c r="G629" s="108"/>
      <c r="H629" s="108"/>
      <c r="I629" s="108"/>
      <c r="J629" s="108"/>
    </row>
    <row r="630">
      <c r="D630" s="108"/>
      <c r="E630" s="108"/>
      <c r="F630" s="108"/>
      <c r="G630" s="108"/>
      <c r="H630" s="108"/>
      <c r="I630" s="108"/>
      <c r="J630" s="108"/>
    </row>
    <row r="631">
      <c r="D631" s="108"/>
      <c r="E631" s="108"/>
      <c r="F631" s="108"/>
      <c r="G631" s="108"/>
      <c r="H631" s="108"/>
      <c r="I631" s="108"/>
      <c r="J631" s="108"/>
    </row>
    <row r="632">
      <c r="D632" s="108"/>
      <c r="E632" s="108"/>
      <c r="F632" s="108"/>
      <c r="G632" s="108"/>
      <c r="H632" s="108"/>
      <c r="I632" s="108"/>
      <c r="J632" s="108"/>
    </row>
    <row r="633">
      <c r="D633" s="108"/>
      <c r="E633" s="108"/>
      <c r="F633" s="108"/>
      <c r="G633" s="108"/>
      <c r="H633" s="108"/>
      <c r="I633" s="108"/>
      <c r="J633" s="108"/>
    </row>
    <row r="634">
      <c r="D634" s="108"/>
      <c r="E634" s="108"/>
      <c r="F634" s="108"/>
      <c r="G634" s="108"/>
      <c r="H634" s="108"/>
      <c r="I634" s="108"/>
      <c r="J634" s="108"/>
    </row>
    <row r="635">
      <c r="D635" s="108"/>
      <c r="E635" s="108"/>
      <c r="F635" s="108"/>
      <c r="G635" s="108"/>
      <c r="H635" s="108"/>
      <c r="I635" s="108"/>
      <c r="J635" s="108"/>
    </row>
    <row r="636">
      <c r="D636" s="108"/>
      <c r="E636" s="108"/>
      <c r="F636" s="108"/>
      <c r="G636" s="108"/>
      <c r="H636" s="108"/>
      <c r="I636" s="108"/>
      <c r="J636" s="108"/>
    </row>
    <row r="637">
      <c r="D637" s="108"/>
      <c r="E637" s="108"/>
      <c r="F637" s="108"/>
      <c r="G637" s="108"/>
      <c r="H637" s="108"/>
      <c r="I637" s="108"/>
      <c r="J637" s="108"/>
    </row>
    <row r="638">
      <c r="D638" s="108"/>
      <c r="E638" s="108"/>
      <c r="F638" s="108"/>
      <c r="G638" s="108"/>
      <c r="H638" s="108"/>
      <c r="I638" s="108"/>
      <c r="J638" s="108"/>
    </row>
    <row r="639">
      <c r="D639" s="108"/>
      <c r="E639" s="108"/>
      <c r="F639" s="108"/>
      <c r="G639" s="108"/>
      <c r="H639" s="108"/>
      <c r="I639" s="108"/>
      <c r="J639" s="108"/>
    </row>
    <row r="640">
      <c r="D640" s="108"/>
      <c r="E640" s="108"/>
      <c r="F640" s="108"/>
      <c r="G640" s="108"/>
      <c r="H640" s="108"/>
      <c r="I640" s="108"/>
      <c r="J640" s="108"/>
    </row>
    <row r="641">
      <c r="D641" s="108"/>
      <c r="E641" s="108"/>
      <c r="F641" s="108"/>
      <c r="G641" s="108"/>
      <c r="H641" s="108"/>
      <c r="I641" s="108"/>
      <c r="J641" s="108"/>
    </row>
    <row r="642">
      <c r="D642" s="108"/>
      <c r="E642" s="108"/>
      <c r="F642" s="108"/>
      <c r="G642" s="108"/>
      <c r="H642" s="108"/>
      <c r="I642" s="108"/>
      <c r="J642" s="108"/>
    </row>
    <row r="643">
      <c r="D643" s="108"/>
      <c r="E643" s="108"/>
      <c r="F643" s="108"/>
      <c r="G643" s="108"/>
      <c r="H643" s="108"/>
      <c r="I643" s="108"/>
      <c r="J643" s="108"/>
    </row>
    <row r="644">
      <c r="D644" s="108"/>
      <c r="E644" s="108"/>
      <c r="F644" s="108"/>
      <c r="G644" s="108"/>
      <c r="H644" s="108"/>
      <c r="I644" s="108"/>
      <c r="J644" s="108"/>
    </row>
    <row r="645">
      <c r="D645" s="108"/>
      <c r="E645" s="108"/>
      <c r="F645" s="108"/>
      <c r="G645" s="108"/>
      <c r="H645" s="108"/>
      <c r="I645" s="108"/>
      <c r="J645" s="108"/>
    </row>
    <row r="646">
      <c r="D646" s="108"/>
      <c r="E646" s="108"/>
      <c r="F646" s="108"/>
      <c r="G646" s="108"/>
      <c r="H646" s="108"/>
      <c r="I646" s="108"/>
      <c r="J646" s="108"/>
    </row>
    <row r="647">
      <c r="D647" s="108"/>
      <c r="E647" s="108"/>
      <c r="F647" s="108"/>
      <c r="G647" s="108"/>
      <c r="H647" s="108"/>
      <c r="I647" s="108"/>
      <c r="J647" s="108"/>
    </row>
    <row r="648">
      <c r="D648" s="108"/>
      <c r="E648" s="108"/>
      <c r="F648" s="108"/>
      <c r="G648" s="108"/>
      <c r="H648" s="108"/>
      <c r="I648" s="108"/>
      <c r="J648" s="108"/>
    </row>
    <row r="649">
      <c r="D649" s="108"/>
      <c r="E649" s="108"/>
      <c r="F649" s="108"/>
      <c r="G649" s="108"/>
      <c r="H649" s="108"/>
      <c r="I649" s="108"/>
      <c r="J649" s="108"/>
    </row>
    <row r="650">
      <c r="D650" s="108"/>
      <c r="E650" s="108"/>
      <c r="F650" s="108"/>
      <c r="G650" s="108"/>
      <c r="H650" s="108"/>
      <c r="I650" s="108"/>
      <c r="J650" s="108"/>
    </row>
    <row r="651">
      <c r="D651" s="108"/>
      <c r="E651" s="108"/>
      <c r="F651" s="108"/>
      <c r="G651" s="108"/>
      <c r="H651" s="108"/>
      <c r="I651" s="108"/>
      <c r="J651" s="108"/>
    </row>
    <row r="652">
      <c r="D652" s="108"/>
      <c r="E652" s="108"/>
      <c r="F652" s="108"/>
      <c r="G652" s="108"/>
      <c r="H652" s="108"/>
      <c r="I652" s="108"/>
      <c r="J652" s="108"/>
    </row>
    <row r="653">
      <c r="D653" s="108"/>
      <c r="E653" s="108"/>
      <c r="F653" s="108"/>
      <c r="G653" s="108"/>
      <c r="H653" s="108"/>
      <c r="I653" s="108"/>
      <c r="J653" s="108"/>
    </row>
    <row r="654">
      <c r="D654" s="108"/>
      <c r="E654" s="108"/>
      <c r="F654" s="108"/>
      <c r="G654" s="108"/>
      <c r="H654" s="108"/>
      <c r="I654" s="108"/>
      <c r="J654" s="108"/>
    </row>
    <row r="655">
      <c r="D655" s="108"/>
      <c r="E655" s="108"/>
      <c r="F655" s="108"/>
      <c r="G655" s="108"/>
      <c r="H655" s="108"/>
      <c r="I655" s="108"/>
      <c r="J655" s="108"/>
    </row>
    <row r="656">
      <c r="D656" s="108"/>
      <c r="E656" s="108"/>
      <c r="F656" s="108"/>
      <c r="G656" s="108"/>
      <c r="H656" s="108"/>
      <c r="I656" s="108"/>
      <c r="J656" s="108"/>
    </row>
    <row r="657">
      <c r="D657" s="108"/>
      <c r="E657" s="108"/>
      <c r="F657" s="108"/>
      <c r="G657" s="108"/>
      <c r="H657" s="108"/>
      <c r="I657" s="108"/>
      <c r="J657" s="108"/>
    </row>
    <row r="658">
      <c r="D658" s="108"/>
      <c r="E658" s="108"/>
      <c r="F658" s="108"/>
      <c r="G658" s="108"/>
      <c r="H658" s="108"/>
      <c r="I658" s="108"/>
      <c r="J658" s="108"/>
    </row>
    <row r="659">
      <c r="D659" s="108"/>
      <c r="E659" s="108"/>
      <c r="F659" s="108"/>
      <c r="G659" s="108"/>
      <c r="H659" s="108"/>
      <c r="I659" s="108"/>
      <c r="J659" s="108"/>
    </row>
    <row r="660">
      <c r="D660" s="108"/>
      <c r="E660" s="108"/>
      <c r="F660" s="108"/>
      <c r="G660" s="108"/>
      <c r="H660" s="108"/>
      <c r="I660" s="108"/>
      <c r="J660" s="108"/>
    </row>
    <row r="661">
      <c r="D661" s="108"/>
      <c r="E661" s="108"/>
      <c r="F661" s="108"/>
      <c r="G661" s="108"/>
      <c r="H661" s="108"/>
      <c r="I661" s="108"/>
      <c r="J661" s="108"/>
    </row>
    <row r="662">
      <c r="D662" s="108"/>
      <c r="E662" s="108"/>
      <c r="F662" s="108"/>
      <c r="G662" s="108"/>
      <c r="H662" s="108"/>
      <c r="I662" s="108"/>
      <c r="J662" s="108"/>
    </row>
    <row r="663">
      <c r="D663" s="108"/>
      <c r="E663" s="108"/>
      <c r="F663" s="108"/>
      <c r="G663" s="108"/>
      <c r="H663" s="108"/>
      <c r="I663" s="108"/>
      <c r="J663" s="108"/>
    </row>
    <row r="664">
      <c r="D664" s="108"/>
      <c r="E664" s="108"/>
      <c r="F664" s="108"/>
      <c r="G664" s="108"/>
      <c r="H664" s="108"/>
      <c r="I664" s="108"/>
      <c r="J664" s="108"/>
    </row>
    <row r="665">
      <c r="D665" s="108"/>
      <c r="E665" s="108"/>
      <c r="F665" s="108"/>
      <c r="G665" s="108"/>
      <c r="H665" s="108"/>
      <c r="I665" s="108"/>
      <c r="J665" s="108"/>
    </row>
    <row r="666">
      <c r="D666" s="108"/>
      <c r="E666" s="108"/>
      <c r="F666" s="108"/>
      <c r="G666" s="108"/>
      <c r="H666" s="108"/>
      <c r="I666" s="108"/>
      <c r="J666" s="108"/>
    </row>
    <row r="667">
      <c r="D667" s="108"/>
      <c r="E667" s="108"/>
      <c r="F667" s="108"/>
      <c r="G667" s="108"/>
      <c r="H667" s="108"/>
      <c r="I667" s="108"/>
      <c r="J667" s="108"/>
    </row>
    <row r="668">
      <c r="D668" s="108"/>
      <c r="E668" s="108"/>
      <c r="F668" s="108"/>
      <c r="G668" s="108"/>
      <c r="H668" s="108"/>
      <c r="I668" s="108"/>
      <c r="J668" s="108"/>
    </row>
    <row r="669">
      <c r="D669" s="108"/>
      <c r="E669" s="108"/>
      <c r="F669" s="108"/>
      <c r="G669" s="108"/>
      <c r="H669" s="108"/>
      <c r="I669" s="108"/>
      <c r="J669" s="108"/>
    </row>
    <row r="670">
      <c r="D670" s="108"/>
      <c r="E670" s="108"/>
      <c r="F670" s="108"/>
      <c r="G670" s="108"/>
      <c r="H670" s="108"/>
      <c r="I670" s="108"/>
      <c r="J670" s="108"/>
    </row>
    <row r="671">
      <c r="D671" s="108"/>
      <c r="E671" s="108"/>
      <c r="F671" s="108"/>
      <c r="G671" s="108"/>
      <c r="H671" s="108"/>
      <c r="I671" s="108"/>
      <c r="J671" s="108"/>
    </row>
    <row r="672">
      <c r="D672" s="108"/>
      <c r="E672" s="108"/>
      <c r="F672" s="108"/>
      <c r="G672" s="108"/>
      <c r="H672" s="108"/>
      <c r="I672" s="108"/>
      <c r="J672" s="108"/>
    </row>
    <row r="673">
      <c r="D673" s="108"/>
      <c r="E673" s="108"/>
      <c r="F673" s="108"/>
      <c r="G673" s="108"/>
      <c r="H673" s="108"/>
      <c r="I673" s="108"/>
      <c r="J673" s="108"/>
    </row>
    <row r="674">
      <c r="D674" s="108"/>
      <c r="E674" s="108"/>
      <c r="F674" s="108"/>
      <c r="G674" s="108"/>
      <c r="H674" s="108"/>
      <c r="I674" s="108"/>
      <c r="J674" s="108"/>
    </row>
    <row r="675">
      <c r="D675" s="108"/>
      <c r="E675" s="108"/>
      <c r="F675" s="108"/>
      <c r="G675" s="108"/>
      <c r="H675" s="108"/>
      <c r="I675" s="108"/>
      <c r="J675" s="108"/>
    </row>
    <row r="676">
      <c r="D676" s="108"/>
      <c r="E676" s="108"/>
      <c r="F676" s="108"/>
      <c r="G676" s="108"/>
      <c r="H676" s="108"/>
      <c r="I676" s="108"/>
      <c r="J676" s="108"/>
    </row>
    <row r="677">
      <c r="D677" s="108"/>
      <c r="E677" s="108"/>
      <c r="F677" s="108"/>
      <c r="G677" s="108"/>
      <c r="H677" s="108"/>
      <c r="I677" s="108"/>
      <c r="J677" s="108"/>
    </row>
    <row r="678">
      <c r="D678" s="108"/>
      <c r="E678" s="108"/>
      <c r="F678" s="108"/>
      <c r="G678" s="108"/>
      <c r="H678" s="108"/>
      <c r="I678" s="108"/>
      <c r="J678" s="108"/>
    </row>
    <row r="679">
      <c r="D679" s="108"/>
      <c r="E679" s="108"/>
      <c r="F679" s="108"/>
      <c r="G679" s="108"/>
      <c r="H679" s="108"/>
      <c r="I679" s="108"/>
      <c r="J679" s="108"/>
    </row>
    <row r="680">
      <c r="D680" s="108"/>
      <c r="E680" s="108"/>
      <c r="F680" s="108"/>
      <c r="G680" s="108"/>
      <c r="H680" s="108"/>
      <c r="I680" s="108"/>
      <c r="J680" s="108"/>
    </row>
    <row r="681">
      <c r="D681" s="108"/>
      <c r="E681" s="108"/>
      <c r="F681" s="108"/>
      <c r="G681" s="108"/>
      <c r="H681" s="108"/>
      <c r="I681" s="108"/>
      <c r="J681" s="108"/>
    </row>
    <row r="682">
      <c r="D682" s="108"/>
      <c r="E682" s="108"/>
      <c r="F682" s="108"/>
      <c r="G682" s="108"/>
      <c r="H682" s="108"/>
      <c r="I682" s="108"/>
      <c r="J682" s="108"/>
    </row>
    <row r="683">
      <c r="D683" s="108"/>
      <c r="E683" s="108"/>
      <c r="F683" s="108"/>
      <c r="G683" s="108"/>
      <c r="H683" s="108"/>
      <c r="I683" s="108"/>
      <c r="J683" s="108"/>
    </row>
    <row r="684">
      <c r="D684" s="108"/>
      <c r="E684" s="108"/>
      <c r="F684" s="108"/>
      <c r="G684" s="108"/>
      <c r="H684" s="108"/>
      <c r="I684" s="108"/>
      <c r="J684" s="108"/>
    </row>
    <row r="685">
      <c r="D685" s="108"/>
      <c r="E685" s="108"/>
      <c r="F685" s="108"/>
      <c r="G685" s="108"/>
      <c r="H685" s="108"/>
      <c r="I685" s="108"/>
      <c r="J685" s="108"/>
    </row>
    <row r="686">
      <c r="D686" s="108"/>
      <c r="E686" s="108"/>
      <c r="F686" s="108"/>
      <c r="G686" s="108"/>
      <c r="H686" s="108"/>
      <c r="I686" s="108"/>
      <c r="J686" s="108"/>
    </row>
    <row r="687">
      <c r="D687" s="108"/>
      <c r="E687" s="108"/>
      <c r="F687" s="108"/>
      <c r="G687" s="108"/>
      <c r="H687" s="108"/>
      <c r="I687" s="108"/>
      <c r="J687" s="108"/>
    </row>
    <row r="688">
      <c r="D688" s="108"/>
      <c r="E688" s="108"/>
      <c r="F688" s="108"/>
      <c r="G688" s="108"/>
      <c r="H688" s="108"/>
      <c r="I688" s="108"/>
      <c r="J688" s="108"/>
    </row>
    <row r="689">
      <c r="D689" s="108"/>
      <c r="E689" s="108"/>
      <c r="F689" s="108"/>
      <c r="G689" s="108"/>
      <c r="H689" s="108"/>
      <c r="I689" s="108"/>
      <c r="J689" s="108"/>
    </row>
    <row r="690">
      <c r="D690" s="108"/>
      <c r="E690" s="108"/>
      <c r="F690" s="108"/>
      <c r="G690" s="108"/>
      <c r="H690" s="108"/>
      <c r="I690" s="108"/>
      <c r="J690" s="108"/>
    </row>
    <row r="691">
      <c r="D691" s="108"/>
      <c r="E691" s="108"/>
      <c r="F691" s="108"/>
      <c r="G691" s="108"/>
      <c r="H691" s="108"/>
      <c r="I691" s="108"/>
      <c r="J691" s="108"/>
    </row>
    <row r="692">
      <c r="D692" s="108"/>
      <c r="E692" s="108"/>
      <c r="F692" s="108"/>
      <c r="G692" s="108"/>
      <c r="H692" s="108"/>
      <c r="I692" s="108"/>
      <c r="J692" s="108"/>
    </row>
    <row r="693">
      <c r="D693" s="108"/>
      <c r="E693" s="108"/>
      <c r="F693" s="108"/>
      <c r="G693" s="108"/>
      <c r="H693" s="108"/>
      <c r="I693" s="108"/>
      <c r="J693" s="108"/>
    </row>
    <row r="694">
      <c r="D694" s="108"/>
      <c r="E694" s="108"/>
      <c r="F694" s="108"/>
      <c r="G694" s="108"/>
      <c r="H694" s="108"/>
      <c r="I694" s="108"/>
      <c r="J694" s="108"/>
    </row>
    <row r="695">
      <c r="D695" s="108"/>
      <c r="E695" s="108"/>
      <c r="F695" s="108"/>
      <c r="G695" s="108"/>
      <c r="H695" s="108"/>
      <c r="I695" s="108"/>
      <c r="J695" s="108"/>
    </row>
    <row r="696">
      <c r="D696" s="108"/>
      <c r="E696" s="108"/>
      <c r="F696" s="108"/>
      <c r="G696" s="108"/>
      <c r="H696" s="108"/>
      <c r="I696" s="108"/>
      <c r="J696" s="108"/>
    </row>
    <row r="697">
      <c r="D697" s="108"/>
      <c r="E697" s="108"/>
      <c r="F697" s="108"/>
      <c r="G697" s="108"/>
      <c r="H697" s="108"/>
      <c r="I697" s="108"/>
      <c r="J697" s="108"/>
    </row>
    <row r="698">
      <c r="D698" s="108"/>
      <c r="E698" s="108"/>
      <c r="F698" s="108"/>
      <c r="G698" s="108"/>
      <c r="H698" s="108"/>
      <c r="I698" s="108"/>
      <c r="J698" s="108"/>
    </row>
    <row r="699">
      <c r="D699" s="108"/>
      <c r="E699" s="108"/>
      <c r="F699" s="108"/>
      <c r="G699" s="108"/>
      <c r="H699" s="108"/>
      <c r="I699" s="108"/>
      <c r="J699" s="108"/>
    </row>
    <row r="700">
      <c r="D700" s="108"/>
      <c r="E700" s="108"/>
      <c r="F700" s="108"/>
      <c r="G700" s="108"/>
      <c r="H700" s="108"/>
      <c r="I700" s="108"/>
      <c r="J700" s="108"/>
    </row>
    <row r="701">
      <c r="D701" s="108"/>
      <c r="E701" s="108"/>
      <c r="F701" s="108"/>
      <c r="G701" s="108"/>
      <c r="H701" s="108"/>
      <c r="I701" s="108"/>
      <c r="J701" s="108"/>
    </row>
    <row r="702">
      <c r="D702" s="108"/>
      <c r="E702" s="108"/>
      <c r="F702" s="108"/>
      <c r="G702" s="108"/>
      <c r="H702" s="108"/>
      <c r="I702" s="108"/>
      <c r="J702" s="108"/>
    </row>
    <row r="703">
      <c r="D703" s="108"/>
      <c r="E703" s="108"/>
      <c r="F703" s="108"/>
      <c r="G703" s="108"/>
      <c r="H703" s="108"/>
      <c r="I703" s="108"/>
      <c r="J703" s="108"/>
    </row>
    <row r="704">
      <c r="D704" s="108"/>
      <c r="E704" s="108"/>
      <c r="F704" s="108"/>
      <c r="G704" s="108"/>
      <c r="H704" s="108"/>
      <c r="I704" s="108"/>
      <c r="J704" s="108"/>
    </row>
    <row r="705">
      <c r="D705" s="108"/>
      <c r="E705" s="108"/>
      <c r="F705" s="108"/>
      <c r="G705" s="108"/>
      <c r="H705" s="108"/>
      <c r="I705" s="108"/>
      <c r="J705" s="108"/>
    </row>
    <row r="706">
      <c r="D706" s="108"/>
      <c r="E706" s="108"/>
      <c r="F706" s="108"/>
      <c r="G706" s="108"/>
      <c r="H706" s="108"/>
      <c r="I706" s="108"/>
      <c r="J706" s="108"/>
    </row>
    <row r="707">
      <c r="D707" s="108"/>
      <c r="E707" s="108"/>
      <c r="F707" s="108"/>
      <c r="G707" s="108"/>
      <c r="H707" s="108"/>
      <c r="I707" s="108"/>
      <c r="J707" s="108"/>
    </row>
    <row r="708">
      <c r="D708" s="108"/>
      <c r="E708" s="108"/>
      <c r="F708" s="108"/>
      <c r="G708" s="108"/>
      <c r="H708" s="108"/>
      <c r="I708" s="108"/>
      <c r="J708" s="108"/>
    </row>
    <row r="709">
      <c r="D709" s="108"/>
      <c r="E709" s="108"/>
      <c r="F709" s="108"/>
      <c r="G709" s="108"/>
      <c r="H709" s="108"/>
      <c r="I709" s="108"/>
      <c r="J709" s="108"/>
    </row>
    <row r="710">
      <c r="D710" s="108"/>
      <c r="E710" s="108"/>
      <c r="F710" s="108"/>
      <c r="G710" s="108"/>
      <c r="H710" s="108"/>
      <c r="I710" s="108"/>
      <c r="J710" s="108"/>
    </row>
    <row r="711">
      <c r="D711" s="108"/>
      <c r="E711" s="108"/>
      <c r="F711" s="108"/>
      <c r="G711" s="108"/>
      <c r="H711" s="108"/>
      <c r="I711" s="108"/>
      <c r="J711" s="108"/>
    </row>
    <row r="712">
      <c r="D712" s="108"/>
      <c r="E712" s="108"/>
      <c r="F712" s="108"/>
      <c r="G712" s="108"/>
      <c r="H712" s="108"/>
      <c r="I712" s="108"/>
      <c r="J712" s="108"/>
    </row>
    <row r="713">
      <c r="D713" s="108"/>
      <c r="E713" s="108"/>
      <c r="F713" s="108"/>
      <c r="G713" s="108"/>
      <c r="H713" s="108"/>
      <c r="I713" s="108"/>
      <c r="J713" s="108"/>
    </row>
    <row r="714">
      <c r="D714" s="108"/>
      <c r="E714" s="108"/>
      <c r="F714" s="108"/>
      <c r="G714" s="108"/>
      <c r="H714" s="108"/>
      <c r="I714" s="108"/>
      <c r="J714" s="108"/>
    </row>
    <row r="715">
      <c r="D715" s="108"/>
      <c r="E715" s="108"/>
      <c r="F715" s="108"/>
      <c r="G715" s="108"/>
      <c r="H715" s="108"/>
      <c r="I715" s="108"/>
      <c r="J715" s="108"/>
    </row>
    <row r="716">
      <c r="D716" s="108"/>
      <c r="E716" s="108"/>
      <c r="F716" s="108"/>
      <c r="G716" s="108"/>
      <c r="H716" s="108"/>
      <c r="I716" s="108"/>
      <c r="J716" s="108"/>
    </row>
    <row r="717">
      <c r="D717" s="108"/>
      <c r="E717" s="108"/>
      <c r="F717" s="108"/>
      <c r="G717" s="108"/>
      <c r="H717" s="108"/>
      <c r="I717" s="108"/>
      <c r="J717" s="108"/>
    </row>
    <row r="718">
      <c r="D718" s="108"/>
      <c r="E718" s="108"/>
      <c r="F718" s="108"/>
      <c r="G718" s="108"/>
      <c r="H718" s="108"/>
      <c r="I718" s="108"/>
      <c r="J718" s="108"/>
    </row>
    <row r="719">
      <c r="D719" s="108"/>
      <c r="E719" s="108"/>
      <c r="F719" s="108"/>
      <c r="G719" s="108"/>
      <c r="H719" s="108"/>
      <c r="I719" s="108"/>
      <c r="J719" s="108"/>
    </row>
    <row r="720">
      <c r="D720" s="108"/>
      <c r="E720" s="108"/>
      <c r="F720" s="108"/>
      <c r="G720" s="108"/>
      <c r="H720" s="108"/>
      <c r="I720" s="108"/>
      <c r="J720" s="108"/>
    </row>
    <row r="721">
      <c r="D721" s="108"/>
      <c r="E721" s="108"/>
      <c r="F721" s="108"/>
      <c r="G721" s="108"/>
      <c r="H721" s="108"/>
      <c r="I721" s="108"/>
      <c r="J721" s="108"/>
    </row>
    <row r="722">
      <c r="D722" s="108"/>
      <c r="E722" s="108"/>
      <c r="F722" s="108"/>
      <c r="G722" s="108"/>
      <c r="H722" s="108"/>
      <c r="I722" s="108"/>
      <c r="J722" s="108"/>
    </row>
    <row r="723">
      <c r="D723" s="108"/>
      <c r="E723" s="108"/>
      <c r="F723" s="108"/>
      <c r="G723" s="108"/>
      <c r="H723" s="108"/>
      <c r="I723" s="108"/>
      <c r="J723" s="108"/>
    </row>
    <row r="724">
      <c r="D724" s="108"/>
      <c r="E724" s="108"/>
      <c r="F724" s="108"/>
      <c r="G724" s="108"/>
      <c r="H724" s="108"/>
      <c r="I724" s="108"/>
      <c r="J724" s="108"/>
    </row>
    <row r="725">
      <c r="D725" s="108"/>
      <c r="E725" s="108"/>
      <c r="F725" s="108"/>
      <c r="G725" s="108"/>
      <c r="H725" s="108"/>
      <c r="I725" s="108"/>
      <c r="J725" s="108"/>
    </row>
    <row r="726">
      <c r="D726" s="108"/>
      <c r="E726" s="108"/>
      <c r="F726" s="108"/>
      <c r="G726" s="108"/>
      <c r="H726" s="108"/>
      <c r="I726" s="108"/>
      <c r="J726" s="108"/>
    </row>
    <row r="727">
      <c r="D727" s="108"/>
      <c r="E727" s="108"/>
      <c r="F727" s="108"/>
      <c r="G727" s="108"/>
      <c r="H727" s="108"/>
      <c r="I727" s="108"/>
      <c r="J727" s="108"/>
    </row>
    <row r="728">
      <c r="D728" s="108"/>
      <c r="E728" s="108"/>
      <c r="F728" s="108"/>
      <c r="G728" s="108"/>
      <c r="H728" s="108"/>
      <c r="I728" s="108"/>
      <c r="J728" s="108"/>
    </row>
    <row r="729">
      <c r="D729" s="108"/>
      <c r="E729" s="108"/>
      <c r="F729" s="108"/>
      <c r="G729" s="108"/>
      <c r="H729" s="108"/>
      <c r="I729" s="108"/>
      <c r="J729" s="108"/>
    </row>
    <row r="730">
      <c r="D730" s="108"/>
      <c r="E730" s="108"/>
      <c r="F730" s="108"/>
      <c r="G730" s="108"/>
      <c r="H730" s="108"/>
      <c r="I730" s="108"/>
      <c r="J730" s="108"/>
    </row>
    <row r="731">
      <c r="D731" s="108"/>
      <c r="E731" s="108"/>
      <c r="F731" s="108"/>
      <c r="G731" s="108"/>
      <c r="H731" s="108"/>
      <c r="I731" s="108"/>
      <c r="J731" s="108"/>
    </row>
    <row r="732">
      <c r="D732" s="108"/>
      <c r="E732" s="108"/>
      <c r="F732" s="108"/>
      <c r="G732" s="108"/>
      <c r="H732" s="108"/>
      <c r="I732" s="108"/>
      <c r="J732" s="108"/>
    </row>
    <row r="733">
      <c r="D733" s="108"/>
      <c r="E733" s="108"/>
      <c r="F733" s="108"/>
      <c r="G733" s="108"/>
      <c r="H733" s="108"/>
      <c r="I733" s="108"/>
      <c r="J733" s="108"/>
    </row>
    <row r="734">
      <c r="D734" s="108"/>
      <c r="E734" s="108"/>
      <c r="F734" s="108"/>
      <c r="G734" s="108"/>
      <c r="H734" s="108"/>
      <c r="I734" s="108"/>
      <c r="J734" s="108"/>
    </row>
    <row r="735">
      <c r="D735" s="108"/>
      <c r="E735" s="108"/>
      <c r="F735" s="108"/>
      <c r="G735" s="108"/>
      <c r="H735" s="108"/>
      <c r="I735" s="108"/>
      <c r="J735" s="108"/>
    </row>
    <row r="736">
      <c r="D736" s="108"/>
      <c r="E736" s="108"/>
      <c r="F736" s="108"/>
      <c r="G736" s="108"/>
      <c r="H736" s="108"/>
      <c r="I736" s="108"/>
      <c r="J736" s="108"/>
    </row>
    <row r="737">
      <c r="D737" s="108"/>
      <c r="E737" s="108"/>
      <c r="F737" s="108"/>
      <c r="G737" s="108"/>
      <c r="H737" s="108"/>
      <c r="I737" s="108"/>
      <c r="J737" s="108"/>
    </row>
    <row r="738">
      <c r="D738" s="108"/>
      <c r="E738" s="108"/>
      <c r="F738" s="108"/>
      <c r="G738" s="108"/>
      <c r="H738" s="108"/>
      <c r="I738" s="108"/>
      <c r="J738" s="108"/>
    </row>
    <row r="739">
      <c r="D739" s="108"/>
      <c r="E739" s="108"/>
      <c r="F739" s="108"/>
      <c r="G739" s="108"/>
      <c r="H739" s="108"/>
      <c r="I739" s="108"/>
      <c r="J739" s="108"/>
    </row>
    <row r="740">
      <c r="D740" s="108"/>
      <c r="E740" s="108"/>
      <c r="F740" s="108"/>
      <c r="G740" s="108"/>
      <c r="H740" s="108"/>
      <c r="I740" s="108"/>
      <c r="J740" s="108"/>
    </row>
    <row r="741">
      <c r="D741" s="108"/>
      <c r="E741" s="108"/>
      <c r="F741" s="108"/>
      <c r="G741" s="108"/>
      <c r="H741" s="108"/>
      <c r="I741" s="108"/>
      <c r="J741" s="108"/>
    </row>
    <row r="742">
      <c r="D742" s="108"/>
      <c r="E742" s="108"/>
      <c r="F742" s="108"/>
      <c r="G742" s="108"/>
      <c r="H742" s="108"/>
      <c r="I742" s="108"/>
      <c r="J742" s="108"/>
    </row>
    <row r="743">
      <c r="D743" s="108"/>
      <c r="E743" s="108"/>
      <c r="F743" s="108"/>
      <c r="G743" s="108"/>
      <c r="H743" s="108"/>
      <c r="I743" s="108"/>
      <c r="J743" s="108"/>
    </row>
    <row r="744">
      <c r="D744" s="108"/>
      <c r="E744" s="108"/>
      <c r="F744" s="108"/>
      <c r="G744" s="108"/>
      <c r="H744" s="108"/>
      <c r="I744" s="108"/>
      <c r="J744" s="108"/>
    </row>
    <row r="745">
      <c r="D745" s="108"/>
      <c r="E745" s="108"/>
      <c r="F745" s="108"/>
      <c r="G745" s="108"/>
      <c r="H745" s="108"/>
      <c r="I745" s="108"/>
      <c r="J745" s="108"/>
    </row>
    <row r="746">
      <c r="D746" s="108"/>
      <c r="E746" s="108"/>
      <c r="F746" s="108"/>
      <c r="G746" s="108"/>
      <c r="H746" s="108"/>
      <c r="I746" s="108"/>
      <c r="J746" s="108"/>
    </row>
    <row r="747">
      <c r="D747" s="108"/>
      <c r="E747" s="108"/>
      <c r="F747" s="108"/>
      <c r="G747" s="108"/>
      <c r="H747" s="108"/>
      <c r="I747" s="108"/>
      <c r="J747" s="108"/>
    </row>
    <row r="748">
      <c r="D748" s="108"/>
      <c r="E748" s="108"/>
      <c r="F748" s="108"/>
      <c r="G748" s="108"/>
      <c r="H748" s="108"/>
      <c r="I748" s="108"/>
      <c r="J748" s="108"/>
    </row>
    <row r="749">
      <c r="D749" s="108"/>
      <c r="E749" s="108"/>
      <c r="F749" s="108"/>
      <c r="G749" s="108"/>
      <c r="H749" s="108"/>
      <c r="I749" s="108"/>
      <c r="J749" s="108"/>
    </row>
    <row r="750">
      <c r="D750" s="108"/>
      <c r="E750" s="108"/>
      <c r="F750" s="108"/>
      <c r="G750" s="108"/>
      <c r="H750" s="108"/>
      <c r="I750" s="108"/>
      <c r="J750" s="108"/>
    </row>
    <row r="751">
      <c r="D751" s="108"/>
      <c r="E751" s="108"/>
      <c r="F751" s="108"/>
      <c r="G751" s="108"/>
      <c r="H751" s="108"/>
      <c r="I751" s="108"/>
      <c r="J751" s="108"/>
    </row>
    <row r="752">
      <c r="D752" s="108"/>
      <c r="E752" s="108"/>
      <c r="F752" s="108"/>
      <c r="G752" s="108"/>
      <c r="H752" s="108"/>
      <c r="I752" s="108"/>
      <c r="J752" s="108"/>
    </row>
    <row r="753">
      <c r="D753" s="108"/>
      <c r="E753" s="108"/>
      <c r="F753" s="108"/>
      <c r="G753" s="108"/>
      <c r="H753" s="108"/>
      <c r="I753" s="108"/>
      <c r="J753" s="108"/>
    </row>
    <row r="754">
      <c r="D754" s="108"/>
      <c r="E754" s="108"/>
      <c r="F754" s="108"/>
      <c r="G754" s="108"/>
      <c r="H754" s="108"/>
      <c r="I754" s="108"/>
      <c r="J754" s="108"/>
    </row>
    <row r="755">
      <c r="D755" s="108"/>
      <c r="E755" s="108"/>
      <c r="F755" s="108"/>
      <c r="G755" s="108"/>
      <c r="H755" s="108"/>
      <c r="I755" s="108"/>
      <c r="J755" s="108"/>
    </row>
    <row r="756">
      <c r="D756" s="108"/>
      <c r="E756" s="108"/>
      <c r="F756" s="108"/>
      <c r="G756" s="108"/>
      <c r="H756" s="108"/>
      <c r="I756" s="108"/>
      <c r="J756" s="108"/>
    </row>
    <row r="757">
      <c r="D757" s="108"/>
      <c r="E757" s="108"/>
      <c r="F757" s="108"/>
      <c r="G757" s="108"/>
      <c r="H757" s="108"/>
      <c r="I757" s="108"/>
      <c r="J757" s="108"/>
    </row>
    <row r="758">
      <c r="D758" s="108"/>
      <c r="E758" s="108"/>
      <c r="F758" s="108"/>
      <c r="G758" s="108"/>
      <c r="H758" s="108"/>
      <c r="I758" s="108"/>
      <c r="J758" s="108"/>
    </row>
    <row r="759">
      <c r="D759" s="108"/>
      <c r="E759" s="108"/>
      <c r="F759" s="108"/>
      <c r="G759" s="108"/>
      <c r="H759" s="108"/>
      <c r="I759" s="108"/>
      <c r="J759" s="108"/>
    </row>
    <row r="760">
      <c r="D760" s="108"/>
      <c r="E760" s="108"/>
      <c r="F760" s="108"/>
      <c r="G760" s="108"/>
      <c r="H760" s="108"/>
      <c r="I760" s="108"/>
      <c r="J760" s="108"/>
    </row>
    <row r="761">
      <c r="D761" s="108"/>
      <c r="E761" s="108"/>
      <c r="F761" s="108"/>
      <c r="G761" s="108"/>
      <c r="H761" s="108"/>
      <c r="I761" s="108"/>
      <c r="J761" s="108"/>
    </row>
    <row r="762">
      <c r="D762" s="108"/>
      <c r="E762" s="108"/>
      <c r="F762" s="108"/>
      <c r="G762" s="108"/>
      <c r="H762" s="108"/>
      <c r="I762" s="108"/>
      <c r="J762" s="108"/>
    </row>
    <row r="763">
      <c r="D763" s="108"/>
      <c r="E763" s="108"/>
      <c r="F763" s="108"/>
      <c r="G763" s="108"/>
      <c r="H763" s="108"/>
      <c r="I763" s="108"/>
      <c r="J763" s="108"/>
    </row>
    <row r="764">
      <c r="D764" s="108"/>
      <c r="E764" s="108"/>
      <c r="F764" s="108"/>
      <c r="G764" s="108"/>
      <c r="H764" s="108"/>
      <c r="I764" s="108"/>
      <c r="J764" s="108"/>
    </row>
    <row r="765">
      <c r="D765" s="108"/>
      <c r="E765" s="108"/>
      <c r="F765" s="108"/>
      <c r="G765" s="108"/>
      <c r="H765" s="108"/>
      <c r="I765" s="108"/>
      <c r="J765" s="108"/>
    </row>
    <row r="766">
      <c r="D766" s="108"/>
      <c r="E766" s="108"/>
      <c r="F766" s="108"/>
      <c r="G766" s="108"/>
      <c r="H766" s="108"/>
      <c r="I766" s="108"/>
      <c r="J766" s="108"/>
    </row>
    <row r="767">
      <c r="D767" s="108"/>
      <c r="E767" s="108"/>
      <c r="F767" s="108"/>
      <c r="G767" s="108"/>
      <c r="H767" s="108"/>
      <c r="I767" s="108"/>
      <c r="J767" s="108"/>
    </row>
    <row r="768">
      <c r="D768" s="108"/>
      <c r="E768" s="108"/>
      <c r="F768" s="108"/>
      <c r="G768" s="108"/>
      <c r="H768" s="108"/>
      <c r="I768" s="108"/>
      <c r="J768" s="108"/>
    </row>
    <row r="769">
      <c r="D769" s="108"/>
      <c r="E769" s="108"/>
      <c r="F769" s="108"/>
      <c r="G769" s="108"/>
      <c r="H769" s="108"/>
      <c r="I769" s="108"/>
      <c r="J769" s="108"/>
    </row>
    <row r="770">
      <c r="D770" s="108"/>
      <c r="E770" s="108"/>
      <c r="F770" s="108"/>
      <c r="G770" s="108"/>
      <c r="H770" s="108"/>
      <c r="I770" s="108"/>
      <c r="J770" s="108"/>
    </row>
    <row r="771">
      <c r="D771" s="108"/>
      <c r="E771" s="108"/>
      <c r="F771" s="108"/>
      <c r="G771" s="108"/>
      <c r="H771" s="108"/>
      <c r="I771" s="108"/>
      <c r="J771" s="108"/>
    </row>
    <row r="772">
      <c r="D772" s="108"/>
      <c r="E772" s="108"/>
      <c r="F772" s="108"/>
      <c r="G772" s="108"/>
      <c r="H772" s="108"/>
      <c r="I772" s="108"/>
      <c r="J772" s="108"/>
    </row>
    <row r="773">
      <c r="D773" s="108"/>
      <c r="E773" s="108"/>
      <c r="F773" s="108"/>
      <c r="G773" s="108"/>
      <c r="H773" s="108"/>
      <c r="I773" s="108"/>
      <c r="J773" s="108"/>
    </row>
    <row r="774">
      <c r="D774" s="108"/>
      <c r="E774" s="108"/>
      <c r="F774" s="108"/>
      <c r="G774" s="108"/>
      <c r="H774" s="108"/>
      <c r="I774" s="108"/>
      <c r="J774" s="108"/>
    </row>
    <row r="775">
      <c r="D775" s="108"/>
      <c r="E775" s="108"/>
      <c r="F775" s="108"/>
      <c r="G775" s="108"/>
      <c r="H775" s="108"/>
      <c r="I775" s="108"/>
      <c r="J775" s="108"/>
    </row>
    <row r="776">
      <c r="D776" s="108"/>
      <c r="E776" s="108"/>
      <c r="F776" s="108"/>
      <c r="G776" s="108"/>
      <c r="H776" s="108"/>
      <c r="I776" s="108"/>
      <c r="J776" s="108"/>
    </row>
    <row r="777">
      <c r="D777" s="108"/>
      <c r="E777" s="108"/>
      <c r="F777" s="108"/>
      <c r="G777" s="108"/>
      <c r="H777" s="108"/>
      <c r="I777" s="108"/>
      <c r="J777" s="108"/>
    </row>
    <row r="778">
      <c r="D778" s="108"/>
      <c r="E778" s="108"/>
      <c r="F778" s="108"/>
      <c r="G778" s="108"/>
      <c r="H778" s="108"/>
      <c r="I778" s="108"/>
      <c r="J778" s="108"/>
    </row>
    <row r="779">
      <c r="D779" s="108"/>
      <c r="E779" s="108"/>
      <c r="F779" s="108"/>
      <c r="G779" s="108"/>
      <c r="H779" s="108"/>
      <c r="I779" s="108"/>
      <c r="J779" s="108"/>
    </row>
    <row r="780">
      <c r="D780" s="108"/>
      <c r="E780" s="108"/>
      <c r="F780" s="108"/>
      <c r="G780" s="108"/>
      <c r="H780" s="108"/>
      <c r="I780" s="108"/>
      <c r="J780" s="108"/>
    </row>
    <row r="781">
      <c r="D781" s="108"/>
      <c r="E781" s="108"/>
      <c r="F781" s="108"/>
      <c r="G781" s="108"/>
      <c r="H781" s="108"/>
      <c r="I781" s="108"/>
      <c r="J781" s="108"/>
    </row>
    <row r="782">
      <c r="D782" s="108"/>
      <c r="E782" s="108"/>
      <c r="F782" s="108"/>
      <c r="G782" s="108"/>
      <c r="H782" s="108"/>
      <c r="I782" s="108"/>
      <c r="J782" s="108"/>
    </row>
    <row r="783">
      <c r="D783" s="108"/>
      <c r="E783" s="108"/>
      <c r="F783" s="108"/>
      <c r="G783" s="108"/>
      <c r="H783" s="108"/>
      <c r="I783" s="108"/>
      <c r="J783" s="108"/>
    </row>
    <row r="784">
      <c r="D784" s="108"/>
      <c r="E784" s="108"/>
      <c r="F784" s="108"/>
      <c r="G784" s="108"/>
      <c r="H784" s="108"/>
      <c r="I784" s="108"/>
      <c r="J784" s="108"/>
    </row>
    <row r="785">
      <c r="D785" s="108"/>
      <c r="E785" s="108"/>
      <c r="F785" s="108"/>
      <c r="G785" s="108"/>
      <c r="H785" s="108"/>
      <c r="I785" s="108"/>
      <c r="J785" s="108"/>
    </row>
    <row r="786">
      <c r="D786" s="108"/>
      <c r="E786" s="108"/>
      <c r="F786" s="108"/>
      <c r="G786" s="108"/>
      <c r="H786" s="108"/>
      <c r="I786" s="108"/>
      <c r="J786" s="108"/>
    </row>
    <row r="787">
      <c r="D787" s="108"/>
      <c r="E787" s="108"/>
      <c r="F787" s="108"/>
      <c r="G787" s="108"/>
      <c r="H787" s="108"/>
      <c r="I787" s="108"/>
      <c r="J787" s="108"/>
    </row>
    <row r="788">
      <c r="D788" s="108"/>
      <c r="E788" s="108"/>
      <c r="F788" s="108"/>
      <c r="G788" s="108"/>
      <c r="H788" s="108"/>
      <c r="I788" s="108"/>
      <c r="J788" s="108"/>
    </row>
    <row r="789">
      <c r="D789" s="108"/>
      <c r="E789" s="108"/>
      <c r="F789" s="108"/>
      <c r="G789" s="108"/>
      <c r="H789" s="108"/>
      <c r="I789" s="108"/>
      <c r="J789" s="108"/>
    </row>
    <row r="790">
      <c r="D790" s="108"/>
      <c r="E790" s="108"/>
      <c r="F790" s="108"/>
      <c r="G790" s="108"/>
      <c r="H790" s="108"/>
      <c r="I790" s="108"/>
      <c r="J790" s="108"/>
    </row>
    <row r="791">
      <c r="D791" s="108"/>
      <c r="E791" s="108"/>
      <c r="F791" s="108"/>
      <c r="G791" s="108"/>
      <c r="H791" s="108"/>
      <c r="I791" s="108"/>
      <c r="J791" s="108"/>
    </row>
    <row r="792">
      <c r="D792" s="108"/>
      <c r="E792" s="108"/>
      <c r="F792" s="108"/>
      <c r="G792" s="108"/>
      <c r="H792" s="108"/>
      <c r="I792" s="108"/>
      <c r="J792" s="108"/>
    </row>
    <row r="793">
      <c r="D793" s="108"/>
      <c r="E793" s="108"/>
      <c r="F793" s="108"/>
      <c r="G793" s="108"/>
      <c r="H793" s="108"/>
      <c r="I793" s="108"/>
      <c r="J793" s="108"/>
    </row>
    <row r="794">
      <c r="D794" s="108"/>
      <c r="E794" s="108"/>
      <c r="F794" s="108"/>
      <c r="G794" s="108"/>
      <c r="H794" s="108"/>
      <c r="I794" s="108"/>
      <c r="J794" s="108"/>
    </row>
    <row r="795">
      <c r="D795" s="108"/>
      <c r="E795" s="108"/>
      <c r="F795" s="108"/>
      <c r="G795" s="108"/>
      <c r="H795" s="108"/>
      <c r="I795" s="108"/>
      <c r="J795" s="108"/>
    </row>
    <row r="796">
      <c r="D796" s="108"/>
      <c r="E796" s="108"/>
      <c r="F796" s="108"/>
      <c r="G796" s="108"/>
      <c r="H796" s="108"/>
      <c r="I796" s="108"/>
      <c r="J796" s="108"/>
    </row>
    <row r="797">
      <c r="D797" s="108"/>
      <c r="E797" s="108"/>
      <c r="F797" s="108"/>
      <c r="G797" s="108"/>
      <c r="H797" s="108"/>
      <c r="I797" s="108"/>
      <c r="J797" s="108"/>
    </row>
    <row r="798">
      <c r="D798" s="108"/>
      <c r="E798" s="108"/>
      <c r="F798" s="108"/>
      <c r="G798" s="108"/>
      <c r="H798" s="108"/>
      <c r="I798" s="108"/>
      <c r="J798" s="108"/>
    </row>
    <row r="799">
      <c r="D799" s="108"/>
      <c r="E799" s="108"/>
      <c r="F799" s="108"/>
      <c r="G799" s="108"/>
      <c r="H799" s="108"/>
      <c r="I799" s="108"/>
      <c r="J799" s="108"/>
    </row>
    <row r="800">
      <c r="D800" s="108"/>
      <c r="E800" s="108"/>
      <c r="F800" s="108"/>
      <c r="G800" s="108"/>
      <c r="H800" s="108"/>
      <c r="I800" s="108"/>
      <c r="J800" s="108"/>
    </row>
    <row r="801">
      <c r="D801" s="108"/>
      <c r="E801" s="108"/>
      <c r="F801" s="108"/>
      <c r="G801" s="108"/>
      <c r="H801" s="108"/>
      <c r="I801" s="108"/>
      <c r="J801" s="108"/>
    </row>
    <row r="802">
      <c r="D802" s="108"/>
      <c r="E802" s="108"/>
      <c r="F802" s="108"/>
      <c r="G802" s="108"/>
      <c r="H802" s="108"/>
      <c r="I802" s="108"/>
      <c r="J802" s="108"/>
    </row>
    <row r="803">
      <c r="D803" s="108"/>
      <c r="E803" s="108"/>
      <c r="F803" s="108"/>
      <c r="G803" s="108"/>
      <c r="H803" s="108"/>
      <c r="I803" s="108"/>
      <c r="J803" s="108"/>
    </row>
    <row r="804">
      <c r="D804" s="108"/>
      <c r="E804" s="108"/>
      <c r="F804" s="108"/>
      <c r="G804" s="108"/>
      <c r="H804" s="108"/>
      <c r="I804" s="108"/>
      <c r="J804" s="108"/>
    </row>
    <row r="805">
      <c r="D805" s="108"/>
      <c r="E805" s="108"/>
      <c r="F805" s="108"/>
      <c r="G805" s="108"/>
      <c r="H805" s="108"/>
      <c r="I805" s="108"/>
      <c r="J805" s="108"/>
    </row>
    <row r="806">
      <c r="D806" s="108"/>
      <c r="E806" s="108"/>
      <c r="F806" s="108"/>
      <c r="G806" s="108"/>
      <c r="H806" s="108"/>
      <c r="I806" s="108"/>
      <c r="J806" s="108"/>
    </row>
    <row r="807">
      <c r="D807" s="108"/>
      <c r="E807" s="108"/>
      <c r="F807" s="108"/>
      <c r="G807" s="108"/>
      <c r="H807" s="108"/>
      <c r="I807" s="108"/>
      <c r="J807" s="108"/>
    </row>
    <row r="808">
      <c r="D808" s="108"/>
      <c r="E808" s="108"/>
      <c r="F808" s="108"/>
      <c r="G808" s="108"/>
      <c r="H808" s="108"/>
      <c r="I808" s="108"/>
      <c r="J808" s="108"/>
    </row>
    <row r="809">
      <c r="D809" s="108"/>
      <c r="E809" s="108"/>
      <c r="F809" s="108"/>
      <c r="G809" s="108"/>
      <c r="H809" s="108"/>
      <c r="I809" s="108"/>
      <c r="J809" s="108"/>
    </row>
    <row r="810">
      <c r="D810" s="108"/>
      <c r="E810" s="108"/>
      <c r="F810" s="108"/>
      <c r="G810" s="108"/>
      <c r="H810" s="108"/>
      <c r="I810" s="108"/>
      <c r="J810" s="108"/>
    </row>
    <row r="811">
      <c r="D811" s="108"/>
      <c r="E811" s="108"/>
      <c r="F811" s="108"/>
      <c r="G811" s="108"/>
      <c r="H811" s="108"/>
      <c r="I811" s="108"/>
      <c r="J811" s="108"/>
    </row>
    <row r="812">
      <c r="D812" s="108"/>
      <c r="E812" s="108"/>
      <c r="F812" s="108"/>
      <c r="G812" s="108"/>
      <c r="H812" s="108"/>
      <c r="I812" s="108"/>
      <c r="J812" s="108"/>
    </row>
    <row r="813">
      <c r="D813" s="108"/>
      <c r="E813" s="108"/>
      <c r="F813" s="108"/>
      <c r="G813" s="108"/>
      <c r="H813" s="108"/>
      <c r="I813" s="108"/>
      <c r="J813" s="108"/>
    </row>
    <row r="814">
      <c r="D814" s="108"/>
      <c r="E814" s="108"/>
      <c r="F814" s="108"/>
      <c r="G814" s="108"/>
      <c r="H814" s="108"/>
      <c r="I814" s="108"/>
      <c r="J814" s="108"/>
    </row>
    <row r="815">
      <c r="D815" s="108"/>
      <c r="E815" s="108"/>
      <c r="F815" s="108"/>
      <c r="G815" s="108"/>
      <c r="H815" s="108"/>
      <c r="I815" s="108"/>
      <c r="J815" s="108"/>
    </row>
    <row r="816">
      <c r="D816" s="108"/>
      <c r="E816" s="108"/>
      <c r="F816" s="108"/>
      <c r="G816" s="108"/>
      <c r="H816" s="108"/>
      <c r="I816" s="108"/>
      <c r="J816" s="108"/>
    </row>
    <row r="817">
      <c r="D817" s="108"/>
      <c r="E817" s="108"/>
      <c r="F817" s="108"/>
      <c r="G817" s="108"/>
      <c r="H817" s="108"/>
      <c r="I817" s="108"/>
      <c r="J817" s="108"/>
    </row>
    <row r="818">
      <c r="D818" s="108"/>
      <c r="E818" s="108"/>
      <c r="F818" s="108"/>
      <c r="G818" s="108"/>
      <c r="H818" s="108"/>
      <c r="I818" s="108"/>
      <c r="J818" s="108"/>
    </row>
    <row r="819">
      <c r="D819" s="108"/>
      <c r="E819" s="108"/>
      <c r="F819" s="108"/>
      <c r="G819" s="108"/>
      <c r="H819" s="108"/>
      <c r="I819" s="108"/>
      <c r="J819" s="108"/>
    </row>
    <row r="820">
      <c r="D820" s="108"/>
      <c r="E820" s="108"/>
      <c r="F820" s="108"/>
      <c r="G820" s="108"/>
      <c r="H820" s="108"/>
      <c r="I820" s="108"/>
      <c r="J820" s="108"/>
    </row>
    <row r="821">
      <c r="D821" s="108"/>
      <c r="E821" s="108"/>
      <c r="F821" s="108"/>
      <c r="G821" s="108"/>
      <c r="H821" s="108"/>
      <c r="I821" s="108"/>
      <c r="J821" s="108"/>
    </row>
    <row r="822">
      <c r="D822" s="108"/>
      <c r="E822" s="108"/>
      <c r="F822" s="108"/>
      <c r="G822" s="108"/>
      <c r="H822" s="108"/>
      <c r="I822" s="108"/>
      <c r="J822" s="108"/>
    </row>
    <row r="823">
      <c r="D823" s="108"/>
      <c r="E823" s="108"/>
      <c r="F823" s="108"/>
      <c r="G823" s="108"/>
      <c r="H823" s="108"/>
      <c r="I823" s="108"/>
      <c r="J823" s="108"/>
    </row>
    <row r="824">
      <c r="D824" s="108"/>
      <c r="E824" s="108"/>
      <c r="F824" s="108"/>
      <c r="G824" s="108"/>
      <c r="H824" s="108"/>
      <c r="I824" s="108"/>
      <c r="J824" s="108"/>
    </row>
    <row r="825">
      <c r="D825" s="108"/>
      <c r="E825" s="108"/>
      <c r="F825" s="108"/>
      <c r="G825" s="108"/>
      <c r="H825" s="108"/>
      <c r="I825" s="108"/>
      <c r="J825" s="108"/>
    </row>
    <row r="826">
      <c r="D826" s="108"/>
      <c r="E826" s="108"/>
      <c r="F826" s="108"/>
      <c r="G826" s="108"/>
      <c r="H826" s="108"/>
      <c r="I826" s="108"/>
      <c r="J826" s="108"/>
    </row>
    <row r="827">
      <c r="D827" s="108"/>
      <c r="E827" s="108"/>
      <c r="F827" s="108"/>
      <c r="G827" s="108"/>
      <c r="H827" s="108"/>
      <c r="I827" s="108"/>
      <c r="J827" s="108"/>
    </row>
    <row r="828">
      <c r="D828" s="108"/>
      <c r="E828" s="108"/>
      <c r="F828" s="108"/>
      <c r="G828" s="108"/>
      <c r="H828" s="108"/>
      <c r="I828" s="108"/>
      <c r="J828" s="108"/>
    </row>
    <row r="829">
      <c r="D829" s="108"/>
      <c r="E829" s="108"/>
      <c r="F829" s="108"/>
      <c r="G829" s="108"/>
      <c r="H829" s="108"/>
      <c r="I829" s="108"/>
      <c r="J829" s="108"/>
    </row>
    <row r="830">
      <c r="D830" s="108"/>
      <c r="E830" s="108"/>
      <c r="F830" s="108"/>
      <c r="G830" s="108"/>
      <c r="H830" s="108"/>
      <c r="I830" s="108"/>
      <c r="J830" s="108"/>
    </row>
    <row r="831">
      <c r="D831" s="108"/>
      <c r="E831" s="108"/>
      <c r="F831" s="108"/>
      <c r="G831" s="108"/>
      <c r="H831" s="108"/>
      <c r="I831" s="108"/>
      <c r="J831" s="108"/>
    </row>
    <row r="832">
      <c r="D832" s="108"/>
      <c r="E832" s="108"/>
      <c r="F832" s="108"/>
      <c r="G832" s="108"/>
      <c r="H832" s="108"/>
      <c r="I832" s="108"/>
      <c r="J832" s="108"/>
    </row>
    <row r="833">
      <c r="D833" s="108"/>
      <c r="E833" s="108"/>
      <c r="F833" s="108"/>
      <c r="G833" s="108"/>
      <c r="H833" s="108"/>
      <c r="I833" s="108"/>
      <c r="J833" s="108"/>
    </row>
    <row r="834">
      <c r="D834" s="108"/>
      <c r="E834" s="108"/>
      <c r="F834" s="108"/>
      <c r="G834" s="108"/>
      <c r="H834" s="108"/>
      <c r="I834" s="108"/>
      <c r="J834" s="108"/>
    </row>
    <row r="835">
      <c r="D835" s="108"/>
      <c r="E835" s="108"/>
      <c r="F835" s="108"/>
      <c r="G835" s="108"/>
      <c r="H835" s="108"/>
      <c r="I835" s="108"/>
      <c r="J835" s="108"/>
    </row>
    <row r="836">
      <c r="D836" s="108"/>
      <c r="E836" s="108"/>
      <c r="F836" s="108"/>
      <c r="G836" s="108"/>
      <c r="H836" s="108"/>
      <c r="I836" s="108"/>
      <c r="J836" s="108"/>
    </row>
    <row r="837">
      <c r="D837" s="108"/>
      <c r="E837" s="108"/>
      <c r="F837" s="108"/>
      <c r="G837" s="108"/>
      <c r="H837" s="108"/>
      <c r="I837" s="108"/>
      <c r="J837" s="108"/>
    </row>
    <row r="838">
      <c r="D838" s="108"/>
      <c r="E838" s="108"/>
      <c r="F838" s="108"/>
      <c r="G838" s="108"/>
      <c r="H838" s="108"/>
      <c r="I838" s="108"/>
      <c r="J838" s="108"/>
    </row>
    <row r="839">
      <c r="D839" s="108"/>
      <c r="E839" s="108"/>
      <c r="F839" s="108"/>
      <c r="G839" s="108"/>
      <c r="H839" s="108"/>
      <c r="I839" s="108"/>
      <c r="J839" s="108"/>
    </row>
    <row r="840">
      <c r="D840" s="108"/>
      <c r="E840" s="108"/>
      <c r="F840" s="108"/>
      <c r="G840" s="108"/>
      <c r="H840" s="108"/>
      <c r="I840" s="108"/>
      <c r="J840" s="108"/>
    </row>
    <row r="841">
      <c r="D841" s="108"/>
      <c r="E841" s="108"/>
      <c r="F841" s="108"/>
      <c r="G841" s="108"/>
      <c r="H841" s="108"/>
      <c r="I841" s="108"/>
      <c r="J841" s="108"/>
    </row>
    <row r="842">
      <c r="D842" s="108"/>
      <c r="E842" s="108"/>
      <c r="F842" s="108"/>
      <c r="G842" s="108"/>
      <c r="H842" s="108"/>
      <c r="I842" s="108"/>
      <c r="J842" s="108"/>
    </row>
    <row r="843">
      <c r="D843" s="108"/>
      <c r="E843" s="108"/>
      <c r="F843" s="108"/>
      <c r="G843" s="108"/>
      <c r="H843" s="108"/>
      <c r="I843" s="108"/>
      <c r="J843" s="108"/>
    </row>
    <row r="844">
      <c r="D844" s="108"/>
      <c r="E844" s="108"/>
      <c r="F844" s="108"/>
      <c r="G844" s="108"/>
      <c r="H844" s="108"/>
      <c r="I844" s="108"/>
      <c r="J844" s="108"/>
    </row>
    <row r="845">
      <c r="D845" s="108"/>
      <c r="E845" s="108"/>
      <c r="F845" s="108"/>
      <c r="G845" s="108"/>
      <c r="H845" s="108"/>
      <c r="I845" s="108"/>
      <c r="J845" s="108"/>
    </row>
    <row r="846">
      <c r="D846" s="108"/>
      <c r="E846" s="108"/>
      <c r="F846" s="108"/>
      <c r="G846" s="108"/>
      <c r="H846" s="108"/>
      <c r="I846" s="108"/>
      <c r="J846" s="108"/>
    </row>
    <row r="847">
      <c r="D847" s="108"/>
      <c r="E847" s="108"/>
      <c r="F847" s="108"/>
      <c r="G847" s="108"/>
      <c r="H847" s="108"/>
      <c r="I847" s="108"/>
      <c r="J847" s="108"/>
    </row>
    <row r="848">
      <c r="D848" s="108"/>
      <c r="E848" s="108"/>
      <c r="F848" s="108"/>
      <c r="G848" s="108"/>
      <c r="H848" s="108"/>
      <c r="I848" s="108"/>
      <c r="J848" s="108"/>
    </row>
    <row r="849">
      <c r="D849" s="108"/>
      <c r="E849" s="108"/>
      <c r="F849" s="108"/>
      <c r="G849" s="108"/>
      <c r="H849" s="108"/>
      <c r="I849" s="108"/>
      <c r="J849" s="108"/>
    </row>
    <row r="850">
      <c r="D850" s="108"/>
      <c r="E850" s="108"/>
      <c r="F850" s="108"/>
      <c r="G850" s="108"/>
      <c r="H850" s="108"/>
      <c r="I850" s="108"/>
      <c r="J850" s="108"/>
    </row>
    <row r="851">
      <c r="D851" s="108"/>
      <c r="E851" s="108"/>
      <c r="F851" s="108"/>
      <c r="G851" s="108"/>
      <c r="H851" s="108"/>
      <c r="I851" s="108"/>
      <c r="J851" s="108"/>
    </row>
    <row r="852">
      <c r="D852" s="108"/>
      <c r="E852" s="108"/>
      <c r="F852" s="108"/>
      <c r="G852" s="108"/>
      <c r="H852" s="108"/>
      <c r="I852" s="108"/>
      <c r="J852" s="108"/>
    </row>
    <row r="853">
      <c r="D853" s="108"/>
      <c r="E853" s="108"/>
      <c r="F853" s="108"/>
      <c r="G853" s="108"/>
      <c r="H853" s="108"/>
      <c r="I853" s="108"/>
      <c r="J853" s="108"/>
    </row>
    <row r="854">
      <c r="D854" s="108"/>
      <c r="E854" s="108"/>
      <c r="F854" s="108"/>
      <c r="G854" s="108"/>
      <c r="H854" s="108"/>
      <c r="I854" s="108"/>
      <c r="J854" s="108"/>
    </row>
    <row r="855">
      <c r="D855" s="108"/>
      <c r="E855" s="108"/>
      <c r="F855" s="108"/>
      <c r="G855" s="108"/>
      <c r="H855" s="108"/>
      <c r="I855" s="108"/>
      <c r="J855" s="108"/>
    </row>
    <row r="856">
      <c r="D856" s="108"/>
      <c r="E856" s="108"/>
      <c r="F856" s="108"/>
      <c r="G856" s="108"/>
      <c r="H856" s="108"/>
      <c r="I856" s="108"/>
      <c r="J856" s="108"/>
    </row>
    <row r="857">
      <c r="D857" s="108"/>
      <c r="E857" s="108"/>
      <c r="F857" s="108"/>
      <c r="G857" s="108"/>
      <c r="H857" s="108"/>
      <c r="I857" s="108"/>
      <c r="J857" s="108"/>
    </row>
    <row r="858">
      <c r="D858" s="108"/>
      <c r="E858" s="108"/>
      <c r="F858" s="108"/>
      <c r="G858" s="108"/>
      <c r="H858" s="108"/>
      <c r="I858" s="108"/>
      <c r="J858" s="108"/>
    </row>
    <row r="859">
      <c r="D859" s="108"/>
      <c r="E859" s="108"/>
      <c r="F859" s="108"/>
      <c r="G859" s="108"/>
      <c r="H859" s="108"/>
      <c r="I859" s="108"/>
      <c r="J859" s="108"/>
    </row>
    <row r="860">
      <c r="D860" s="108"/>
      <c r="E860" s="108"/>
      <c r="F860" s="108"/>
      <c r="G860" s="108"/>
      <c r="H860" s="108"/>
      <c r="I860" s="108"/>
      <c r="J860" s="108"/>
    </row>
    <row r="861">
      <c r="D861" s="108"/>
      <c r="E861" s="108"/>
      <c r="F861" s="108"/>
      <c r="G861" s="108"/>
      <c r="H861" s="108"/>
      <c r="I861" s="108"/>
      <c r="J861" s="108"/>
    </row>
    <row r="862">
      <c r="D862" s="108"/>
      <c r="E862" s="108"/>
      <c r="F862" s="108"/>
      <c r="G862" s="108"/>
      <c r="H862" s="108"/>
      <c r="I862" s="108"/>
      <c r="J862" s="108"/>
    </row>
    <row r="863">
      <c r="D863" s="108"/>
      <c r="E863" s="108"/>
      <c r="F863" s="108"/>
      <c r="G863" s="108"/>
      <c r="H863" s="108"/>
      <c r="I863" s="108"/>
      <c r="J863" s="108"/>
    </row>
    <row r="864">
      <c r="D864" s="108"/>
      <c r="E864" s="108"/>
      <c r="F864" s="108"/>
      <c r="G864" s="108"/>
      <c r="H864" s="108"/>
      <c r="I864" s="108"/>
      <c r="J864" s="108"/>
    </row>
    <row r="865">
      <c r="D865" s="108"/>
      <c r="E865" s="108"/>
      <c r="F865" s="108"/>
      <c r="G865" s="108"/>
      <c r="H865" s="108"/>
      <c r="I865" s="108"/>
      <c r="J865" s="108"/>
    </row>
    <row r="866">
      <c r="D866" s="108"/>
      <c r="E866" s="108"/>
      <c r="F866" s="108"/>
      <c r="G866" s="108"/>
      <c r="H866" s="108"/>
      <c r="I866" s="108"/>
      <c r="J866" s="108"/>
    </row>
    <row r="867">
      <c r="D867" s="108"/>
      <c r="E867" s="108"/>
      <c r="F867" s="108"/>
      <c r="G867" s="108"/>
      <c r="H867" s="108"/>
      <c r="I867" s="108"/>
      <c r="J867" s="108"/>
    </row>
    <row r="868">
      <c r="D868" s="108"/>
      <c r="E868" s="108"/>
      <c r="F868" s="108"/>
      <c r="G868" s="108"/>
      <c r="H868" s="108"/>
      <c r="I868" s="108"/>
      <c r="J868" s="108"/>
    </row>
    <row r="869">
      <c r="D869" s="108"/>
      <c r="E869" s="108"/>
      <c r="F869" s="108"/>
      <c r="G869" s="108"/>
      <c r="H869" s="108"/>
      <c r="I869" s="108"/>
      <c r="J869" s="108"/>
    </row>
    <row r="870">
      <c r="D870" s="108"/>
      <c r="E870" s="108"/>
      <c r="F870" s="108"/>
      <c r="G870" s="108"/>
      <c r="H870" s="108"/>
      <c r="I870" s="108"/>
      <c r="J870" s="108"/>
    </row>
    <row r="871">
      <c r="D871" s="108"/>
      <c r="E871" s="108"/>
      <c r="F871" s="108"/>
      <c r="G871" s="108"/>
      <c r="H871" s="108"/>
      <c r="I871" s="108"/>
      <c r="J871" s="108"/>
    </row>
    <row r="872">
      <c r="D872" s="108"/>
      <c r="E872" s="108"/>
      <c r="F872" s="108"/>
      <c r="G872" s="108"/>
      <c r="H872" s="108"/>
      <c r="I872" s="108"/>
      <c r="J872" s="108"/>
    </row>
    <row r="873">
      <c r="D873" s="108"/>
      <c r="E873" s="108"/>
      <c r="F873" s="108"/>
      <c r="G873" s="108"/>
      <c r="H873" s="108"/>
      <c r="I873" s="108"/>
      <c r="J873" s="108"/>
    </row>
    <row r="874">
      <c r="D874" s="108"/>
      <c r="E874" s="108"/>
      <c r="F874" s="108"/>
      <c r="G874" s="108"/>
      <c r="H874" s="108"/>
      <c r="I874" s="108"/>
      <c r="J874" s="108"/>
    </row>
    <row r="875">
      <c r="D875" s="108"/>
      <c r="E875" s="108"/>
      <c r="F875" s="108"/>
      <c r="G875" s="108"/>
      <c r="H875" s="108"/>
      <c r="I875" s="108"/>
      <c r="J875" s="108"/>
    </row>
    <row r="876">
      <c r="D876" s="108"/>
      <c r="E876" s="108"/>
      <c r="F876" s="108"/>
      <c r="G876" s="108"/>
      <c r="H876" s="108"/>
      <c r="I876" s="108"/>
      <c r="J876" s="108"/>
    </row>
    <row r="877">
      <c r="D877" s="108"/>
      <c r="E877" s="108"/>
      <c r="F877" s="108"/>
      <c r="G877" s="108"/>
      <c r="H877" s="108"/>
      <c r="I877" s="108"/>
      <c r="J877" s="108"/>
    </row>
    <row r="878">
      <c r="D878" s="108"/>
      <c r="E878" s="108"/>
      <c r="F878" s="108"/>
      <c r="G878" s="108"/>
      <c r="H878" s="108"/>
      <c r="I878" s="108"/>
      <c r="J878" s="108"/>
    </row>
    <row r="879">
      <c r="D879" s="108"/>
      <c r="E879" s="108"/>
      <c r="F879" s="108"/>
      <c r="G879" s="108"/>
      <c r="H879" s="108"/>
      <c r="I879" s="108"/>
      <c r="J879" s="108"/>
    </row>
    <row r="880">
      <c r="D880" s="108"/>
      <c r="E880" s="108"/>
      <c r="F880" s="108"/>
      <c r="G880" s="108"/>
      <c r="H880" s="108"/>
      <c r="I880" s="108"/>
      <c r="J880" s="108"/>
    </row>
    <row r="881">
      <c r="D881" s="108"/>
      <c r="E881" s="108"/>
      <c r="F881" s="108"/>
      <c r="G881" s="108"/>
      <c r="H881" s="108"/>
      <c r="I881" s="108"/>
      <c r="J881" s="108"/>
    </row>
    <row r="882">
      <c r="D882" s="108"/>
      <c r="E882" s="108"/>
      <c r="F882" s="108"/>
      <c r="G882" s="108"/>
      <c r="H882" s="108"/>
      <c r="I882" s="108"/>
      <c r="J882" s="108"/>
    </row>
    <row r="883">
      <c r="D883" s="108"/>
      <c r="E883" s="108"/>
      <c r="F883" s="108"/>
      <c r="G883" s="108"/>
      <c r="H883" s="108"/>
      <c r="I883" s="108"/>
      <c r="J883" s="108"/>
    </row>
    <row r="884">
      <c r="D884" s="108"/>
      <c r="E884" s="108"/>
      <c r="F884" s="108"/>
      <c r="G884" s="108"/>
      <c r="H884" s="108"/>
      <c r="I884" s="108"/>
      <c r="J884" s="108"/>
    </row>
    <row r="885">
      <c r="D885" s="108"/>
      <c r="E885" s="108"/>
      <c r="F885" s="108"/>
      <c r="G885" s="108"/>
      <c r="H885" s="108"/>
      <c r="I885" s="108"/>
      <c r="J885" s="108"/>
    </row>
    <row r="886">
      <c r="D886" s="108"/>
      <c r="E886" s="108"/>
      <c r="F886" s="108"/>
      <c r="G886" s="108"/>
      <c r="H886" s="108"/>
      <c r="I886" s="108"/>
      <c r="J886" s="108"/>
    </row>
    <row r="887">
      <c r="D887" s="108"/>
      <c r="E887" s="108"/>
      <c r="F887" s="108"/>
      <c r="G887" s="108"/>
      <c r="H887" s="108"/>
      <c r="I887" s="108"/>
      <c r="J887" s="108"/>
    </row>
    <row r="888">
      <c r="D888" s="108"/>
      <c r="E888" s="108"/>
      <c r="F888" s="108"/>
      <c r="G888" s="108"/>
      <c r="H888" s="108"/>
      <c r="I888" s="108"/>
      <c r="J888" s="108"/>
    </row>
    <row r="889">
      <c r="D889" s="108"/>
      <c r="E889" s="108"/>
      <c r="F889" s="108"/>
      <c r="G889" s="108"/>
      <c r="H889" s="108"/>
      <c r="I889" s="108"/>
      <c r="J889" s="108"/>
    </row>
    <row r="890">
      <c r="D890" s="108"/>
      <c r="E890" s="108"/>
      <c r="F890" s="108"/>
      <c r="G890" s="108"/>
      <c r="H890" s="108"/>
      <c r="I890" s="108"/>
      <c r="J890" s="108"/>
    </row>
    <row r="891">
      <c r="D891" s="108"/>
      <c r="E891" s="108"/>
      <c r="F891" s="108"/>
      <c r="G891" s="108"/>
      <c r="H891" s="108"/>
      <c r="I891" s="108"/>
      <c r="J891" s="108"/>
    </row>
    <row r="892">
      <c r="D892" s="108"/>
      <c r="E892" s="108"/>
      <c r="F892" s="108"/>
      <c r="G892" s="108"/>
      <c r="H892" s="108"/>
      <c r="I892" s="108"/>
      <c r="J892" s="108"/>
    </row>
    <row r="893">
      <c r="D893" s="108"/>
      <c r="E893" s="108"/>
      <c r="F893" s="108"/>
      <c r="G893" s="108"/>
      <c r="H893" s="108"/>
      <c r="I893" s="108"/>
      <c r="J893" s="108"/>
    </row>
    <row r="894">
      <c r="D894" s="108"/>
      <c r="E894" s="108"/>
      <c r="F894" s="108"/>
      <c r="G894" s="108"/>
      <c r="H894" s="108"/>
      <c r="I894" s="108"/>
      <c r="J894" s="108"/>
    </row>
    <row r="895">
      <c r="D895" s="108"/>
      <c r="E895" s="108"/>
      <c r="F895" s="108"/>
      <c r="G895" s="108"/>
      <c r="H895" s="108"/>
      <c r="I895" s="108"/>
      <c r="J895" s="108"/>
    </row>
    <row r="896">
      <c r="D896" s="108"/>
      <c r="E896" s="108"/>
      <c r="F896" s="108"/>
      <c r="G896" s="108"/>
      <c r="H896" s="108"/>
      <c r="I896" s="108"/>
      <c r="J896" s="108"/>
    </row>
    <row r="897">
      <c r="D897" s="108"/>
      <c r="E897" s="108"/>
      <c r="F897" s="108"/>
      <c r="G897" s="108"/>
      <c r="H897" s="108"/>
      <c r="I897" s="108"/>
      <c r="J897" s="108"/>
    </row>
    <row r="898">
      <c r="D898" s="108"/>
      <c r="E898" s="108"/>
      <c r="F898" s="108"/>
      <c r="G898" s="108"/>
      <c r="H898" s="108"/>
      <c r="I898" s="108"/>
      <c r="J898" s="108"/>
    </row>
    <row r="899">
      <c r="D899" s="108"/>
      <c r="E899" s="108"/>
      <c r="F899" s="108"/>
      <c r="G899" s="108"/>
      <c r="H899" s="108"/>
      <c r="I899" s="108"/>
      <c r="J899" s="108"/>
    </row>
    <row r="900">
      <c r="D900" s="108"/>
      <c r="E900" s="108"/>
      <c r="F900" s="108"/>
      <c r="G900" s="108"/>
      <c r="H900" s="108"/>
      <c r="I900" s="108"/>
      <c r="J900" s="108"/>
    </row>
    <row r="901">
      <c r="D901" s="108"/>
      <c r="E901" s="108"/>
      <c r="F901" s="108"/>
      <c r="G901" s="108"/>
      <c r="H901" s="108"/>
      <c r="I901" s="108"/>
      <c r="J901" s="108"/>
    </row>
    <row r="902">
      <c r="D902" s="108"/>
      <c r="E902" s="108"/>
      <c r="F902" s="108"/>
      <c r="G902" s="108"/>
      <c r="H902" s="108"/>
      <c r="I902" s="108"/>
      <c r="J902" s="108"/>
    </row>
    <row r="903">
      <c r="D903" s="108"/>
      <c r="E903" s="108"/>
      <c r="F903" s="108"/>
      <c r="G903" s="108"/>
      <c r="H903" s="108"/>
      <c r="I903" s="108"/>
      <c r="J903" s="108"/>
    </row>
    <row r="904">
      <c r="D904" s="108"/>
      <c r="E904" s="108"/>
      <c r="F904" s="108"/>
      <c r="G904" s="108"/>
      <c r="H904" s="108"/>
      <c r="I904" s="108"/>
      <c r="J904" s="108"/>
    </row>
    <row r="905">
      <c r="D905" s="108"/>
      <c r="E905" s="108"/>
      <c r="F905" s="108"/>
      <c r="G905" s="108"/>
      <c r="H905" s="108"/>
      <c r="I905" s="108"/>
      <c r="J905" s="108"/>
    </row>
    <row r="906">
      <c r="D906" s="108"/>
      <c r="E906" s="108"/>
      <c r="F906" s="108"/>
      <c r="G906" s="108"/>
      <c r="H906" s="108"/>
      <c r="I906" s="108"/>
      <c r="J906" s="108"/>
    </row>
    <row r="907">
      <c r="D907" s="108"/>
      <c r="E907" s="108"/>
      <c r="F907" s="108"/>
      <c r="G907" s="108"/>
      <c r="H907" s="108"/>
      <c r="I907" s="108"/>
      <c r="J907" s="108"/>
    </row>
    <row r="908">
      <c r="D908" s="108"/>
      <c r="E908" s="108"/>
      <c r="F908" s="108"/>
      <c r="G908" s="108"/>
      <c r="H908" s="108"/>
      <c r="I908" s="108"/>
      <c r="J908" s="108"/>
    </row>
    <row r="909">
      <c r="D909" s="108"/>
      <c r="E909" s="108"/>
      <c r="F909" s="108"/>
      <c r="G909" s="108"/>
      <c r="H909" s="108"/>
      <c r="I909" s="108"/>
      <c r="J909" s="108"/>
    </row>
    <row r="910">
      <c r="D910" s="108"/>
      <c r="E910" s="108"/>
      <c r="F910" s="108"/>
      <c r="G910" s="108"/>
      <c r="H910" s="108"/>
      <c r="I910" s="108"/>
      <c r="J910" s="108"/>
    </row>
    <row r="911">
      <c r="D911" s="108"/>
      <c r="E911" s="108"/>
      <c r="F911" s="108"/>
      <c r="G911" s="108"/>
      <c r="H911" s="108"/>
      <c r="I911" s="108"/>
      <c r="J911" s="108"/>
    </row>
    <row r="912">
      <c r="D912" s="108"/>
      <c r="E912" s="108"/>
      <c r="F912" s="108"/>
      <c r="G912" s="108"/>
      <c r="H912" s="108"/>
      <c r="I912" s="108"/>
      <c r="J912" s="108"/>
    </row>
    <row r="913">
      <c r="D913" s="108"/>
      <c r="E913" s="108"/>
      <c r="F913" s="108"/>
      <c r="G913" s="108"/>
      <c r="H913" s="108"/>
      <c r="I913" s="108"/>
      <c r="J913" s="108"/>
    </row>
    <row r="914">
      <c r="D914" s="108"/>
      <c r="E914" s="108"/>
      <c r="F914" s="108"/>
      <c r="G914" s="108"/>
      <c r="H914" s="108"/>
      <c r="I914" s="108"/>
      <c r="J914" s="108"/>
    </row>
    <row r="915">
      <c r="D915" s="108"/>
      <c r="E915" s="108"/>
      <c r="F915" s="108"/>
      <c r="G915" s="108"/>
      <c r="H915" s="108"/>
      <c r="I915" s="108"/>
      <c r="J915" s="108"/>
    </row>
    <row r="916">
      <c r="D916" s="108"/>
      <c r="E916" s="108"/>
      <c r="F916" s="108"/>
      <c r="G916" s="108"/>
      <c r="H916" s="108"/>
      <c r="I916" s="108"/>
      <c r="J916" s="108"/>
    </row>
    <row r="917">
      <c r="D917" s="108"/>
      <c r="E917" s="108"/>
      <c r="F917" s="108"/>
      <c r="G917" s="108"/>
      <c r="H917" s="108"/>
      <c r="I917" s="108"/>
      <c r="J917" s="108"/>
    </row>
    <row r="918">
      <c r="D918" s="108"/>
      <c r="E918" s="108"/>
      <c r="F918" s="108"/>
      <c r="G918" s="108"/>
      <c r="H918" s="108"/>
      <c r="I918" s="108"/>
      <c r="J918" s="108"/>
    </row>
    <row r="919">
      <c r="D919" s="108"/>
      <c r="E919" s="108"/>
      <c r="F919" s="108"/>
      <c r="G919" s="108"/>
      <c r="H919" s="108"/>
      <c r="I919" s="108"/>
      <c r="J919" s="108"/>
    </row>
    <row r="920">
      <c r="D920" s="108"/>
      <c r="E920" s="108"/>
      <c r="F920" s="108"/>
      <c r="G920" s="108"/>
      <c r="H920" s="108"/>
      <c r="I920" s="108"/>
      <c r="J920" s="108"/>
    </row>
    <row r="921">
      <c r="D921" s="108"/>
      <c r="E921" s="108"/>
      <c r="F921" s="108"/>
      <c r="G921" s="108"/>
      <c r="H921" s="108"/>
      <c r="I921" s="108"/>
      <c r="J921" s="108"/>
    </row>
    <row r="922">
      <c r="D922" s="108"/>
      <c r="E922" s="108"/>
      <c r="F922" s="108"/>
      <c r="G922" s="108"/>
      <c r="H922" s="108"/>
      <c r="I922" s="108"/>
      <c r="J922" s="108"/>
    </row>
    <row r="923">
      <c r="D923" s="108"/>
      <c r="E923" s="108"/>
      <c r="F923" s="108"/>
      <c r="G923" s="108"/>
      <c r="H923" s="108"/>
      <c r="I923" s="108"/>
      <c r="J923" s="108"/>
    </row>
    <row r="924">
      <c r="D924" s="108"/>
      <c r="E924" s="108"/>
      <c r="F924" s="108"/>
      <c r="G924" s="108"/>
      <c r="H924" s="108"/>
      <c r="I924" s="108"/>
      <c r="J924" s="108"/>
    </row>
    <row r="925">
      <c r="D925" s="108"/>
      <c r="E925" s="108"/>
      <c r="F925" s="108"/>
      <c r="G925" s="108"/>
      <c r="H925" s="108"/>
      <c r="I925" s="108"/>
      <c r="J925" s="108"/>
    </row>
    <row r="926">
      <c r="D926" s="108"/>
      <c r="E926" s="108"/>
      <c r="F926" s="108"/>
      <c r="G926" s="108"/>
      <c r="H926" s="108"/>
      <c r="I926" s="108"/>
      <c r="J926" s="108"/>
    </row>
    <row r="927">
      <c r="D927" s="108"/>
      <c r="E927" s="108"/>
      <c r="F927" s="108"/>
      <c r="G927" s="108"/>
      <c r="H927" s="108"/>
      <c r="I927" s="108"/>
      <c r="J927" s="108"/>
    </row>
    <row r="928">
      <c r="D928" s="108"/>
      <c r="E928" s="108"/>
      <c r="F928" s="108"/>
      <c r="G928" s="108"/>
      <c r="H928" s="108"/>
      <c r="I928" s="108"/>
      <c r="J928" s="108"/>
    </row>
    <row r="929">
      <c r="D929" s="108"/>
      <c r="E929" s="108"/>
      <c r="F929" s="108"/>
      <c r="G929" s="108"/>
      <c r="H929" s="108"/>
      <c r="I929" s="108"/>
      <c r="J929" s="108"/>
    </row>
    <row r="930">
      <c r="D930" s="108"/>
      <c r="E930" s="108"/>
      <c r="F930" s="108"/>
      <c r="G930" s="108"/>
      <c r="H930" s="108"/>
      <c r="I930" s="108"/>
      <c r="J930" s="108"/>
    </row>
    <row r="931">
      <c r="D931" s="108"/>
      <c r="E931" s="108"/>
      <c r="F931" s="108"/>
      <c r="G931" s="108"/>
      <c r="H931" s="108"/>
      <c r="I931" s="108"/>
      <c r="J931" s="108"/>
    </row>
    <row r="932">
      <c r="D932" s="108"/>
      <c r="E932" s="108"/>
      <c r="F932" s="108"/>
      <c r="G932" s="108"/>
      <c r="H932" s="108"/>
      <c r="I932" s="108"/>
      <c r="J932" s="108"/>
    </row>
    <row r="933">
      <c r="D933" s="108"/>
      <c r="E933" s="108"/>
      <c r="F933" s="108"/>
      <c r="G933" s="108"/>
      <c r="H933" s="108"/>
      <c r="I933" s="108"/>
      <c r="J933" s="108"/>
    </row>
    <row r="934">
      <c r="D934" s="108"/>
      <c r="E934" s="108"/>
      <c r="F934" s="108"/>
      <c r="G934" s="108"/>
      <c r="H934" s="108"/>
      <c r="I934" s="108"/>
      <c r="J934" s="108"/>
    </row>
    <row r="935">
      <c r="D935" s="108"/>
      <c r="E935" s="108"/>
      <c r="F935" s="108"/>
      <c r="G935" s="108"/>
      <c r="H935" s="108"/>
      <c r="I935" s="108"/>
      <c r="J935" s="108"/>
    </row>
    <row r="936">
      <c r="D936" s="108"/>
      <c r="E936" s="108"/>
      <c r="F936" s="108"/>
      <c r="G936" s="108"/>
      <c r="H936" s="108"/>
      <c r="I936" s="108"/>
      <c r="J936" s="108"/>
    </row>
    <row r="937">
      <c r="D937" s="108"/>
      <c r="E937" s="108"/>
      <c r="F937" s="108"/>
      <c r="G937" s="108"/>
      <c r="H937" s="108"/>
      <c r="I937" s="108"/>
      <c r="J937" s="108"/>
    </row>
    <row r="938">
      <c r="D938" s="108"/>
      <c r="E938" s="108"/>
      <c r="F938" s="108"/>
      <c r="G938" s="108"/>
      <c r="H938" s="108"/>
      <c r="I938" s="108"/>
      <c r="J938" s="108"/>
    </row>
    <row r="939">
      <c r="D939" s="108"/>
      <c r="E939" s="108"/>
      <c r="F939" s="108"/>
      <c r="G939" s="108"/>
      <c r="H939" s="108"/>
      <c r="I939" s="108"/>
      <c r="J939" s="108"/>
    </row>
    <row r="940">
      <c r="D940" s="108"/>
      <c r="E940" s="108"/>
      <c r="F940" s="108"/>
      <c r="G940" s="108"/>
      <c r="H940" s="108"/>
      <c r="I940" s="108"/>
      <c r="J940" s="108"/>
    </row>
    <row r="941">
      <c r="D941" s="108"/>
      <c r="E941" s="108"/>
      <c r="F941" s="108"/>
      <c r="G941" s="108"/>
      <c r="H941" s="108"/>
      <c r="I941" s="108"/>
      <c r="J941" s="108"/>
    </row>
    <row r="942">
      <c r="D942" s="108"/>
      <c r="E942" s="108"/>
      <c r="F942" s="108"/>
      <c r="G942" s="108"/>
      <c r="H942" s="108"/>
      <c r="I942" s="108"/>
      <c r="J942" s="108"/>
    </row>
    <row r="943">
      <c r="D943" s="108"/>
      <c r="E943" s="108"/>
      <c r="F943" s="108"/>
      <c r="G943" s="108"/>
      <c r="H943" s="108"/>
      <c r="I943" s="108"/>
      <c r="J943" s="108"/>
    </row>
    <row r="944">
      <c r="D944" s="108"/>
      <c r="E944" s="108"/>
      <c r="F944" s="108"/>
      <c r="G944" s="108"/>
      <c r="H944" s="108"/>
      <c r="I944" s="108"/>
      <c r="J944" s="108"/>
    </row>
    <row r="945">
      <c r="D945" s="108"/>
      <c r="E945" s="108"/>
      <c r="F945" s="108"/>
      <c r="G945" s="108"/>
      <c r="H945" s="108"/>
      <c r="I945" s="108"/>
      <c r="J945" s="108"/>
    </row>
    <row r="946">
      <c r="D946" s="108"/>
      <c r="E946" s="108"/>
      <c r="F946" s="108"/>
      <c r="G946" s="108"/>
      <c r="H946" s="108"/>
      <c r="I946" s="108"/>
      <c r="J946" s="108"/>
    </row>
    <row r="947">
      <c r="D947" s="108"/>
      <c r="E947" s="108"/>
      <c r="F947" s="108"/>
      <c r="G947" s="108"/>
      <c r="H947" s="108"/>
      <c r="I947" s="108"/>
      <c r="J947" s="108"/>
    </row>
    <row r="948">
      <c r="D948" s="108"/>
      <c r="E948" s="108"/>
      <c r="F948" s="108"/>
      <c r="G948" s="108"/>
      <c r="H948" s="108"/>
      <c r="I948" s="108"/>
      <c r="J948" s="108"/>
    </row>
    <row r="949">
      <c r="D949" s="108"/>
      <c r="E949" s="108"/>
      <c r="F949" s="108"/>
      <c r="G949" s="108"/>
      <c r="H949" s="108"/>
      <c r="I949" s="108"/>
      <c r="J949" s="108"/>
    </row>
    <row r="950">
      <c r="D950" s="108"/>
      <c r="E950" s="108"/>
      <c r="F950" s="108"/>
      <c r="G950" s="108"/>
      <c r="H950" s="108"/>
      <c r="I950" s="108"/>
      <c r="J950" s="108"/>
    </row>
    <row r="951">
      <c r="D951" s="108"/>
      <c r="E951" s="108"/>
      <c r="F951" s="108"/>
      <c r="G951" s="108"/>
      <c r="H951" s="108"/>
      <c r="I951" s="108"/>
      <c r="J951" s="108"/>
    </row>
    <row r="952">
      <c r="D952" s="108"/>
      <c r="E952" s="108"/>
      <c r="F952" s="108"/>
      <c r="G952" s="108"/>
      <c r="H952" s="108"/>
      <c r="I952" s="108"/>
      <c r="J952" s="108"/>
    </row>
    <row r="953">
      <c r="D953" s="108"/>
      <c r="E953" s="108"/>
      <c r="F953" s="108"/>
      <c r="G953" s="108"/>
      <c r="H953" s="108"/>
      <c r="I953" s="108"/>
      <c r="J953" s="108"/>
    </row>
    <row r="954">
      <c r="D954" s="108"/>
      <c r="E954" s="108"/>
      <c r="F954" s="108"/>
      <c r="G954" s="108"/>
      <c r="H954" s="108"/>
      <c r="I954" s="108"/>
      <c r="J954" s="108"/>
    </row>
    <row r="955">
      <c r="D955" s="108"/>
      <c r="E955" s="108"/>
      <c r="F955" s="108"/>
      <c r="G955" s="108"/>
      <c r="H955" s="108"/>
      <c r="I955" s="108"/>
      <c r="J955" s="108"/>
    </row>
    <row r="956">
      <c r="D956" s="108"/>
      <c r="E956" s="108"/>
      <c r="F956" s="108"/>
      <c r="G956" s="108"/>
      <c r="H956" s="108"/>
      <c r="I956" s="108"/>
      <c r="J956" s="108"/>
    </row>
    <row r="957">
      <c r="D957" s="108"/>
      <c r="E957" s="108"/>
      <c r="F957" s="108"/>
      <c r="G957" s="108"/>
      <c r="H957" s="108"/>
      <c r="I957" s="108"/>
      <c r="J957" s="108"/>
    </row>
    <row r="958">
      <c r="D958" s="108"/>
      <c r="E958" s="108"/>
      <c r="F958" s="108"/>
      <c r="G958" s="108"/>
      <c r="H958" s="108"/>
      <c r="I958" s="108"/>
      <c r="J958" s="108"/>
    </row>
    <row r="959">
      <c r="D959" s="108"/>
      <c r="E959" s="108"/>
      <c r="F959" s="108"/>
      <c r="G959" s="108"/>
      <c r="H959" s="108"/>
      <c r="I959" s="108"/>
      <c r="J959" s="108"/>
    </row>
    <row r="960">
      <c r="D960" s="108"/>
      <c r="E960" s="108"/>
      <c r="F960" s="108"/>
      <c r="G960" s="108"/>
      <c r="H960" s="108"/>
      <c r="I960" s="108"/>
      <c r="J960" s="108"/>
    </row>
    <row r="961">
      <c r="D961" s="108"/>
      <c r="E961" s="108"/>
      <c r="F961" s="108"/>
      <c r="G961" s="108"/>
      <c r="H961" s="108"/>
      <c r="I961" s="108"/>
      <c r="J961" s="108"/>
    </row>
    <row r="962">
      <c r="D962" s="108"/>
      <c r="E962" s="108"/>
      <c r="F962" s="108"/>
      <c r="G962" s="108"/>
      <c r="H962" s="108"/>
      <c r="I962" s="108"/>
      <c r="J962" s="108"/>
    </row>
    <row r="963">
      <c r="D963" s="108"/>
      <c r="E963" s="108"/>
      <c r="F963" s="108"/>
      <c r="G963" s="108"/>
      <c r="H963" s="108"/>
      <c r="I963" s="108"/>
      <c r="J963" s="108"/>
    </row>
    <row r="964">
      <c r="D964" s="108"/>
      <c r="E964" s="108"/>
      <c r="F964" s="108"/>
      <c r="G964" s="108"/>
      <c r="H964" s="108"/>
      <c r="I964" s="108"/>
      <c r="J964" s="108"/>
    </row>
    <row r="965">
      <c r="D965" s="108"/>
      <c r="E965" s="108"/>
      <c r="F965" s="108"/>
      <c r="G965" s="108"/>
      <c r="H965" s="108"/>
      <c r="I965" s="108"/>
      <c r="J965" s="108"/>
    </row>
    <row r="966">
      <c r="D966" s="108"/>
      <c r="E966" s="108"/>
      <c r="F966" s="108"/>
      <c r="G966" s="108"/>
      <c r="H966" s="108"/>
      <c r="I966" s="108"/>
      <c r="J966" s="108"/>
    </row>
    <row r="967">
      <c r="D967" s="108"/>
      <c r="E967" s="108"/>
      <c r="F967" s="108"/>
      <c r="G967" s="108"/>
      <c r="H967" s="108"/>
      <c r="I967" s="108"/>
      <c r="J967" s="108"/>
    </row>
    <row r="968">
      <c r="D968" s="108"/>
      <c r="E968" s="108"/>
      <c r="F968" s="108"/>
      <c r="G968" s="108"/>
      <c r="H968" s="108"/>
      <c r="I968" s="108"/>
      <c r="J968" s="108"/>
    </row>
    <row r="969">
      <c r="D969" s="108"/>
      <c r="E969" s="108"/>
      <c r="F969" s="108"/>
      <c r="G969" s="108"/>
      <c r="H969" s="108"/>
      <c r="I969" s="108"/>
      <c r="J969" s="108"/>
    </row>
    <row r="970">
      <c r="D970" s="108"/>
      <c r="E970" s="108"/>
      <c r="F970" s="108"/>
      <c r="G970" s="108"/>
      <c r="H970" s="108"/>
      <c r="I970" s="108"/>
      <c r="J970" s="108"/>
    </row>
    <row r="971">
      <c r="D971" s="108"/>
      <c r="E971" s="108"/>
      <c r="F971" s="108"/>
      <c r="G971" s="108"/>
      <c r="H971" s="108"/>
      <c r="I971" s="108"/>
      <c r="J971" s="108"/>
    </row>
    <row r="972">
      <c r="D972" s="108"/>
      <c r="E972" s="108"/>
      <c r="F972" s="108"/>
      <c r="G972" s="108"/>
      <c r="H972" s="108"/>
      <c r="I972" s="108"/>
      <c r="J972" s="108"/>
    </row>
    <row r="973">
      <c r="D973" s="108"/>
      <c r="E973" s="108"/>
      <c r="F973" s="108"/>
      <c r="G973" s="108"/>
      <c r="H973" s="108"/>
      <c r="I973" s="108"/>
      <c r="J973" s="108"/>
    </row>
    <row r="974">
      <c r="D974" s="108"/>
      <c r="E974" s="108"/>
      <c r="F974" s="108"/>
      <c r="G974" s="108"/>
      <c r="H974" s="108"/>
      <c r="I974" s="108"/>
      <c r="J974" s="108"/>
    </row>
    <row r="975">
      <c r="D975" s="108"/>
      <c r="E975" s="108"/>
      <c r="F975" s="108"/>
      <c r="G975" s="108"/>
      <c r="H975" s="108"/>
      <c r="I975" s="108"/>
      <c r="J975" s="108"/>
    </row>
    <row r="976">
      <c r="D976" s="108"/>
      <c r="E976" s="108"/>
      <c r="F976" s="108"/>
      <c r="G976" s="108"/>
      <c r="H976" s="108"/>
      <c r="I976" s="108"/>
      <c r="J976" s="108"/>
    </row>
    <row r="977">
      <c r="D977" s="108"/>
      <c r="E977" s="108"/>
      <c r="F977" s="108"/>
      <c r="G977" s="108"/>
      <c r="H977" s="108"/>
      <c r="I977" s="108"/>
      <c r="J977" s="108"/>
    </row>
    <row r="978">
      <c r="D978" s="108"/>
      <c r="E978" s="108"/>
      <c r="F978" s="108"/>
      <c r="G978" s="108"/>
      <c r="H978" s="108"/>
      <c r="I978" s="108"/>
      <c r="J978" s="108"/>
    </row>
    <row r="979">
      <c r="D979" s="108"/>
      <c r="E979" s="108"/>
      <c r="F979" s="108"/>
      <c r="G979" s="108"/>
      <c r="H979" s="108"/>
      <c r="I979" s="108"/>
      <c r="J979" s="108"/>
    </row>
    <row r="980">
      <c r="D980" s="108"/>
      <c r="E980" s="108"/>
      <c r="F980" s="108"/>
      <c r="G980" s="108"/>
      <c r="H980" s="108"/>
      <c r="I980" s="108"/>
      <c r="J980" s="108"/>
    </row>
    <row r="981">
      <c r="D981" s="108"/>
      <c r="E981" s="108"/>
      <c r="F981" s="108"/>
      <c r="G981" s="108"/>
      <c r="H981" s="108"/>
      <c r="I981" s="108"/>
      <c r="J981" s="108"/>
    </row>
    <row r="982">
      <c r="D982" s="108"/>
      <c r="E982" s="108"/>
      <c r="F982" s="108"/>
      <c r="G982" s="108"/>
      <c r="H982" s="108"/>
      <c r="I982" s="108"/>
      <c r="J982" s="108"/>
    </row>
    <row r="983">
      <c r="D983" s="108"/>
      <c r="E983" s="108"/>
      <c r="F983" s="108"/>
      <c r="G983" s="108"/>
      <c r="H983" s="108"/>
      <c r="I983" s="108"/>
      <c r="J983" s="108"/>
    </row>
    <row r="984">
      <c r="D984" s="108"/>
      <c r="E984" s="108"/>
      <c r="F984" s="108"/>
      <c r="G984" s="108"/>
      <c r="H984" s="108"/>
      <c r="I984" s="108"/>
      <c r="J984" s="108"/>
    </row>
    <row r="985">
      <c r="D985" s="108"/>
      <c r="E985" s="108"/>
      <c r="F985" s="108"/>
      <c r="G985" s="108"/>
      <c r="H985" s="108"/>
      <c r="I985" s="108"/>
      <c r="J985" s="108"/>
    </row>
    <row r="986">
      <c r="D986" s="108"/>
      <c r="E986" s="108"/>
      <c r="F986" s="108"/>
      <c r="G986" s="108"/>
      <c r="H986" s="108"/>
      <c r="I986" s="108"/>
      <c r="J986" s="108"/>
    </row>
    <row r="987">
      <c r="D987" s="108"/>
      <c r="E987" s="108"/>
      <c r="F987" s="108"/>
      <c r="G987" s="108"/>
      <c r="H987" s="108"/>
      <c r="I987" s="108"/>
      <c r="J987" s="108"/>
    </row>
    <row r="988">
      <c r="D988" s="108"/>
      <c r="E988" s="108"/>
      <c r="F988" s="108"/>
      <c r="G988" s="108"/>
      <c r="H988" s="108"/>
      <c r="I988" s="108"/>
      <c r="J988" s="108"/>
    </row>
    <row r="989">
      <c r="D989" s="108"/>
      <c r="E989" s="108"/>
      <c r="F989" s="108"/>
      <c r="G989" s="108"/>
      <c r="H989" s="108"/>
      <c r="I989" s="108"/>
      <c r="J989" s="108"/>
    </row>
    <row r="990">
      <c r="D990" s="108"/>
      <c r="E990" s="108"/>
      <c r="F990" s="108"/>
      <c r="G990" s="108"/>
      <c r="H990" s="108"/>
      <c r="I990" s="108"/>
      <c r="J990" s="108"/>
    </row>
    <row r="991">
      <c r="D991" s="108"/>
      <c r="E991" s="108"/>
      <c r="F991" s="108"/>
      <c r="G991" s="108"/>
      <c r="H991" s="108"/>
      <c r="I991" s="108"/>
      <c r="J991" s="108"/>
    </row>
    <row r="992">
      <c r="D992" s="108"/>
      <c r="E992" s="108"/>
      <c r="F992" s="108"/>
      <c r="G992" s="108"/>
      <c r="H992" s="108"/>
      <c r="I992" s="108"/>
      <c r="J992" s="108"/>
    </row>
    <row r="993">
      <c r="D993" s="108"/>
      <c r="E993" s="108"/>
      <c r="F993" s="108"/>
      <c r="G993" s="108"/>
      <c r="H993" s="108"/>
      <c r="I993" s="108"/>
      <c r="J993" s="108"/>
    </row>
    <row r="994">
      <c r="D994" s="108"/>
      <c r="E994" s="108"/>
      <c r="F994" s="108"/>
      <c r="G994" s="108"/>
      <c r="H994" s="108"/>
      <c r="I994" s="108"/>
      <c r="J994" s="108"/>
    </row>
    <row r="995">
      <c r="D995" s="108"/>
      <c r="E995" s="108"/>
      <c r="F995" s="108"/>
      <c r="G995" s="108"/>
      <c r="H995" s="108"/>
      <c r="I995" s="108"/>
      <c r="J995" s="108"/>
    </row>
    <row r="996">
      <c r="D996" s="108"/>
      <c r="E996" s="108"/>
      <c r="F996" s="108"/>
      <c r="G996" s="108"/>
      <c r="H996" s="108"/>
      <c r="I996" s="108"/>
      <c r="J996" s="108"/>
    </row>
    <row r="997">
      <c r="D997" s="108"/>
      <c r="E997" s="108"/>
      <c r="F997" s="108"/>
      <c r="G997" s="108"/>
      <c r="H997" s="108"/>
      <c r="I997" s="108"/>
      <c r="J997" s="108"/>
    </row>
    <row r="998">
      <c r="D998" s="108"/>
      <c r="E998" s="108"/>
      <c r="F998" s="108"/>
      <c r="G998" s="108"/>
      <c r="H998" s="108"/>
      <c r="I998" s="108"/>
      <c r="J998" s="108"/>
    </row>
  </sheetData>
  <mergeCells count="10">
    <mergeCell ref="B26:B31"/>
    <mergeCell ref="B33:B40"/>
    <mergeCell ref="C1:P1"/>
    <mergeCell ref="A3:A17"/>
    <mergeCell ref="B3:B10"/>
    <mergeCell ref="B11:B16"/>
    <mergeCell ref="A18:A32"/>
    <mergeCell ref="B18:B25"/>
    <mergeCell ref="A33:A47"/>
    <mergeCell ref="B41:B46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3" max="3" width="19.57"/>
    <col customWidth="1" min="4" max="16" width="11.71"/>
  </cols>
  <sheetData>
    <row r="1">
      <c r="C1" s="209" t="s">
        <v>735</v>
      </c>
      <c r="T1" s="209" t="s">
        <v>736</v>
      </c>
      <c r="AH1" s="209"/>
      <c r="AI1" s="209"/>
    </row>
    <row r="2">
      <c r="C2" s="210" t="s">
        <v>326</v>
      </c>
      <c r="D2" s="210" t="s">
        <v>737</v>
      </c>
      <c r="E2" s="210" t="s">
        <v>738</v>
      </c>
      <c r="F2" s="210" t="s">
        <v>505</v>
      </c>
      <c r="G2" s="210" t="s">
        <v>739</v>
      </c>
      <c r="H2" s="210" t="s">
        <v>740</v>
      </c>
      <c r="I2" s="210" t="s">
        <v>741</v>
      </c>
      <c r="J2" s="210" t="s">
        <v>742</v>
      </c>
      <c r="K2" s="210" t="s">
        <v>398</v>
      </c>
      <c r="L2" s="210" t="s">
        <v>743</v>
      </c>
      <c r="M2" s="210" t="s">
        <v>744</v>
      </c>
      <c r="N2" s="210" t="s">
        <v>423</v>
      </c>
      <c r="O2" s="210" t="s">
        <v>745</v>
      </c>
      <c r="P2" s="210" t="s">
        <v>439</v>
      </c>
      <c r="T2" s="210" t="s">
        <v>326</v>
      </c>
      <c r="U2" s="210" t="s">
        <v>737</v>
      </c>
      <c r="V2" s="210" t="s">
        <v>738</v>
      </c>
      <c r="W2" s="210" t="s">
        <v>505</v>
      </c>
      <c r="X2" s="210" t="s">
        <v>739</v>
      </c>
      <c r="Y2" s="210" t="s">
        <v>740</v>
      </c>
      <c r="Z2" s="210" t="s">
        <v>741</v>
      </c>
      <c r="AA2" s="210" t="s">
        <v>742</v>
      </c>
      <c r="AB2" s="210" t="s">
        <v>398</v>
      </c>
      <c r="AC2" s="210" t="s">
        <v>743</v>
      </c>
      <c r="AD2" s="210" t="s">
        <v>744</v>
      </c>
      <c r="AE2" s="210" t="s">
        <v>423</v>
      </c>
      <c r="AF2" s="210" t="s">
        <v>745</v>
      </c>
      <c r="AG2" s="210" t="s">
        <v>439</v>
      </c>
      <c r="AH2" s="211"/>
      <c r="AI2" s="211"/>
    </row>
    <row r="3">
      <c r="A3" s="212" t="s">
        <v>746</v>
      </c>
      <c r="B3" s="212" t="s">
        <v>747</v>
      </c>
      <c r="C3" s="213" t="s">
        <v>748</v>
      </c>
      <c r="D3" s="214"/>
      <c r="E3" s="214"/>
      <c r="F3" s="214"/>
      <c r="G3" s="215"/>
      <c r="H3" s="216"/>
      <c r="I3" s="216"/>
      <c r="J3" s="216"/>
      <c r="K3" s="216"/>
      <c r="L3" s="216"/>
      <c r="M3" s="216"/>
      <c r="N3" s="217"/>
      <c r="O3" s="216"/>
      <c r="P3" s="218">
        <f t="shared" ref="P3:P9" si="1">SUM(D3:O3)</f>
        <v>0</v>
      </c>
      <c r="R3" s="212" t="s">
        <v>746</v>
      </c>
      <c r="S3" s="212" t="s">
        <v>747</v>
      </c>
      <c r="T3" s="213" t="s">
        <v>748</v>
      </c>
      <c r="U3" s="214"/>
      <c r="V3" s="214"/>
      <c r="W3" s="214"/>
      <c r="X3" s="215"/>
      <c r="Y3" s="216"/>
      <c r="Z3" s="216"/>
      <c r="AA3" s="216"/>
      <c r="AB3" s="216"/>
      <c r="AC3" s="216"/>
      <c r="AD3" s="216"/>
      <c r="AE3" s="214"/>
      <c r="AF3" s="216"/>
      <c r="AG3" s="218">
        <f t="shared" ref="AG3:AG9" si="2">SUM(U3:AF3)</f>
        <v>0</v>
      </c>
      <c r="AH3" s="108"/>
      <c r="AI3" s="108"/>
    </row>
    <row r="4">
      <c r="A4" s="219"/>
      <c r="B4" s="219"/>
      <c r="C4" s="220" t="s">
        <v>749</v>
      </c>
      <c r="D4" s="214">
        <v>57.0</v>
      </c>
      <c r="E4" s="214">
        <v>11.0</v>
      </c>
      <c r="F4" s="214">
        <v>78.0</v>
      </c>
      <c r="G4" s="215">
        <v>153.0</v>
      </c>
      <c r="H4" s="214">
        <v>95.0</v>
      </c>
      <c r="I4" s="214">
        <v>43.0</v>
      </c>
      <c r="J4" s="214"/>
      <c r="K4" s="214"/>
      <c r="L4" s="214"/>
      <c r="M4" s="214"/>
      <c r="N4" s="214"/>
      <c r="O4" s="214"/>
      <c r="P4" s="221">
        <f t="shared" si="1"/>
        <v>437</v>
      </c>
      <c r="R4" s="219"/>
      <c r="S4" s="219"/>
      <c r="T4" s="220" t="s">
        <v>749</v>
      </c>
      <c r="U4" s="214">
        <v>48.0</v>
      </c>
      <c r="V4" s="214">
        <v>8.0</v>
      </c>
      <c r="W4" s="214">
        <v>75.0</v>
      </c>
      <c r="X4" s="215">
        <v>151.0</v>
      </c>
      <c r="Y4" s="214">
        <v>69.0</v>
      </c>
      <c r="Z4" s="214"/>
      <c r="AA4" s="214"/>
      <c r="AB4" s="214"/>
      <c r="AC4" s="214"/>
      <c r="AD4" s="214"/>
      <c r="AE4" s="214"/>
      <c r="AF4" s="214"/>
      <c r="AG4" s="221">
        <f t="shared" si="2"/>
        <v>351</v>
      </c>
      <c r="AH4" s="108"/>
      <c r="AI4" s="108"/>
    </row>
    <row r="5">
      <c r="A5" s="219"/>
      <c r="B5" s="219"/>
      <c r="C5" s="220" t="s">
        <v>750</v>
      </c>
      <c r="D5" s="214"/>
      <c r="E5" s="214"/>
      <c r="F5" s="214">
        <v>2.0</v>
      </c>
      <c r="G5" s="215"/>
      <c r="H5" s="214">
        <v>1.0</v>
      </c>
      <c r="I5" s="214">
        <v>2.0</v>
      </c>
      <c r="J5" s="214"/>
      <c r="K5" s="214"/>
      <c r="L5" s="214"/>
      <c r="M5" s="214"/>
      <c r="N5" s="214"/>
      <c r="O5" s="214"/>
      <c r="P5" s="221">
        <f t="shared" si="1"/>
        <v>5</v>
      </c>
      <c r="R5" s="219"/>
      <c r="S5" s="219"/>
      <c r="T5" s="220" t="s">
        <v>750</v>
      </c>
      <c r="U5" s="214"/>
      <c r="V5" s="214"/>
      <c r="W5" s="214">
        <v>2.0</v>
      </c>
      <c r="X5" s="215"/>
      <c r="Y5" s="214"/>
      <c r="Z5" s="214"/>
      <c r="AA5" s="214"/>
      <c r="AB5" s="214"/>
      <c r="AC5" s="214"/>
      <c r="AD5" s="214"/>
      <c r="AE5" s="214"/>
      <c r="AF5" s="214"/>
      <c r="AG5" s="221">
        <f t="shared" si="2"/>
        <v>2</v>
      </c>
      <c r="AH5" s="108"/>
      <c r="AI5" s="108"/>
    </row>
    <row r="6">
      <c r="A6" s="219"/>
      <c r="B6" s="219"/>
      <c r="C6" s="222" t="s">
        <v>751</v>
      </c>
      <c r="D6" s="214"/>
      <c r="E6" s="214"/>
      <c r="F6" s="214"/>
      <c r="G6" s="215"/>
      <c r="H6" s="214"/>
      <c r="I6" s="214"/>
      <c r="J6" s="214"/>
      <c r="K6" s="214"/>
      <c r="L6" s="214"/>
      <c r="M6" s="214"/>
      <c r="N6" s="223"/>
      <c r="O6" s="214"/>
      <c r="P6" s="221">
        <f t="shared" si="1"/>
        <v>0</v>
      </c>
      <c r="R6" s="219"/>
      <c r="S6" s="219"/>
      <c r="T6" s="222" t="s">
        <v>751</v>
      </c>
      <c r="U6" s="214"/>
      <c r="V6" s="214"/>
      <c r="W6" s="214"/>
      <c r="X6" s="215"/>
      <c r="Y6" s="214"/>
      <c r="Z6" s="214"/>
      <c r="AA6" s="214"/>
      <c r="AB6" s="214"/>
      <c r="AC6" s="214"/>
      <c r="AD6" s="214"/>
      <c r="AE6" s="223"/>
      <c r="AF6" s="214"/>
      <c r="AG6" s="221">
        <f t="shared" si="2"/>
        <v>0</v>
      </c>
      <c r="AH6" s="108"/>
      <c r="AI6" s="108"/>
    </row>
    <row r="7">
      <c r="A7" s="219"/>
      <c r="B7" s="219"/>
      <c r="C7" s="224" t="s">
        <v>752</v>
      </c>
      <c r="D7" s="214"/>
      <c r="E7" s="214"/>
      <c r="F7" s="214"/>
      <c r="G7" s="215"/>
      <c r="H7" s="214"/>
      <c r="I7" s="214"/>
      <c r="J7" s="214"/>
      <c r="K7" s="214"/>
      <c r="L7" s="214"/>
      <c r="M7" s="214"/>
      <c r="N7" s="214"/>
      <c r="O7" s="214"/>
      <c r="P7" s="221">
        <f t="shared" si="1"/>
        <v>0</v>
      </c>
      <c r="R7" s="219"/>
      <c r="S7" s="219"/>
      <c r="T7" s="224" t="s">
        <v>752</v>
      </c>
      <c r="U7" s="214"/>
      <c r="V7" s="214"/>
      <c r="W7" s="214"/>
      <c r="X7" s="215"/>
      <c r="Y7" s="214"/>
      <c r="Z7" s="214"/>
      <c r="AA7" s="214"/>
      <c r="AB7" s="214"/>
      <c r="AC7" s="214"/>
      <c r="AD7" s="214"/>
      <c r="AE7" s="214"/>
      <c r="AF7" s="214"/>
      <c r="AG7" s="221">
        <f t="shared" si="2"/>
        <v>0</v>
      </c>
      <c r="AH7" s="108"/>
      <c r="AI7" s="108"/>
    </row>
    <row r="8">
      <c r="A8" s="219"/>
      <c r="B8" s="219"/>
      <c r="C8" s="225" t="s">
        <v>753</v>
      </c>
      <c r="D8" s="214"/>
      <c r="E8" s="214"/>
      <c r="F8" s="214"/>
      <c r="G8" s="215"/>
      <c r="H8" s="214">
        <v>20.0</v>
      </c>
      <c r="I8" s="214">
        <v>3.0</v>
      </c>
      <c r="J8" s="214"/>
      <c r="K8" s="214"/>
      <c r="L8" s="214"/>
      <c r="M8" s="214"/>
      <c r="N8" s="214"/>
      <c r="O8" s="214"/>
      <c r="P8" s="221">
        <f t="shared" si="1"/>
        <v>23</v>
      </c>
      <c r="R8" s="219"/>
      <c r="S8" s="219"/>
      <c r="T8" s="225" t="s">
        <v>753</v>
      </c>
      <c r="U8" s="214"/>
      <c r="V8" s="214"/>
      <c r="W8" s="214"/>
      <c r="X8" s="215"/>
      <c r="Y8" s="214">
        <v>20.0</v>
      </c>
      <c r="Z8" s="214"/>
      <c r="AA8" s="214"/>
      <c r="AB8" s="214"/>
      <c r="AC8" s="214"/>
      <c r="AD8" s="214"/>
      <c r="AE8" s="214"/>
      <c r="AF8" s="214"/>
      <c r="AG8" s="221">
        <f t="shared" si="2"/>
        <v>20</v>
      </c>
      <c r="AH8" s="108"/>
      <c r="AI8" s="108"/>
    </row>
    <row r="9">
      <c r="A9" s="219"/>
      <c r="B9" s="219"/>
      <c r="C9" s="225" t="s">
        <v>754</v>
      </c>
      <c r="D9" s="214">
        <v>2.0</v>
      </c>
      <c r="E9" s="214">
        <v>0.0</v>
      </c>
      <c r="F9" s="214">
        <v>1.0</v>
      </c>
      <c r="G9" s="215">
        <v>0.0</v>
      </c>
      <c r="H9" s="214">
        <v>1.0</v>
      </c>
      <c r="I9" s="214"/>
      <c r="J9" s="214"/>
      <c r="K9" s="214"/>
      <c r="L9" s="214"/>
      <c r="M9" s="214"/>
      <c r="N9" s="214"/>
      <c r="O9" s="214"/>
      <c r="P9" s="221">
        <f t="shared" si="1"/>
        <v>4</v>
      </c>
      <c r="R9" s="219"/>
      <c r="S9" s="219"/>
      <c r="T9" s="225" t="s">
        <v>754</v>
      </c>
      <c r="U9" s="214">
        <v>2.0</v>
      </c>
      <c r="V9" s="214">
        <v>0.0</v>
      </c>
      <c r="W9" s="214">
        <v>1.0</v>
      </c>
      <c r="X9" s="215">
        <v>0.0</v>
      </c>
      <c r="Y9" s="214">
        <v>1.0</v>
      </c>
      <c r="Z9" s="214"/>
      <c r="AA9" s="214"/>
      <c r="AB9" s="214"/>
      <c r="AC9" s="214"/>
      <c r="AD9" s="214"/>
      <c r="AE9" s="214"/>
      <c r="AF9" s="214"/>
      <c r="AG9" s="221">
        <f t="shared" si="2"/>
        <v>4</v>
      </c>
      <c r="AH9" s="108"/>
      <c r="AI9" s="108"/>
    </row>
    <row r="10">
      <c r="A10" s="219"/>
      <c r="B10" s="226"/>
      <c r="C10" s="227" t="s">
        <v>755</v>
      </c>
      <c r="D10" s="228">
        <f t="shared" ref="D10:P10" si="3">sum(D3:D9)</f>
        <v>59</v>
      </c>
      <c r="E10" s="228">
        <f t="shared" si="3"/>
        <v>11</v>
      </c>
      <c r="F10" s="228">
        <f t="shared" si="3"/>
        <v>81</v>
      </c>
      <c r="G10" s="228">
        <f t="shared" si="3"/>
        <v>153</v>
      </c>
      <c r="H10" s="228">
        <f t="shared" si="3"/>
        <v>117</v>
      </c>
      <c r="I10" s="228">
        <f t="shared" si="3"/>
        <v>48</v>
      </c>
      <c r="J10" s="228">
        <f t="shared" si="3"/>
        <v>0</v>
      </c>
      <c r="K10" s="228">
        <f t="shared" si="3"/>
        <v>0</v>
      </c>
      <c r="L10" s="228">
        <f t="shared" si="3"/>
        <v>0</v>
      </c>
      <c r="M10" s="228">
        <f t="shared" si="3"/>
        <v>0</v>
      </c>
      <c r="N10" s="228">
        <f t="shared" si="3"/>
        <v>0</v>
      </c>
      <c r="O10" s="228">
        <f t="shared" si="3"/>
        <v>0</v>
      </c>
      <c r="P10" s="229">
        <f t="shared" si="3"/>
        <v>469</v>
      </c>
      <c r="R10" s="219"/>
      <c r="S10" s="226"/>
      <c r="T10" s="227" t="s">
        <v>755</v>
      </c>
      <c r="U10" s="228">
        <f t="shared" ref="U10:AG10" si="4">sum(U3:U9)</f>
        <v>50</v>
      </c>
      <c r="V10" s="228">
        <f t="shared" si="4"/>
        <v>8</v>
      </c>
      <c r="W10" s="228">
        <f t="shared" si="4"/>
        <v>78</v>
      </c>
      <c r="X10" s="228">
        <f t="shared" si="4"/>
        <v>151</v>
      </c>
      <c r="Y10" s="228">
        <f t="shared" si="4"/>
        <v>90</v>
      </c>
      <c r="Z10" s="228">
        <f t="shared" si="4"/>
        <v>0</v>
      </c>
      <c r="AA10" s="228">
        <f t="shared" si="4"/>
        <v>0</v>
      </c>
      <c r="AB10" s="228">
        <f t="shared" si="4"/>
        <v>0</v>
      </c>
      <c r="AC10" s="228">
        <f t="shared" si="4"/>
        <v>0</v>
      </c>
      <c r="AD10" s="228">
        <f t="shared" si="4"/>
        <v>0</v>
      </c>
      <c r="AE10" s="228">
        <f t="shared" si="4"/>
        <v>0</v>
      </c>
      <c r="AF10" s="228">
        <f t="shared" si="4"/>
        <v>0</v>
      </c>
      <c r="AG10" s="229">
        <f t="shared" si="4"/>
        <v>377</v>
      </c>
      <c r="AH10" s="29"/>
      <c r="AI10" s="29"/>
    </row>
    <row r="11">
      <c r="A11" s="219"/>
      <c r="B11" s="212" t="s">
        <v>756</v>
      </c>
      <c r="C11" s="225" t="s">
        <v>757</v>
      </c>
      <c r="D11" s="214">
        <v>0.0</v>
      </c>
      <c r="E11" s="214">
        <v>0.0</v>
      </c>
      <c r="F11" s="214"/>
      <c r="G11" s="214"/>
      <c r="H11" s="214"/>
      <c r="I11" s="214"/>
      <c r="J11" s="214"/>
      <c r="K11" s="214"/>
      <c r="L11" s="214"/>
      <c r="M11" s="214"/>
      <c r="N11" s="214"/>
      <c r="O11" s="214"/>
      <c r="P11" s="221">
        <f t="shared" ref="P11:P16" si="5">SUM(D11:O11)</f>
        <v>0</v>
      </c>
      <c r="R11" s="219"/>
      <c r="S11" s="212" t="s">
        <v>756</v>
      </c>
      <c r="T11" s="225" t="s">
        <v>757</v>
      </c>
      <c r="U11" s="214">
        <v>0.0</v>
      </c>
      <c r="V11" s="214"/>
      <c r="W11" s="214"/>
      <c r="X11" s="214"/>
      <c r="Y11" s="214"/>
      <c r="Z11" s="214"/>
      <c r="AA11" s="214"/>
      <c r="AB11" s="214"/>
      <c r="AC11" s="214"/>
      <c r="AD11" s="214"/>
      <c r="AE11" s="214"/>
      <c r="AF11" s="214"/>
      <c r="AG11" s="221">
        <f t="shared" ref="AG11:AG16" si="6">SUM(U11:AF11)</f>
        <v>0</v>
      </c>
      <c r="AH11" s="108"/>
      <c r="AI11" s="108"/>
    </row>
    <row r="12">
      <c r="A12" s="219"/>
      <c r="B12" s="219"/>
      <c r="C12" s="225" t="s">
        <v>758</v>
      </c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21">
        <f t="shared" si="5"/>
        <v>0</v>
      </c>
      <c r="R12" s="219"/>
      <c r="S12" s="219"/>
      <c r="T12" s="225" t="s">
        <v>758</v>
      </c>
      <c r="U12" s="214"/>
      <c r="V12" s="214"/>
      <c r="W12" s="214"/>
      <c r="X12" s="214"/>
      <c r="Y12" s="214"/>
      <c r="Z12" s="214"/>
      <c r="AA12" s="214"/>
      <c r="AB12" s="214"/>
      <c r="AC12" s="214"/>
      <c r="AD12" s="214"/>
      <c r="AE12" s="214"/>
      <c r="AF12" s="214"/>
      <c r="AG12" s="221">
        <f t="shared" si="6"/>
        <v>0</v>
      </c>
      <c r="AH12" s="108"/>
      <c r="AI12" s="108"/>
    </row>
    <row r="13">
      <c r="A13" s="219"/>
      <c r="B13" s="219"/>
      <c r="C13" s="225" t="s">
        <v>759</v>
      </c>
      <c r="D13" s="214">
        <v>1.0</v>
      </c>
      <c r="E13" s="214">
        <v>0.0</v>
      </c>
      <c r="F13" s="214">
        <v>2.0</v>
      </c>
      <c r="G13" s="214">
        <v>4.0</v>
      </c>
      <c r="H13" s="214">
        <v>1.0</v>
      </c>
      <c r="I13" s="214"/>
      <c r="J13" s="214"/>
      <c r="K13" s="214"/>
      <c r="L13" s="214"/>
      <c r="M13" s="214"/>
      <c r="N13" s="214"/>
      <c r="O13" s="214">
        <v>0.0</v>
      </c>
      <c r="P13" s="221">
        <f t="shared" si="5"/>
        <v>8</v>
      </c>
      <c r="R13" s="219"/>
      <c r="S13" s="219"/>
      <c r="T13" s="225" t="s">
        <v>759</v>
      </c>
      <c r="U13" s="214">
        <v>1.0</v>
      </c>
      <c r="V13" s="214"/>
      <c r="W13" s="214"/>
      <c r="X13" s="214">
        <v>7.0</v>
      </c>
      <c r="Y13" s="214">
        <v>1.0</v>
      </c>
      <c r="Z13" s="214"/>
      <c r="AA13" s="214"/>
      <c r="AB13" s="214"/>
      <c r="AC13" s="214"/>
      <c r="AD13" s="214"/>
      <c r="AE13" s="214"/>
      <c r="AF13" s="223"/>
      <c r="AG13" s="221">
        <f t="shared" si="6"/>
        <v>9</v>
      </c>
      <c r="AH13" s="108"/>
      <c r="AI13" s="108"/>
    </row>
    <row r="14">
      <c r="A14" s="219"/>
      <c r="B14" s="219"/>
      <c r="C14" s="230" t="s">
        <v>760</v>
      </c>
      <c r="D14" s="214">
        <v>0.0</v>
      </c>
      <c r="E14" s="214"/>
      <c r="F14" s="214"/>
      <c r="G14" s="214">
        <v>1.0</v>
      </c>
      <c r="H14" s="214"/>
      <c r="I14" s="214"/>
      <c r="J14" s="214"/>
      <c r="K14" s="214"/>
      <c r="L14" s="214"/>
      <c r="M14" s="223"/>
      <c r="N14" s="223"/>
      <c r="O14" s="223"/>
      <c r="P14" s="221">
        <f t="shared" si="5"/>
        <v>1</v>
      </c>
      <c r="R14" s="219"/>
      <c r="S14" s="219"/>
      <c r="T14" s="230" t="s">
        <v>760</v>
      </c>
      <c r="U14" s="214">
        <v>0.0</v>
      </c>
      <c r="V14" s="214"/>
      <c r="W14" s="214"/>
      <c r="X14" s="214">
        <v>1.0</v>
      </c>
      <c r="Y14" s="214"/>
      <c r="Z14" s="214"/>
      <c r="AA14" s="214"/>
      <c r="AB14" s="214"/>
      <c r="AC14" s="214"/>
      <c r="AD14" s="223"/>
      <c r="AE14" s="223"/>
      <c r="AF14" s="223"/>
      <c r="AG14" s="221">
        <f t="shared" si="6"/>
        <v>1</v>
      </c>
      <c r="AH14" s="108"/>
      <c r="AI14" s="108"/>
    </row>
    <row r="15">
      <c r="A15" s="219"/>
      <c r="B15" s="219"/>
      <c r="C15" s="231" t="s">
        <v>761</v>
      </c>
      <c r="D15" s="214">
        <v>0.0</v>
      </c>
      <c r="E15" s="214"/>
      <c r="F15" s="214"/>
      <c r="G15" s="214"/>
      <c r="H15" s="214"/>
      <c r="I15" s="214"/>
      <c r="J15" s="214"/>
      <c r="K15" s="214"/>
      <c r="L15" s="214"/>
      <c r="M15" s="214"/>
      <c r="N15" s="214"/>
      <c r="O15" s="223"/>
      <c r="P15" s="221">
        <f t="shared" si="5"/>
        <v>0</v>
      </c>
      <c r="R15" s="219"/>
      <c r="S15" s="219"/>
      <c r="T15" s="231" t="s">
        <v>761</v>
      </c>
      <c r="U15" s="214">
        <v>0.0</v>
      </c>
      <c r="V15" s="214"/>
      <c r="W15" s="214"/>
      <c r="X15" s="214"/>
      <c r="Y15" s="214"/>
      <c r="Z15" s="214"/>
      <c r="AA15" s="214"/>
      <c r="AB15" s="214"/>
      <c r="AC15" s="214"/>
      <c r="AD15" s="214"/>
      <c r="AE15" s="214"/>
      <c r="AF15" s="223"/>
      <c r="AG15" s="221">
        <f t="shared" si="6"/>
        <v>0</v>
      </c>
      <c r="AH15" s="108"/>
      <c r="AI15" s="108"/>
    </row>
    <row r="16">
      <c r="A16" s="219"/>
      <c r="B16" s="219"/>
      <c r="C16" s="231" t="s">
        <v>762</v>
      </c>
      <c r="D16" s="214">
        <v>0.0</v>
      </c>
      <c r="E16" s="214">
        <v>0.0</v>
      </c>
      <c r="F16" s="214"/>
      <c r="G16" s="215">
        <v>0.0</v>
      </c>
      <c r="H16" s="214"/>
      <c r="I16" s="214"/>
      <c r="J16" s="214"/>
      <c r="K16" s="223"/>
      <c r="L16" s="214"/>
      <c r="M16" s="223"/>
      <c r="N16" s="223"/>
      <c r="O16" s="223"/>
      <c r="P16" s="221">
        <f t="shared" si="5"/>
        <v>0</v>
      </c>
      <c r="R16" s="219"/>
      <c r="S16" s="219"/>
      <c r="T16" s="231" t="s">
        <v>762</v>
      </c>
      <c r="U16" s="214">
        <v>0.0</v>
      </c>
      <c r="V16" s="214"/>
      <c r="W16" s="214"/>
      <c r="X16" s="214">
        <v>0.0</v>
      </c>
      <c r="Y16" s="214"/>
      <c r="Z16" s="214"/>
      <c r="AA16" s="214"/>
      <c r="AB16" s="214"/>
      <c r="AC16" s="214"/>
      <c r="AD16" s="214"/>
      <c r="AE16" s="214"/>
      <c r="AF16" s="223"/>
      <c r="AG16" s="221">
        <f t="shared" si="6"/>
        <v>0</v>
      </c>
      <c r="AH16" s="108"/>
      <c r="AI16" s="108"/>
    </row>
    <row r="17">
      <c r="A17" s="219"/>
      <c r="B17" s="226"/>
      <c r="C17" s="232" t="s">
        <v>755</v>
      </c>
      <c r="D17" s="233">
        <f t="shared" ref="D17:P17" si="7">sum(D11:D16)</f>
        <v>1</v>
      </c>
      <c r="E17" s="234">
        <f t="shared" si="7"/>
        <v>0</v>
      </c>
      <c r="F17" s="234">
        <f t="shared" si="7"/>
        <v>2</v>
      </c>
      <c r="G17" s="234">
        <f t="shared" si="7"/>
        <v>5</v>
      </c>
      <c r="H17" s="234">
        <f t="shared" si="7"/>
        <v>1</v>
      </c>
      <c r="I17" s="234">
        <f t="shared" si="7"/>
        <v>0</v>
      </c>
      <c r="J17" s="234">
        <f t="shared" si="7"/>
        <v>0</v>
      </c>
      <c r="K17" s="234">
        <f t="shared" si="7"/>
        <v>0</v>
      </c>
      <c r="L17" s="234">
        <f t="shared" si="7"/>
        <v>0</v>
      </c>
      <c r="M17" s="234">
        <f t="shared" si="7"/>
        <v>0</v>
      </c>
      <c r="N17" s="234">
        <f t="shared" si="7"/>
        <v>0</v>
      </c>
      <c r="O17" s="234">
        <f t="shared" si="7"/>
        <v>0</v>
      </c>
      <c r="P17" s="235">
        <f t="shared" si="7"/>
        <v>9</v>
      </c>
      <c r="R17" s="219"/>
      <c r="S17" s="226"/>
      <c r="T17" s="232" t="s">
        <v>755</v>
      </c>
      <c r="U17" s="233">
        <f t="shared" ref="U17:AG17" si="8">SUM(U11:U16)</f>
        <v>1</v>
      </c>
      <c r="V17" s="234">
        <f t="shared" si="8"/>
        <v>0</v>
      </c>
      <c r="W17" s="234">
        <f t="shared" si="8"/>
        <v>0</v>
      </c>
      <c r="X17" s="234">
        <f t="shared" si="8"/>
        <v>8</v>
      </c>
      <c r="Y17" s="234">
        <f t="shared" si="8"/>
        <v>1</v>
      </c>
      <c r="Z17" s="234">
        <f t="shared" si="8"/>
        <v>0</v>
      </c>
      <c r="AA17" s="234">
        <f t="shared" si="8"/>
        <v>0</v>
      </c>
      <c r="AB17" s="234">
        <f t="shared" si="8"/>
        <v>0</v>
      </c>
      <c r="AC17" s="234">
        <f t="shared" si="8"/>
        <v>0</v>
      </c>
      <c r="AD17" s="234">
        <f t="shared" si="8"/>
        <v>0</v>
      </c>
      <c r="AE17" s="234">
        <f t="shared" si="8"/>
        <v>0</v>
      </c>
      <c r="AF17" s="234">
        <f t="shared" si="8"/>
        <v>0</v>
      </c>
      <c r="AG17" s="235">
        <f t="shared" si="8"/>
        <v>10</v>
      </c>
      <c r="AH17" s="108"/>
      <c r="AI17" s="108"/>
    </row>
    <row r="18">
      <c r="A18" s="226"/>
      <c r="B18" s="236" t="s">
        <v>755</v>
      </c>
      <c r="C18" s="237" t="s">
        <v>763</v>
      </c>
      <c r="D18" s="238">
        <f t="shared" ref="D18:P18" si="9">D10+D17</f>
        <v>60</v>
      </c>
      <c r="E18" s="239">
        <f t="shared" si="9"/>
        <v>11</v>
      </c>
      <c r="F18" s="239">
        <f t="shared" si="9"/>
        <v>83</v>
      </c>
      <c r="G18" s="239">
        <f t="shared" si="9"/>
        <v>158</v>
      </c>
      <c r="H18" s="239">
        <f t="shared" si="9"/>
        <v>118</v>
      </c>
      <c r="I18" s="239">
        <f t="shared" si="9"/>
        <v>48</v>
      </c>
      <c r="J18" s="239">
        <f t="shared" si="9"/>
        <v>0</v>
      </c>
      <c r="K18" s="239">
        <f t="shared" si="9"/>
        <v>0</v>
      </c>
      <c r="L18" s="239">
        <f t="shared" si="9"/>
        <v>0</v>
      </c>
      <c r="M18" s="239">
        <f t="shared" si="9"/>
        <v>0</v>
      </c>
      <c r="N18" s="239">
        <f t="shared" si="9"/>
        <v>0</v>
      </c>
      <c r="O18" s="239">
        <f t="shared" si="9"/>
        <v>0</v>
      </c>
      <c r="P18" s="240">
        <f t="shared" si="9"/>
        <v>478</v>
      </c>
      <c r="R18" s="226"/>
      <c r="S18" s="236" t="s">
        <v>755</v>
      </c>
      <c r="T18" s="237" t="s">
        <v>763</v>
      </c>
      <c r="U18" s="238">
        <f t="shared" ref="U18:AG18" si="10">sum(U3:U9,U11:U16)</f>
        <v>51</v>
      </c>
      <c r="V18" s="239">
        <f t="shared" si="10"/>
        <v>8</v>
      </c>
      <c r="W18" s="239">
        <f t="shared" si="10"/>
        <v>78</v>
      </c>
      <c r="X18" s="239">
        <f t="shared" si="10"/>
        <v>159</v>
      </c>
      <c r="Y18" s="239">
        <f t="shared" si="10"/>
        <v>91</v>
      </c>
      <c r="Z18" s="239">
        <f t="shared" si="10"/>
        <v>0</v>
      </c>
      <c r="AA18" s="239">
        <f t="shared" si="10"/>
        <v>0</v>
      </c>
      <c r="AB18" s="239">
        <f t="shared" si="10"/>
        <v>0</v>
      </c>
      <c r="AC18" s="239">
        <f t="shared" si="10"/>
        <v>0</v>
      </c>
      <c r="AD18" s="239">
        <f t="shared" si="10"/>
        <v>0</v>
      </c>
      <c r="AE18" s="239">
        <f t="shared" si="10"/>
        <v>0</v>
      </c>
      <c r="AF18" s="239">
        <f t="shared" si="10"/>
        <v>0</v>
      </c>
      <c r="AG18" s="240">
        <f t="shared" si="10"/>
        <v>387</v>
      </c>
      <c r="AH18" s="241"/>
      <c r="AI18" s="241"/>
    </row>
    <row r="19">
      <c r="A19" s="242" t="s">
        <v>764</v>
      </c>
      <c r="B19" s="212" t="s">
        <v>747</v>
      </c>
      <c r="C19" s="213" t="s">
        <v>748</v>
      </c>
      <c r="D19" s="214"/>
      <c r="E19" s="214"/>
      <c r="F19" s="214"/>
      <c r="G19" s="214"/>
      <c r="H19" s="214"/>
      <c r="I19" s="214"/>
      <c r="J19" s="214"/>
      <c r="K19" s="214"/>
      <c r="L19" s="214"/>
      <c r="M19" s="214"/>
      <c r="N19" s="214"/>
      <c r="O19" s="223"/>
      <c r="P19" s="221">
        <f t="shared" ref="P19:P25" si="12">SUM(D19:O19)</f>
        <v>0</v>
      </c>
      <c r="R19" s="242" t="s">
        <v>764</v>
      </c>
      <c r="S19" s="212" t="s">
        <v>747</v>
      </c>
      <c r="T19" s="213" t="s">
        <v>748</v>
      </c>
      <c r="U19" s="29" t="str">
        <f t="shared" ref="U19:AF19" si="11">D19</f>
        <v/>
      </c>
      <c r="V19" s="29" t="str">
        <f t="shared" si="11"/>
        <v/>
      </c>
      <c r="W19" s="29" t="str">
        <f t="shared" si="11"/>
        <v/>
      </c>
      <c r="X19" s="29" t="str">
        <f t="shared" si="11"/>
        <v/>
      </c>
      <c r="Y19" s="29" t="str">
        <f t="shared" si="11"/>
        <v/>
      </c>
      <c r="Z19" s="29" t="str">
        <f t="shared" si="11"/>
        <v/>
      </c>
      <c r="AA19" s="29" t="str">
        <f t="shared" si="11"/>
        <v/>
      </c>
      <c r="AB19" s="29" t="str">
        <f t="shared" si="11"/>
        <v/>
      </c>
      <c r="AC19" s="29" t="str">
        <f t="shared" si="11"/>
        <v/>
      </c>
      <c r="AD19" s="29" t="str">
        <f t="shared" si="11"/>
        <v/>
      </c>
      <c r="AE19" s="29" t="str">
        <f t="shared" si="11"/>
        <v/>
      </c>
      <c r="AF19" s="29" t="str">
        <f t="shared" si="11"/>
        <v/>
      </c>
      <c r="AG19" s="221">
        <f t="shared" ref="AG19:AG25" si="14">SUM(U19:AF19)</f>
        <v>0</v>
      </c>
      <c r="AH19" s="29"/>
      <c r="AI19" s="29"/>
    </row>
    <row r="20" ht="14.25" customHeight="1">
      <c r="A20" s="219"/>
      <c r="B20" s="219"/>
      <c r="C20" s="220" t="s">
        <v>749</v>
      </c>
      <c r="D20" s="214">
        <v>8753.0</v>
      </c>
      <c r="E20" s="214">
        <v>5000.0</v>
      </c>
      <c r="F20" s="214">
        <v>11291.0</v>
      </c>
      <c r="G20" s="214">
        <v>13158.0</v>
      </c>
      <c r="H20" s="214">
        <v>9928.0</v>
      </c>
      <c r="I20" s="214">
        <v>6730.0</v>
      </c>
      <c r="J20" s="214"/>
      <c r="K20" s="214"/>
      <c r="L20" s="214"/>
      <c r="M20" s="214"/>
      <c r="N20" s="214"/>
      <c r="O20" s="214"/>
      <c r="P20" s="221">
        <f t="shared" si="12"/>
        <v>54860</v>
      </c>
      <c r="R20" s="219"/>
      <c r="S20" s="219"/>
      <c r="T20" s="220" t="s">
        <v>749</v>
      </c>
      <c r="U20" s="29">
        <f t="shared" ref="U20:AF20" si="13">D20</f>
        <v>8753</v>
      </c>
      <c r="V20" s="29">
        <f t="shared" si="13"/>
        <v>5000</v>
      </c>
      <c r="W20" s="29">
        <f t="shared" si="13"/>
        <v>11291</v>
      </c>
      <c r="X20" s="29">
        <f t="shared" si="13"/>
        <v>13158</v>
      </c>
      <c r="Y20" s="29">
        <f t="shared" si="13"/>
        <v>9928</v>
      </c>
      <c r="Z20" s="29">
        <f t="shared" si="13"/>
        <v>6730</v>
      </c>
      <c r="AA20" s="29" t="str">
        <f t="shared" si="13"/>
        <v/>
      </c>
      <c r="AB20" s="29" t="str">
        <f t="shared" si="13"/>
        <v/>
      </c>
      <c r="AC20" s="29" t="str">
        <f t="shared" si="13"/>
        <v/>
      </c>
      <c r="AD20" s="29" t="str">
        <f t="shared" si="13"/>
        <v/>
      </c>
      <c r="AE20" s="29" t="str">
        <f t="shared" si="13"/>
        <v/>
      </c>
      <c r="AF20" s="29" t="str">
        <f t="shared" si="13"/>
        <v/>
      </c>
      <c r="AG20" s="221">
        <f t="shared" si="14"/>
        <v>54860</v>
      </c>
      <c r="AH20" s="108"/>
      <c r="AI20" s="108"/>
    </row>
    <row r="21">
      <c r="A21" s="219"/>
      <c r="B21" s="219"/>
      <c r="C21" s="220" t="s">
        <v>750</v>
      </c>
      <c r="D21" s="214"/>
      <c r="E21" s="214"/>
      <c r="F21" s="214">
        <v>73.0</v>
      </c>
      <c r="G21" s="214"/>
      <c r="H21" s="214">
        <v>21.0</v>
      </c>
      <c r="I21" s="214">
        <v>28.0</v>
      </c>
      <c r="J21" s="214"/>
      <c r="K21" s="214"/>
      <c r="L21" s="214"/>
      <c r="M21" s="214"/>
      <c r="N21" s="214"/>
      <c r="O21" s="214"/>
      <c r="P21" s="221">
        <f t="shared" si="12"/>
        <v>122</v>
      </c>
      <c r="R21" s="219"/>
      <c r="S21" s="219"/>
      <c r="T21" s="220" t="s">
        <v>750</v>
      </c>
      <c r="U21" s="29" t="str">
        <f t="shared" ref="U21:AF21" si="15">D21</f>
        <v/>
      </c>
      <c r="V21" s="29" t="str">
        <f t="shared" si="15"/>
        <v/>
      </c>
      <c r="W21" s="29">
        <f t="shared" si="15"/>
        <v>73</v>
      </c>
      <c r="X21" s="29" t="str">
        <f t="shared" si="15"/>
        <v/>
      </c>
      <c r="Y21" s="29">
        <f t="shared" si="15"/>
        <v>21</v>
      </c>
      <c r="Z21" s="29">
        <f t="shared" si="15"/>
        <v>28</v>
      </c>
      <c r="AA21" s="29" t="str">
        <f t="shared" si="15"/>
        <v/>
      </c>
      <c r="AB21" s="29" t="str">
        <f t="shared" si="15"/>
        <v/>
      </c>
      <c r="AC21" s="29" t="str">
        <f t="shared" si="15"/>
        <v/>
      </c>
      <c r="AD21" s="29" t="str">
        <f t="shared" si="15"/>
        <v/>
      </c>
      <c r="AE21" s="29" t="str">
        <f t="shared" si="15"/>
        <v/>
      </c>
      <c r="AF21" s="29" t="str">
        <f t="shared" si="15"/>
        <v/>
      </c>
      <c r="AG21" s="221">
        <f t="shared" si="14"/>
        <v>122</v>
      </c>
      <c r="AH21" s="108"/>
      <c r="AI21" s="108"/>
    </row>
    <row r="22">
      <c r="A22" s="219"/>
      <c r="B22" s="219"/>
      <c r="C22" s="222" t="s">
        <v>751</v>
      </c>
      <c r="D22" s="214"/>
      <c r="E22" s="214"/>
      <c r="F22" s="214"/>
      <c r="G22" s="214"/>
      <c r="H22" s="214"/>
      <c r="I22" s="214"/>
      <c r="J22" s="214"/>
      <c r="K22" s="214"/>
      <c r="L22" s="214"/>
      <c r="M22" s="214"/>
      <c r="N22" s="214"/>
      <c r="O22" s="223"/>
      <c r="P22" s="221">
        <f t="shared" si="12"/>
        <v>0</v>
      </c>
      <c r="R22" s="219"/>
      <c r="S22" s="219"/>
      <c r="T22" s="222" t="s">
        <v>751</v>
      </c>
      <c r="U22" s="29" t="str">
        <f t="shared" ref="U22:AF22" si="16">D22</f>
        <v/>
      </c>
      <c r="V22" s="29" t="str">
        <f t="shared" si="16"/>
        <v/>
      </c>
      <c r="W22" s="29" t="str">
        <f t="shared" si="16"/>
        <v/>
      </c>
      <c r="X22" s="29" t="str">
        <f t="shared" si="16"/>
        <v/>
      </c>
      <c r="Y22" s="29" t="str">
        <f t="shared" si="16"/>
        <v/>
      </c>
      <c r="Z22" s="29" t="str">
        <f t="shared" si="16"/>
        <v/>
      </c>
      <c r="AA22" s="29" t="str">
        <f t="shared" si="16"/>
        <v/>
      </c>
      <c r="AB22" s="29" t="str">
        <f t="shared" si="16"/>
        <v/>
      </c>
      <c r="AC22" s="29" t="str">
        <f t="shared" si="16"/>
        <v/>
      </c>
      <c r="AD22" s="29" t="str">
        <f t="shared" si="16"/>
        <v/>
      </c>
      <c r="AE22" s="29" t="str">
        <f t="shared" si="16"/>
        <v/>
      </c>
      <c r="AF22" s="29" t="str">
        <f t="shared" si="16"/>
        <v/>
      </c>
      <c r="AG22" s="221">
        <f t="shared" si="14"/>
        <v>0</v>
      </c>
      <c r="AH22" s="108"/>
      <c r="AI22" s="108"/>
    </row>
    <row r="23">
      <c r="A23" s="219"/>
      <c r="B23" s="219"/>
      <c r="C23" s="224" t="s">
        <v>752</v>
      </c>
      <c r="D23" s="214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21">
        <f t="shared" si="12"/>
        <v>0</v>
      </c>
      <c r="R23" s="219"/>
      <c r="S23" s="219"/>
      <c r="T23" s="224" t="s">
        <v>752</v>
      </c>
      <c r="U23" s="29" t="str">
        <f t="shared" ref="U23:AF23" si="17">D23</f>
        <v/>
      </c>
      <c r="V23" s="29" t="str">
        <f t="shared" si="17"/>
        <v/>
      </c>
      <c r="W23" s="29" t="str">
        <f t="shared" si="17"/>
        <v/>
      </c>
      <c r="X23" s="29" t="str">
        <f t="shared" si="17"/>
        <v/>
      </c>
      <c r="Y23" s="29" t="str">
        <f t="shared" si="17"/>
        <v/>
      </c>
      <c r="Z23" s="29" t="str">
        <f t="shared" si="17"/>
        <v/>
      </c>
      <c r="AA23" s="29" t="str">
        <f t="shared" si="17"/>
        <v/>
      </c>
      <c r="AB23" s="29" t="str">
        <f t="shared" si="17"/>
        <v/>
      </c>
      <c r="AC23" s="29" t="str">
        <f t="shared" si="17"/>
        <v/>
      </c>
      <c r="AD23" s="29" t="str">
        <f t="shared" si="17"/>
        <v/>
      </c>
      <c r="AE23" s="29" t="str">
        <f t="shared" si="17"/>
        <v/>
      </c>
      <c r="AF23" s="29" t="str">
        <f t="shared" si="17"/>
        <v/>
      </c>
      <c r="AG23" s="221">
        <f t="shared" si="14"/>
        <v>0</v>
      </c>
      <c r="AH23" s="108"/>
      <c r="AI23" s="108"/>
    </row>
    <row r="24">
      <c r="A24" s="219"/>
      <c r="B24" s="219"/>
      <c r="C24" s="225" t="s">
        <v>753</v>
      </c>
      <c r="D24" s="214"/>
      <c r="E24" s="214"/>
      <c r="F24" s="214"/>
      <c r="G24" s="214"/>
      <c r="H24" s="214">
        <v>33.0</v>
      </c>
      <c r="I24" s="214">
        <v>378.0</v>
      </c>
      <c r="J24" s="214"/>
      <c r="K24" s="214"/>
      <c r="L24" s="214"/>
      <c r="M24" s="214"/>
      <c r="N24" s="214"/>
      <c r="O24" s="214"/>
      <c r="P24" s="221">
        <f t="shared" si="12"/>
        <v>411</v>
      </c>
      <c r="R24" s="219"/>
      <c r="S24" s="219"/>
      <c r="T24" s="225" t="s">
        <v>753</v>
      </c>
      <c r="U24" s="29" t="str">
        <f t="shared" ref="U24:AF24" si="18">D24</f>
        <v/>
      </c>
      <c r="V24" s="29" t="str">
        <f t="shared" si="18"/>
        <v/>
      </c>
      <c r="W24" s="29" t="str">
        <f t="shared" si="18"/>
        <v/>
      </c>
      <c r="X24" s="29" t="str">
        <f t="shared" si="18"/>
        <v/>
      </c>
      <c r="Y24" s="29">
        <f t="shared" si="18"/>
        <v>33</v>
      </c>
      <c r="Z24" s="29">
        <f t="shared" si="18"/>
        <v>378</v>
      </c>
      <c r="AA24" s="29" t="str">
        <f t="shared" si="18"/>
        <v/>
      </c>
      <c r="AB24" s="29" t="str">
        <f t="shared" si="18"/>
        <v/>
      </c>
      <c r="AC24" s="29" t="str">
        <f t="shared" si="18"/>
        <v/>
      </c>
      <c r="AD24" s="29" t="str">
        <f t="shared" si="18"/>
        <v/>
      </c>
      <c r="AE24" s="29" t="str">
        <f t="shared" si="18"/>
        <v/>
      </c>
      <c r="AF24" s="29" t="str">
        <f t="shared" si="18"/>
        <v/>
      </c>
      <c r="AG24" s="221">
        <f t="shared" si="14"/>
        <v>411</v>
      </c>
      <c r="AH24" s="108"/>
      <c r="AI24" s="108"/>
    </row>
    <row r="25">
      <c r="A25" s="219"/>
      <c r="B25" s="219"/>
      <c r="C25" s="225" t="s">
        <v>754</v>
      </c>
      <c r="D25" s="214">
        <v>128.0</v>
      </c>
      <c r="E25" s="214">
        <v>129.0</v>
      </c>
      <c r="F25" s="214">
        <v>163.0</v>
      </c>
      <c r="G25" s="214">
        <v>109.0</v>
      </c>
      <c r="H25" s="214">
        <v>195.0</v>
      </c>
      <c r="I25" s="214">
        <v>297.0</v>
      </c>
      <c r="J25" s="214"/>
      <c r="K25" s="214"/>
      <c r="L25" s="214"/>
      <c r="M25" s="214"/>
      <c r="N25" s="214"/>
      <c r="O25" s="214"/>
      <c r="P25" s="221">
        <f t="shared" si="12"/>
        <v>1021</v>
      </c>
      <c r="R25" s="219"/>
      <c r="S25" s="219"/>
      <c r="T25" s="225" t="s">
        <v>754</v>
      </c>
      <c r="U25" s="29">
        <f t="shared" ref="U25:AF25" si="19">D25</f>
        <v>128</v>
      </c>
      <c r="V25" s="29">
        <f t="shared" si="19"/>
        <v>129</v>
      </c>
      <c r="W25" s="29">
        <f t="shared" si="19"/>
        <v>163</v>
      </c>
      <c r="X25" s="29">
        <f t="shared" si="19"/>
        <v>109</v>
      </c>
      <c r="Y25" s="29">
        <f t="shared" si="19"/>
        <v>195</v>
      </c>
      <c r="Z25" s="29">
        <f t="shared" si="19"/>
        <v>297</v>
      </c>
      <c r="AA25" s="29" t="str">
        <f t="shared" si="19"/>
        <v/>
      </c>
      <c r="AB25" s="29" t="str">
        <f t="shared" si="19"/>
        <v/>
      </c>
      <c r="AC25" s="29" t="str">
        <f t="shared" si="19"/>
        <v/>
      </c>
      <c r="AD25" s="29" t="str">
        <f t="shared" si="19"/>
        <v/>
      </c>
      <c r="AE25" s="29" t="str">
        <f t="shared" si="19"/>
        <v/>
      </c>
      <c r="AF25" s="29" t="str">
        <f t="shared" si="19"/>
        <v/>
      </c>
      <c r="AG25" s="221">
        <f t="shared" si="14"/>
        <v>1021</v>
      </c>
      <c r="AH25" s="108"/>
      <c r="AI25" s="108"/>
    </row>
    <row r="26">
      <c r="A26" s="219"/>
      <c r="B26" s="226"/>
      <c r="C26" s="227" t="s">
        <v>755</v>
      </c>
      <c r="D26" s="243">
        <f t="shared" ref="D26:O26" si="20">sum(D19:D25)</f>
        <v>8881</v>
      </c>
      <c r="E26" s="228">
        <f t="shared" si="20"/>
        <v>5129</v>
      </c>
      <c r="F26" s="228">
        <f t="shared" si="20"/>
        <v>11527</v>
      </c>
      <c r="G26" s="228">
        <f t="shared" si="20"/>
        <v>13267</v>
      </c>
      <c r="H26" s="228">
        <f t="shared" si="20"/>
        <v>10177</v>
      </c>
      <c r="I26" s="228">
        <f t="shared" si="20"/>
        <v>7433</v>
      </c>
      <c r="J26" s="228">
        <f t="shared" si="20"/>
        <v>0</v>
      </c>
      <c r="K26" s="228">
        <f t="shared" si="20"/>
        <v>0</v>
      </c>
      <c r="L26" s="228">
        <f t="shared" si="20"/>
        <v>0</v>
      </c>
      <c r="M26" s="228">
        <f t="shared" si="20"/>
        <v>0</v>
      </c>
      <c r="N26" s="228">
        <f t="shared" si="20"/>
        <v>0</v>
      </c>
      <c r="O26" s="228">
        <f t="shared" si="20"/>
        <v>0</v>
      </c>
      <c r="P26" s="244">
        <f t="shared" ref="P26:P27" si="22">sum(D26:O26)</f>
        <v>56414</v>
      </c>
      <c r="R26" s="219"/>
      <c r="S26" s="226"/>
      <c r="T26" s="227" t="s">
        <v>755</v>
      </c>
      <c r="U26" s="243">
        <f t="shared" ref="U26:AF26" si="21">sum(U19:U25)</f>
        <v>8881</v>
      </c>
      <c r="V26" s="228">
        <f t="shared" si="21"/>
        <v>5129</v>
      </c>
      <c r="W26" s="228">
        <f t="shared" si="21"/>
        <v>11527</v>
      </c>
      <c r="X26" s="228">
        <f t="shared" si="21"/>
        <v>13267</v>
      </c>
      <c r="Y26" s="228">
        <f t="shared" si="21"/>
        <v>10177</v>
      </c>
      <c r="Z26" s="228">
        <f t="shared" si="21"/>
        <v>7433</v>
      </c>
      <c r="AA26" s="228">
        <f t="shared" si="21"/>
        <v>0</v>
      </c>
      <c r="AB26" s="228">
        <f t="shared" si="21"/>
        <v>0</v>
      </c>
      <c r="AC26" s="228">
        <f t="shared" si="21"/>
        <v>0</v>
      </c>
      <c r="AD26" s="228">
        <f t="shared" si="21"/>
        <v>0</v>
      </c>
      <c r="AE26" s="228">
        <f t="shared" si="21"/>
        <v>0</v>
      </c>
      <c r="AF26" s="228">
        <f t="shared" si="21"/>
        <v>0</v>
      </c>
      <c r="AG26" s="244">
        <f t="shared" ref="AG26:AG27" si="24">sum(U26:AF26)</f>
        <v>56414</v>
      </c>
      <c r="AH26" s="108"/>
      <c r="AI26" s="108"/>
    </row>
    <row r="27">
      <c r="A27" s="219"/>
      <c r="B27" s="212" t="s">
        <v>756</v>
      </c>
      <c r="C27" s="225" t="s">
        <v>757</v>
      </c>
      <c r="D27" s="214">
        <v>6.0</v>
      </c>
      <c r="E27" s="214">
        <v>18.0</v>
      </c>
      <c r="F27" s="214"/>
      <c r="G27" s="214"/>
      <c r="H27" s="214"/>
      <c r="I27" s="214"/>
      <c r="J27" s="214"/>
      <c r="K27" s="214"/>
      <c r="L27" s="214"/>
      <c r="M27" s="214"/>
      <c r="N27" s="214"/>
      <c r="O27" s="214"/>
      <c r="P27" s="221">
        <f t="shared" si="22"/>
        <v>24</v>
      </c>
      <c r="R27" s="219"/>
      <c r="S27" s="212" t="s">
        <v>756</v>
      </c>
      <c r="T27" s="225" t="s">
        <v>757</v>
      </c>
      <c r="U27" s="29">
        <f t="shared" ref="U27:AF27" si="23">D27</f>
        <v>6</v>
      </c>
      <c r="V27" s="29">
        <f t="shared" si="23"/>
        <v>18</v>
      </c>
      <c r="W27" s="29" t="str">
        <f t="shared" si="23"/>
        <v/>
      </c>
      <c r="X27" s="29" t="str">
        <f t="shared" si="23"/>
        <v/>
      </c>
      <c r="Y27" s="29" t="str">
        <f t="shared" si="23"/>
        <v/>
      </c>
      <c r="Z27" s="29" t="str">
        <f t="shared" si="23"/>
        <v/>
      </c>
      <c r="AA27" s="29" t="str">
        <f t="shared" si="23"/>
        <v/>
      </c>
      <c r="AB27" s="29" t="str">
        <f t="shared" si="23"/>
        <v/>
      </c>
      <c r="AC27" s="29" t="str">
        <f t="shared" si="23"/>
        <v/>
      </c>
      <c r="AD27" s="29" t="str">
        <f t="shared" si="23"/>
        <v/>
      </c>
      <c r="AE27" s="29" t="str">
        <f t="shared" si="23"/>
        <v/>
      </c>
      <c r="AF27" s="29" t="str">
        <f t="shared" si="23"/>
        <v/>
      </c>
      <c r="AG27" s="221">
        <f t="shared" si="24"/>
        <v>24</v>
      </c>
      <c r="AH27" s="108"/>
      <c r="AI27" s="108"/>
    </row>
    <row r="28">
      <c r="A28" s="219"/>
      <c r="B28" s="219"/>
      <c r="C28" s="225" t="s">
        <v>758</v>
      </c>
      <c r="D28" s="214"/>
      <c r="E28" s="214"/>
      <c r="F28" s="214"/>
      <c r="G28" s="214"/>
      <c r="H28" s="214"/>
      <c r="I28" s="214"/>
      <c r="J28" s="214"/>
      <c r="K28" s="214"/>
      <c r="L28" s="214"/>
      <c r="M28" s="214"/>
      <c r="N28" s="214"/>
      <c r="O28" s="214"/>
      <c r="P28" s="221">
        <f t="shared" ref="P28:P32" si="26">SUM(D28:O28)</f>
        <v>0</v>
      </c>
      <c r="R28" s="219"/>
      <c r="S28" s="219"/>
      <c r="T28" s="225" t="s">
        <v>758</v>
      </c>
      <c r="U28" s="29" t="str">
        <f t="shared" ref="U28:AF28" si="25">D28</f>
        <v/>
      </c>
      <c r="V28" s="29" t="str">
        <f t="shared" si="25"/>
        <v/>
      </c>
      <c r="W28" s="29" t="str">
        <f t="shared" si="25"/>
        <v/>
      </c>
      <c r="X28" s="29" t="str">
        <f t="shared" si="25"/>
        <v/>
      </c>
      <c r="Y28" s="29" t="str">
        <f t="shared" si="25"/>
        <v/>
      </c>
      <c r="Z28" s="29" t="str">
        <f t="shared" si="25"/>
        <v/>
      </c>
      <c r="AA28" s="29" t="str">
        <f t="shared" si="25"/>
        <v/>
      </c>
      <c r="AB28" s="29" t="str">
        <f t="shared" si="25"/>
        <v/>
      </c>
      <c r="AC28" s="29" t="str">
        <f t="shared" si="25"/>
        <v/>
      </c>
      <c r="AD28" s="29" t="str">
        <f t="shared" si="25"/>
        <v/>
      </c>
      <c r="AE28" s="29" t="str">
        <f t="shared" si="25"/>
        <v/>
      </c>
      <c r="AF28" s="29" t="str">
        <f t="shared" si="25"/>
        <v/>
      </c>
      <c r="AG28" s="221">
        <f t="shared" ref="AG28:AG32" si="28">SUM(U28:AF28)</f>
        <v>0</v>
      </c>
      <c r="AH28" s="108"/>
      <c r="AI28" s="108"/>
    </row>
    <row r="29">
      <c r="A29" s="219"/>
      <c r="B29" s="219"/>
      <c r="C29" s="225" t="s">
        <v>759</v>
      </c>
      <c r="D29" s="214">
        <v>77.0</v>
      </c>
      <c r="E29" s="214">
        <v>48.0</v>
      </c>
      <c r="F29" s="214">
        <v>156.0</v>
      </c>
      <c r="G29" s="214">
        <v>196.0</v>
      </c>
      <c r="H29" s="214">
        <v>261.0</v>
      </c>
      <c r="I29" s="214">
        <v>440.0</v>
      </c>
      <c r="J29" s="214"/>
      <c r="K29" s="214"/>
      <c r="L29" s="214"/>
      <c r="M29" s="214"/>
      <c r="N29" s="214"/>
      <c r="O29" s="214"/>
      <c r="P29" s="221">
        <f t="shared" si="26"/>
        <v>1178</v>
      </c>
      <c r="R29" s="219"/>
      <c r="S29" s="219"/>
      <c r="T29" s="225" t="s">
        <v>759</v>
      </c>
      <c r="U29" s="29">
        <f t="shared" ref="U29:AF29" si="27">D29</f>
        <v>77</v>
      </c>
      <c r="V29" s="29">
        <f t="shared" si="27"/>
        <v>48</v>
      </c>
      <c r="W29" s="29">
        <f t="shared" si="27"/>
        <v>156</v>
      </c>
      <c r="X29" s="29">
        <f t="shared" si="27"/>
        <v>196</v>
      </c>
      <c r="Y29" s="29">
        <f t="shared" si="27"/>
        <v>261</v>
      </c>
      <c r="Z29" s="29">
        <f t="shared" si="27"/>
        <v>440</v>
      </c>
      <c r="AA29" s="29" t="str">
        <f t="shared" si="27"/>
        <v/>
      </c>
      <c r="AB29" s="29" t="str">
        <f t="shared" si="27"/>
        <v/>
      </c>
      <c r="AC29" s="29" t="str">
        <f t="shared" si="27"/>
        <v/>
      </c>
      <c r="AD29" s="29" t="str">
        <f t="shared" si="27"/>
        <v/>
      </c>
      <c r="AE29" s="29" t="str">
        <f t="shared" si="27"/>
        <v/>
      </c>
      <c r="AF29" s="29" t="str">
        <f t="shared" si="27"/>
        <v/>
      </c>
      <c r="AG29" s="221">
        <f t="shared" si="28"/>
        <v>1178</v>
      </c>
      <c r="AH29" s="108"/>
      <c r="AI29" s="108"/>
    </row>
    <row r="30">
      <c r="A30" s="219"/>
      <c r="B30" s="219"/>
      <c r="C30" s="230" t="s">
        <v>760</v>
      </c>
      <c r="D30" s="214">
        <v>29.0</v>
      </c>
      <c r="E30" s="214"/>
      <c r="F30" s="214"/>
      <c r="G30" s="214">
        <v>17.0</v>
      </c>
      <c r="H30" s="214"/>
      <c r="I30" s="214"/>
      <c r="J30" s="214"/>
      <c r="K30" s="214"/>
      <c r="L30" s="214"/>
      <c r="M30" s="214"/>
      <c r="N30" s="214"/>
      <c r="O30" s="223"/>
      <c r="P30" s="221">
        <f t="shared" si="26"/>
        <v>46</v>
      </c>
      <c r="R30" s="219"/>
      <c r="S30" s="219"/>
      <c r="T30" s="230" t="s">
        <v>760</v>
      </c>
      <c r="U30" s="29">
        <f t="shared" ref="U30:AF30" si="29">D30</f>
        <v>29</v>
      </c>
      <c r="V30" s="29" t="str">
        <f t="shared" si="29"/>
        <v/>
      </c>
      <c r="W30" s="29" t="str">
        <f t="shared" si="29"/>
        <v/>
      </c>
      <c r="X30" s="29">
        <f t="shared" si="29"/>
        <v>17</v>
      </c>
      <c r="Y30" s="29" t="str">
        <f t="shared" si="29"/>
        <v/>
      </c>
      <c r="Z30" s="29" t="str">
        <f t="shared" si="29"/>
        <v/>
      </c>
      <c r="AA30" s="29" t="str">
        <f t="shared" si="29"/>
        <v/>
      </c>
      <c r="AB30" s="29" t="str">
        <f t="shared" si="29"/>
        <v/>
      </c>
      <c r="AC30" s="29" t="str">
        <f t="shared" si="29"/>
        <v/>
      </c>
      <c r="AD30" s="29" t="str">
        <f t="shared" si="29"/>
        <v/>
      </c>
      <c r="AE30" s="29" t="str">
        <f t="shared" si="29"/>
        <v/>
      </c>
      <c r="AF30" s="29" t="str">
        <f t="shared" si="29"/>
        <v/>
      </c>
      <c r="AG30" s="221">
        <f t="shared" si="28"/>
        <v>46</v>
      </c>
      <c r="AH30" s="108"/>
      <c r="AI30" s="108"/>
    </row>
    <row r="31">
      <c r="A31" s="219"/>
      <c r="B31" s="219"/>
      <c r="C31" s="231" t="s">
        <v>761</v>
      </c>
      <c r="D31" s="214">
        <v>4.0</v>
      </c>
      <c r="E31" s="214"/>
      <c r="F31" s="214"/>
      <c r="G31" s="214"/>
      <c r="H31" s="214">
        <v>1.0</v>
      </c>
      <c r="I31" s="214"/>
      <c r="J31" s="214"/>
      <c r="K31" s="214"/>
      <c r="L31" s="214"/>
      <c r="M31" s="214"/>
      <c r="N31" s="214"/>
      <c r="O31" s="223"/>
      <c r="P31" s="221">
        <f t="shared" si="26"/>
        <v>5</v>
      </c>
      <c r="R31" s="219"/>
      <c r="S31" s="219"/>
      <c r="T31" s="231" t="s">
        <v>761</v>
      </c>
      <c r="U31" s="29">
        <f t="shared" ref="U31:AF31" si="30">D31</f>
        <v>4</v>
      </c>
      <c r="V31" s="29" t="str">
        <f t="shared" si="30"/>
        <v/>
      </c>
      <c r="W31" s="29" t="str">
        <f t="shared" si="30"/>
        <v/>
      </c>
      <c r="X31" s="29" t="str">
        <f t="shared" si="30"/>
        <v/>
      </c>
      <c r="Y31" s="29">
        <f t="shared" si="30"/>
        <v>1</v>
      </c>
      <c r="Z31" s="29" t="str">
        <f t="shared" si="30"/>
        <v/>
      </c>
      <c r="AA31" s="29" t="str">
        <f t="shared" si="30"/>
        <v/>
      </c>
      <c r="AB31" s="29" t="str">
        <f t="shared" si="30"/>
        <v/>
      </c>
      <c r="AC31" s="29" t="str">
        <f t="shared" si="30"/>
        <v/>
      </c>
      <c r="AD31" s="29" t="str">
        <f t="shared" si="30"/>
        <v/>
      </c>
      <c r="AE31" s="29" t="str">
        <f t="shared" si="30"/>
        <v/>
      </c>
      <c r="AF31" s="29" t="str">
        <f t="shared" si="30"/>
        <v/>
      </c>
      <c r="AG31" s="221">
        <f t="shared" si="28"/>
        <v>5</v>
      </c>
      <c r="AH31" s="108"/>
      <c r="AI31" s="108"/>
    </row>
    <row r="32">
      <c r="A32" s="219"/>
      <c r="B32" s="219"/>
      <c r="C32" s="231" t="s">
        <v>762</v>
      </c>
      <c r="D32" s="214">
        <v>116.0</v>
      </c>
      <c r="E32" s="214">
        <v>8.0</v>
      </c>
      <c r="F32" s="214"/>
      <c r="G32" s="215">
        <v>28.0</v>
      </c>
      <c r="H32" s="214">
        <v>126.0</v>
      </c>
      <c r="I32" s="214">
        <v>34.0</v>
      </c>
      <c r="J32" s="214"/>
      <c r="K32" s="223"/>
      <c r="L32" s="214"/>
      <c r="M32" s="223"/>
      <c r="N32" s="223"/>
      <c r="O32" s="223"/>
      <c r="P32" s="221">
        <f t="shared" si="26"/>
        <v>312</v>
      </c>
      <c r="R32" s="219"/>
      <c r="S32" s="219"/>
      <c r="T32" s="231" t="s">
        <v>762</v>
      </c>
      <c r="U32" s="29">
        <f t="shared" ref="U32:AF32" si="31">D32</f>
        <v>116</v>
      </c>
      <c r="V32" s="29">
        <f t="shared" si="31"/>
        <v>8</v>
      </c>
      <c r="W32" s="29" t="str">
        <f t="shared" si="31"/>
        <v/>
      </c>
      <c r="X32" s="29">
        <f t="shared" si="31"/>
        <v>28</v>
      </c>
      <c r="Y32" s="29">
        <f t="shared" si="31"/>
        <v>126</v>
      </c>
      <c r="Z32" s="29">
        <f t="shared" si="31"/>
        <v>34</v>
      </c>
      <c r="AA32" s="29" t="str">
        <f t="shared" si="31"/>
        <v/>
      </c>
      <c r="AB32" s="29" t="str">
        <f t="shared" si="31"/>
        <v/>
      </c>
      <c r="AC32" s="29" t="str">
        <f t="shared" si="31"/>
        <v/>
      </c>
      <c r="AD32" s="29" t="str">
        <f t="shared" si="31"/>
        <v/>
      </c>
      <c r="AE32" s="29" t="str">
        <f t="shared" si="31"/>
        <v/>
      </c>
      <c r="AF32" s="29" t="str">
        <f t="shared" si="31"/>
        <v/>
      </c>
      <c r="AG32" s="221">
        <f t="shared" si="28"/>
        <v>312</v>
      </c>
      <c r="AH32" s="108"/>
      <c r="AI32" s="108"/>
    </row>
    <row r="33">
      <c r="A33" s="219"/>
      <c r="B33" s="226"/>
      <c r="C33" s="232" t="s">
        <v>755</v>
      </c>
      <c r="D33" s="233">
        <f t="shared" ref="D33:P33" si="32">sum(D27:D32)</f>
        <v>232</v>
      </c>
      <c r="E33" s="234">
        <f t="shared" si="32"/>
        <v>74</v>
      </c>
      <c r="F33" s="234">
        <f t="shared" si="32"/>
        <v>156</v>
      </c>
      <c r="G33" s="234">
        <f t="shared" si="32"/>
        <v>241</v>
      </c>
      <c r="H33" s="234">
        <f t="shared" si="32"/>
        <v>388</v>
      </c>
      <c r="I33" s="234">
        <f t="shared" si="32"/>
        <v>474</v>
      </c>
      <c r="J33" s="234">
        <f t="shared" si="32"/>
        <v>0</v>
      </c>
      <c r="K33" s="234">
        <f t="shared" si="32"/>
        <v>0</v>
      </c>
      <c r="L33" s="234">
        <f t="shared" si="32"/>
        <v>0</v>
      </c>
      <c r="M33" s="234">
        <f t="shared" si="32"/>
        <v>0</v>
      </c>
      <c r="N33" s="234">
        <f t="shared" si="32"/>
        <v>0</v>
      </c>
      <c r="O33" s="234">
        <f t="shared" si="32"/>
        <v>0</v>
      </c>
      <c r="P33" s="235">
        <f t="shared" si="32"/>
        <v>1565</v>
      </c>
      <c r="R33" s="219"/>
      <c r="S33" s="226"/>
      <c r="T33" s="232" t="s">
        <v>755</v>
      </c>
      <c r="U33" s="245">
        <f t="shared" ref="U33:AG33" si="33">sum(U27:U32)</f>
        <v>232</v>
      </c>
      <c r="V33" s="246">
        <f t="shared" si="33"/>
        <v>74</v>
      </c>
      <c r="W33" s="246">
        <f t="shared" si="33"/>
        <v>156</v>
      </c>
      <c r="X33" s="246">
        <f t="shared" si="33"/>
        <v>241</v>
      </c>
      <c r="Y33" s="246">
        <f t="shared" si="33"/>
        <v>388</v>
      </c>
      <c r="Z33" s="246">
        <f t="shared" si="33"/>
        <v>474</v>
      </c>
      <c r="AA33" s="246">
        <f t="shared" si="33"/>
        <v>0</v>
      </c>
      <c r="AB33" s="246">
        <f t="shared" si="33"/>
        <v>0</v>
      </c>
      <c r="AC33" s="246">
        <f t="shared" si="33"/>
        <v>0</v>
      </c>
      <c r="AD33" s="246">
        <f t="shared" si="33"/>
        <v>0</v>
      </c>
      <c r="AE33" s="246">
        <f t="shared" si="33"/>
        <v>0</v>
      </c>
      <c r="AF33" s="246">
        <f t="shared" si="33"/>
        <v>0</v>
      </c>
      <c r="AG33" s="218">
        <f t="shared" si="33"/>
        <v>1565</v>
      </c>
      <c r="AH33" s="108"/>
      <c r="AI33" s="108"/>
    </row>
    <row r="34">
      <c r="A34" s="226"/>
      <c r="B34" s="236" t="s">
        <v>755</v>
      </c>
      <c r="C34" s="237" t="s">
        <v>763</v>
      </c>
      <c r="D34" s="247">
        <f t="shared" ref="D34:P34" si="34">D26+D33</f>
        <v>9113</v>
      </c>
      <c r="E34" s="248">
        <f t="shared" si="34"/>
        <v>5203</v>
      </c>
      <c r="F34" s="248">
        <f t="shared" si="34"/>
        <v>11683</v>
      </c>
      <c r="G34" s="248">
        <f t="shared" si="34"/>
        <v>13508</v>
      </c>
      <c r="H34" s="248">
        <f t="shared" si="34"/>
        <v>10565</v>
      </c>
      <c r="I34" s="248">
        <f t="shared" si="34"/>
        <v>7907</v>
      </c>
      <c r="J34" s="248">
        <f t="shared" si="34"/>
        <v>0</v>
      </c>
      <c r="K34" s="248">
        <f t="shared" si="34"/>
        <v>0</v>
      </c>
      <c r="L34" s="248">
        <f t="shared" si="34"/>
        <v>0</v>
      </c>
      <c r="M34" s="248">
        <f t="shared" si="34"/>
        <v>0</v>
      </c>
      <c r="N34" s="248">
        <f t="shared" si="34"/>
        <v>0</v>
      </c>
      <c r="O34" s="248">
        <f t="shared" si="34"/>
        <v>0</v>
      </c>
      <c r="P34" s="249">
        <f t="shared" si="34"/>
        <v>57979</v>
      </c>
      <c r="R34" s="226"/>
      <c r="S34" s="236" t="s">
        <v>755</v>
      </c>
      <c r="T34" s="237" t="s">
        <v>763</v>
      </c>
      <c r="U34" s="247">
        <f t="shared" ref="U34:AG34" si="35">sum(U19:U25,U27:U32)</f>
        <v>9113</v>
      </c>
      <c r="V34" s="248">
        <f t="shared" si="35"/>
        <v>5203</v>
      </c>
      <c r="W34" s="248">
        <f t="shared" si="35"/>
        <v>11683</v>
      </c>
      <c r="X34" s="248">
        <f t="shared" si="35"/>
        <v>13508</v>
      </c>
      <c r="Y34" s="248">
        <f t="shared" si="35"/>
        <v>10565</v>
      </c>
      <c r="Z34" s="248">
        <f t="shared" si="35"/>
        <v>7907</v>
      </c>
      <c r="AA34" s="248">
        <f t="shared" si="35"/>
        <v>0</v>
      </c>
      <c r="AB34" s="248">
        <f t="shared" si="35"/>
        <v>0</v>
      </c>
      <c r="AC34" s="248">
        <f t="shared" si="35"/>
        <v>0</v>
      </c>
      <c r="AD34" s="248">
        <f t="shared" si="35"/>
        <v>0</v>
      </c>
      <c r="AE34" s="248">
        <f t="shared" si="35"/>
        <v>0</v>
      </c>
      <c r="AF34" s="248">
        <f t="shared" si="35"/>
        <v>0</v>
      </c>
      <c r="AG34" s="249">
        <f t="shared" si="35"/>
        <v>57979</v>
      </c>
      <c r="AH34" s="250"/>
      <c r="AI34" s="250"/>
    </row>
    <row r="35">
      <c r="A35" s="251" t="s">
        <v>765</v>
      </c>
      <c r="B35" s="212" t="s">
        <v>747</v>
      </c>
      <c r="C35" s="213" t="s">
        <v>748</v>
      </c>
      <c r="D35" s="252" t="str">
        <f t="shared" ref="D35:P35" si="36">(D3/D19)*1000000</f>
        <v>#DIV/0!</v>
      </c>
      <c r="E35" s="252" t="str">
        <f t="shared" si="36"/>
        <v>#DIV/0!</v>
      </c>
      <c r="F35" s="252" t="str">
        <f t="shared" si="36"/>
        <v>#DIV/0!</v>
      </c>
      <c r="G35" s="252" t="str">
        <f t="shared" si="36"/>
        <v>#DIV/0!</v>
      </c>
      <c r="H35" s="252" t="str">
        <f t="shared" si="36"/>
        <v>#DIV/0!</v>
      </c>
      <c r="I35" s="252" t="str">
        <f t="shared" si="36"/>
        <v>#DIV/0!</v>
      </c>
      <c r="J35" s="252" t="str">
        <f t="shared" si="36"/>
        <v>#DIV/0!</v>
      </c>
      <c r="K35" s="252" t="str">
        <f t="shared" si="36"/>
        <v>#DIV/0!</v>
      </c>
      <c r="L35" s="252" t="str">
        <f t="shared" si="36"/>
        <v>#DIV/0!</v>
      </c>
      <c r="M35" s="252" t="str">
        <f t="shared" si="36"/>
        <v>#DIV/0!</v>
      </c>
      <c r="N35" s="252" t="str">
        <f t="shared" si="36"/>
        <v>#DIV/0!</v>
      </c>
      <c r="O35" s="252" t="str">
        <f t="shared" si="36"/>
        <v>#DIV/0!</v>
      </c>
      <c r="P35" s="253" t="str">
        <f t="shared" si="36"/>
        <v>#DIV/0!</v>
      </c>
      <c r="R35" s="251" t="s">
        <v>766</v>
      </c>
      <c r="S35" s="212" t="s">
        <v>747</v>
      </c>
      <c r="T35" s="213" t="s">
        <v>748</v>
      </c>
      <c r="U35" s="252" t="str">
        <f t="shared" ref="U35:AG35" si="37">(U3/U19)*1000000</f>
        <v>#DIV/0!</v>
      </c>
      <c r="V35" s="252" t="str">
        <f t="shared" si="37"/>
        <v>#DIV/0!</v>
      </c>
      <c r="W35" s="252" t="str">
        <f t="shared" si="37"/>
        <v>#DIV/0!</v>
      </c>
      <c r="X35" s="252" t="str">
        <f t="shared" si="37"/>
        <v>#DIV/0!</v>
      </c>
      <c r="Y35" s="252" t="str">
        <f t="shared" si="37"/>
        <v>#DIV/0!</v>
      </c>
      <c r="Z35" s="252" t="str">
        <f t="shared" si="37"/>
        <v>#DIV/0!</v>
      </c>
      <c r="AA35" s="252" t="str">
        <f t="shared" si="37"/>
        <v>#DIV/0!</v>
      </c>
      <c r="AB35" s="252" t="str">
        <f t="shared" si="37"/>
        <v>#DIV/0!</v>
      </c>
      <c r="AC35" s="252" t="str">
        <f t="shared" si="37"/>
        <v>#DIV/0!</v>
      </c>
      <c r="AD35" s="252" t="str">
        <f t="shared" si="37"/>
        <v>#DIV/0!</v>
      </c>
      <c r="AE35" s="252" t="str">
        <f t="shared" si="37"/>
        <v>#DIV/0!</v>
      </c>
      <c r="AF35" s="252" t="str">
        <f t="shared" si="37"/>
        <v>#DIV/0!</v>
      </c>
      <c r="AG35" s="253" t="str">
        <f t="shared" si="37"/>
        <v>#DIV/0!</v>
      </c>
      <c r="AH35" s="252"/>
      <c r="AI35" s="252"/>
    </row>
    <row r="36">
      <c r="A36" s="219"/>
      <c r="B36" s="219"/>
      <c r="C36" s="220" t="s">
        <v>749</v>
      </c>
      <c r="D36" s="252">
        <f t="shared" ref="D36:P36" si="38">(D4/D20)*1000000</f>
        <v>6512.05301</v>
      </c>
      <c r="E36" s="252">
        <f t="shared" si="38"/>
        <v>2200</v>
      </c>
      <c r="F36" s="252">
        <f t="shared" si="38"/>
        <v>6908.156939</v>
      </c>
      <c r="G36" s="252">
        <f t="shared" si="38"/>
        <v>11627.90698</v>
      </c>
      <c r="H36" s="252">
        <f t="shared" si="38"/>
        <v>9568.896052</v>
      </c>
      <c r="I36" s="252">
        <f t="shared" si="38"/>
        <v>6389.301634</v>
      </c>
      <c r="J36" s="252" t="str">
        <f t="shared" si="38"/>
        <v>#DIV/0!</v>
      </c>
      <c r="K36" s="252" t="str">
        <f t="shared" si="38"/>
        <v>#DIV/0!</v>
      </c>
      <c r="L36" s="252" t="str">
        <f t="shared" si="38"/>
        <v>#DIV/0!</v>
      </c>
      <c r="M36" s="252" t="str">
        <f t="shared" si="38"/>
        <v>#DIV/0!</v>
      </c>
      <c r="N36" s="252" t="str">
        <f t="shared" si="38"/>
        <v>#DIV/0!</v>
      </c>
      <c r="O36" s="252" t="str">
        <f t="shared" si="38"/>
        <v>#DIV/0!</v>
      </c>
      <c r="P36" s="253">
        <f t="shared" si="38"/>
        <v>7965.730952</v>
      </c>
      <c r="R36" s="219"/>
      <c r="S36" s="219"/>
      <c r="T36" s="220" t="s">
        <v>749</v>
      </c>
      <c r="U36" s="252">
        <f t="shared" ref="U36:AG36" si="39">(U4/U20)*1000000</f>
        <v>5483.834114</v>
      </c>
      <c r="V36" s="252">
        <f t="shared" si="39"/>
        <v>1600</v>
      </c>
      <c r="W36" s="252">
        <f t="shared" si="39"/>
        <v>6642.458595</v>
      </c>
      <c r="X36" s="252">
        <f t="shared" si="39"/>
        <v>11475.90819</v>
      </c>
      <c r="Y36" s="252">
        <f t="shared" si="39"/>
        <v>6950.04029</v>
      </c>
      <c r="Z36" s="252">
        <f t="shared" si="39"/>
        <v>0</v>
      </c>
      <c r="AA36" s="252" t="str">
        <f t="shared" si="39"/>
        <v>#DIV/0!</v>
      </c>
      <c r="AB36" s="252" t="str">
        <f t="shared" si="39"/>
        <v>#DIV/0!</v>
      </c>
      <c r="AC36" s="252" t="str">
        <f t="shared" si="39"/>
        <v>#DIV/0!</v>
      </c>
      <c r="AD36" s="252" t="str">
        <f t="shared" si="39"/>
        <v>#DIV/0!</v>
      </c>
      <c r="AE36" s="252" t="str">
        <f t="shared" si="39"/>
        <v>#DIV/0!</v>
      </c>
      <c r="AF36" s="252" t="str">
        <f t="shared" si="39"/>
        <v>#DIV/0!</v>
      </c>
      <c r="AG36" s="253">
        <f t="shared" si="39"/>
        <v>6398.104265</v>
      </c>
      <c r="AH36" s="252"/>
      <c r="AI36" s="252"/>
    </row>
    <row r="37">
      <c r="A37" s="219"/>
      <c r="B37" s="219"/>
      <c r="C37" s="220" t="s">
        <v>750</v>
      </c>
      <c r="D37" s="252" t="str">
        <f t="shared" ref="D37:P37" si="40">(D5/D21)*1000000</f>
        <v>#DIV/0!</v>
      </c>
      <c r="E37" s="252" t="str">
        <f t="shared" si="40"/>
        <v>#DIV/0!</v>
      </c>
      <c r="F37" s="252">
        <f t="shared" si="40"/>
        <v>27397.26027</v>
      </c>
      <c r="G37" s="252" t="str">
        <f t="shared" si="40"/>
        <v>#DIV/0!</v>
      </c>
      <c r="H37" s="252">
        <f t="shared" si="40"/>
        <v>47619.04762</v>
      </c>
      <c r="I37" s="252">
        <f t="shared" si="40"/>
        <v>71428.57143</v>
      </c>
      <c r="J37" s="252" t="str">
        <f t="shared" si="40"/>
        <v>#DIV/0!</v>
      </c>
      <c r="K37" s="252" t="str">
        <f t="shared" si="40"/>
        <v>#DIV/0!</v>
      </c>
      <c r="L37" s="252" t="str">
        <f t="shared" si="40"/>
        <v>#DIV/0!</v>
      </c>
      <c r="M37" s="252" t="str">
        <f t="shared" si="40"/>
        <v>#DIV/0!</v>
      </c>
      <c r="N37" s="252" t="str">
        <f t="shared" si="40"/>
        <v>#DIV/0!</v>
      </c>
      <c r="O37" s="252" t="str">
        <f t="shared" si="40"/>
        <v>#DIV/0!</v>
      </c>
      <c r="P37" s="253">
        <f t="shared" si="40"/>
        <v>40983.60656</v>
      </c>
      <c r="R37" s="219"/>
      <c r="S37" s="219"/>
      <c r="T37" s="220" t="s">
        <v>750</v>
      </c>
      <c r="U37" s="252" t="str">
        <f t="shared" ref="U37:AG37" si="41">(U5/U21)*1000000</f>
        <v>#DIV/0!</v>
      </c>
      <c r="V37" s="252" t="str">
        <f t="shared" si="41"/>
        <v>#DIV/0!</v>
      </c>
      <c r="W37" s="252">
        <f t="shared" si="41"/>
        <v>27397.26027</v>
      </c>
      <c r="X37" s="252" t="str">
        <f t="shared" si="41"/>
        <v>#DIV/0!</v>
      </c>
      <c r="Y37" s="252">
        <f t="shared" si="41"/>
        <v>0</v>
      </c>
      <c r="Z37" s="252">
        <f t="shared" si="41"/>
        <v>0</v>
      </c>
      <c r="AA37" s="252" t="str">
        <f t="shared" si="41"/>
        <v>#DIV/0!</v>
      </c>
      <c r="AB37" s="252" t="str">
        <f t="shared" si="41"/>
        <v>#DIV/0!</v>
      </c>
      <c r="AC37" s="252" t="str">
        <f t="shared" si="41"/>
        <v>#DIV/0!</v>
      </c>
      <c r="AD37" s="252" t="str">
        <f t="shared" si="41"/>
        <v>#DIV/0!</v>
      </c>
      <c r="AE37" s="252" t="str">
        <f t="shared" si="41"/>
        <v>#DIV/0!</v>
      </c>
      <c r="AF37" s="252" t="str">
        <f t="shared" si="41"/>
        <v>#DIV/0!</v>
      </c>
      <c r="AG37" s="253">
        <f t="shared" si="41"/>
        <v>16393.44262</v>
      </c>
      <c r="AH37" s="252"/>
      <c r="AI37" s="252"/>
    </row>
    <row r="38">
      <c r="A38" s="219"/>
      <c r="B38" s="219"/>
      <c r="C38" s="222" t="s">
        <v>751</v>
      </c>
      <c r="D38" s="252" t="str">
        <f t="shared" ref="D38:P38" si="42">(D6/D22)*1000000</f>
        <v>#DIV/0!</v>
      </c>
      <c r="E38" s="252" t="str">
        <f t="shared" si="42"/>
        <v>#DIV/0!</v>
      </c>
      <c r="F38" s="252" t="str">
        <f t="shared" si="42"/>
        <v>#DIV/0!</v>
      </c>
      <c r="G38" s="252" t="str">
        <f t="shared" si="42"/>
        <v>#DIV/0!</v>
      </c>
      <c r="H38" s="252" t="str">
        <f t="shared" si="42"/>
        <v>#DIV/0!</v>
      </c>
      <c r="I38" s="252" t="str">
        <f t="shared" si="42"/>
        <v>#DIV/0!</v>
      </c>
      <c r="J38" s="252" t="str">
        <f t="shared" si="42"/>
        <v>#DIV/0!</v>
      </c>
      <c r="K38" s="252" t="str">
        <f t="shared" si="42"/>
        <v>#DIV/0!</v>
      </c>
      <c r="L38" s="252" t="str">
        <f t="shared" si="42"/>
        <v>#DIV/0!</v>
      </c>
      <c r="M38" s="252" t="str">
        <f t="shared" si="42"/>
        <v>#DIV/0!</v>
      </c>
      <c r="N38" s="252" t="str">
        <f t="shared" si="42"/>
        <v>#DIV/0!</v>
      </c>
      <c r="O38" s="252" t="str">
        <f t="shared" si="42"/>
        <v>#DIV/0!</v>
      </c>
      <c r="P38" s="253" t="str">
        <f t="shared" si="42"/>
        <v>#DIV/0!</v>
      </c>
      <c r="R38" s="219"/>
      <c r="S38" s="219"/>
      <c r="T38" s="222" t="s">
        <v>751</v>
      </c>
      <c r="U38" s="252" t="str">
        <f t="shared" ref="U38:AG38" si="43">(U6/U22)*1000000</f>
        <v>#DIV/0!</v>
      </c>
      <c r="V38" s="252" t="str">
        <f t="shared" si="43"/>
        <v>#DIV/0!</v>
      </c>
      <c r="W38" s="252" t="str">
        <f t="shared" si="43"/>
        <v>#DIV/0!</v>
      </c>
      <c r="X38" s="252" t="str">
        <f t="shared" si="43"/>
        <v>#DIV/0!</v>
      </c>
      <c r="Y38" s="252" t="str">
        <f t="shared" si="43"/>
        <v>#DIV/0!</v>
      </c>
      <c r="Z38" s="252" t="str">
        <f t="shared" si="43"/>
        <v>#DIV/0!</v>
      </c>
      <c r="AA38" s="252" t="str">
        <f t="shared" si="43"/>
        <v>#DIV/0!</v>
      </c>
      <c r="AB38" s="252" t="str">
        <f t="shared" si="43"/>
        <v>#DIV/0!</v>
      </c>
      <c r="AC38" s="252" t="str">
        <f t="shared" si="43"/>
        <v>#DIV/0!</v>
      </c>
      <c r="AD38" s="252" t="str">
        <f t="shared" si="43"/>
        <v>#DIV/0!</v>
      </c>
      <c r="AE38" s="252" t="str">
        <f t="shared" si="43"/>
        <v>#DIV/0!</v>
      </c>
      <c r="AF38" s="252" t="str">
        <f t="shared" si="43"/>
        <v>#DIV/0!</v>
      </c>
      <c r="AG38" s="253" t="str">
        <f t="shared" si="43"/>
        <v>#DIV/0!</v>
      </c>
      <c r="AH38" s="252"/>
      <c r="AI38" s="252"/>
    </row>
    <row r="39">
      <c r="A39" s="219"/>
      <c r="B39" s="219"/>
      <c r="C39" s="224" t="s">
        <v>752</v>
      </c>
      <c r="D39" s="252" t="str">
        <f t="shared" ref="D39:P39" si="44">(D7/D23)*1000000</f>
        <v>#DIV/0!</v>
      </c>
      <c r="E39" s="252" t="str">
        <f t="shared" si="44"/>
        <v>#DIV/0!</v>
      </c>
      <c r="F39" s="252" t="str">
        <f t="shared" si="44"/>
        <v>#DIV/0!</v>
      </c>
      <c r="G39" s="252" t="str">
        <f t="shared" si="44"/>
        <v>#DIV/0!</v>
      </c>
      <c r="H39" s="252" t="str">
        <f t="shared" si="44"/>
        <v>#DIV/0!</v>
      </c>
      <c r="I39" s="252" t="str">
        <f t="shared" si="44"/>
        <v>#DIV/0!</v>
      </c>
      <c r="J39" s="252" t="str">
        <f t="shared" si="44"/>
        <v>#DIV/0!</v>
      </c>
      <c r="K39" s="252" t="str">
        <f t="shared" si="44"/>
        <v>#DIV/0!</v>
      </c>
      <c r="L39" s="252" t="str">
        <f t="shared" si="44"/>
        <v>#DIV/0!</v>
      </c>
      <c r="M39" s="252" t="str">
        <f t="shared" si="44"/>
        <v>#DIV/0!</v>
      </c>
      <c r="N39" s="252" t="str">
        <f t="shared" si="44"/>
        <v>#DIV/0!</v>
      </c>
      <c r="O39" s="252" t="str">
        <f t="shared" si="44"/>
        <v>#DIV/0!</v>
      </c>
      <c r="P39" s="253" t="str">
        <f t="shared" si="44"/>
        <v>#DIV/0!</v>
      </c>
      <c r="R39" s="219"/>
      <c r="S39" s="219"/>
      <c r="T39" s="224" t="s">
        <v>752</v>
      </c>
      <c r="U39" s="252" t="str">
        <f t="shared" ref="U39:AG39" si="45">(U7/U23)*1000000</f>
        <v>#DIV/0!</v>
      </c>
      <c r="V39" s="252" t="str">
        <f t="shared" si="45"/>
        <v>#DIV/0!</v>
      </c>
      <c r="W39" s="252" t="str">
        <f t="shared" si="45"/>
        <v>#DIV/0!</v>
      </c>
      <c r="X39" s="252" t="str">
        <f t="shared" si="45"/>
        <v>#DIV/0!</v>
      </c>
      <c r="Y39" s="252" t="str">
        <f t="shared" si="45"/>
        <v>#DIV/0!</v>
      </c>
      <c r="Z39" s="252" t="str">
        <f t="shared" si="45"/>
        <v>#DIV/0!</v>
      </c>
      <c r="AA39" s="252" t="str">
        <f t="shared" si="45"/>
        <v>#DIV/0!</v>
      </c>
      <c r="AB39" s="252" t="str">
        <f t="shared" si="45"/>
        <v>#DIV/0!</v>
      </c>
      <c r="AC39" s="252" t="str">
        <f t="shared" si="45"/>
        <v>#DIV/0!</v>
      </c>
      <c r="AD39" s="252" t="str">
        <f t="shared" si="45"/>
        <v>#DIV/0!</v>
      </c>
      <c r="AE39" s="252" t="str">
        <f t="shared" si="45"/>
        <v>#DIV/0!</v>
      </c>
      <c r="AF39" s="252" t="str">
        <f t="shared" si="45"/>
        <v>#DIV/0!</v>
      </c>
      <c r="AG39" s="253" t="str">
        <f t="shared" si="45"/>
        <v>#DIV/0!</v>
      </c>
      <c r="AH39" s="252"/>
      <c r="AI39" s="252"/>
    </row>
    <row r="40">
      <c r="A40" s="219"/>
      <c r="B40" s="219"/>
      <c r="C40" s="225" t="s">
        <v>753</v>
      </c>
      <c r="D40" s="252" t="str">
        <f t="shared" ref="D40:P40" si="46">(D8/D24)*1000000</f>
        <v>#DIV/0!</v>
      </c>
      <c r="E40" s="252" t="str">
        <f t="shared" si="46"/>
        <v>#DIV/0!</v>
      </c>
      <c r="F40" s="252" t="str">
        <f t="shared" si="46"/>
        <v>#DIV/0!</v>
      </c>
      <c r="G40" s="252" t="str">
        <f t="shared" si="46"/>
        <v>#DIV/0!</v>
      </c>
      <c r="H40" s="252">
        <f t="shared" si="46"/>
        <v>606060.6061</v>
      </c>
      <c r="I40" s="252">
        <f t="shared" si="46"/>
        <v>7936.507937</v>
      </c>
      <c r="J40" s="252" t="str">
        <f t="shared" si="46"/>
        <v>#DIV/0!</v>
      </c>
      <c r="K40" s="252" t="str">
        <f t="shared" si="46"/>
        <v>#DIV/0!</v>
      </c>
      <c r="L40" s="252" t="str">
        <f t="shared" si="46"/>
        <v>#DIV/0!</v>
      </c>
      <c r="M40" s="252" t="str">
        <f t="shared" si="46"/>
        <v>#DIV/0!</v>
      </c>
      <c r="N40" s="252" t="str">
        <f t="shared" si="46"/>
        <v>#DIV/0!</v>
      </c>
      <c r="O40" s="252" t="str">
        <f t="shared" si="46"/>
        <v>#DIV/0!</v>
      </c>
      <c r="P40" s="253">
        <f t="shared" si="46"/>
        <v>55961.07056</v>
      </c>
      <c r="R40" s="219"/>
      <c r="S40" s="219"/>
      <c r="T40" s="225" t="s">
        <v>753</v>
      </c>
      <c r="U40" s="252" t="str">
        <f t="shared" ref="U40:AG40" si="47">(U8/U24)*1000000</f>
        <v>#DIV/0!</v>
      </c>
      <c r="V40" s="252" t="str">
        <f t="shared" si="47"/>
        <v>#DIV/0!</v>
      </c>
      <c r="W40" s="252" t="str">
        <f t="shared" si="47"/>
        <v>#DIV/0!</v>
      </c>
      <c r="X40" s="252" t="str">
        <f t="shared" si="47"/>
        <v>#DIV/0!</v>
      </c>
      <c r="Y40" s="252">
        <f t="shared" si="47"/>
        <v>606060.6061</v>
      </c>
      <c r="Z40" s="252">
        <f t="shared" si="47"/>
        <v>0</v>
      </c>
      <c r="AA40" s="252" t="str">
        <f t="shared" si="47"/>
        <v>#DIV/0!</v>
      </c>
      <c r="AB40" s="252" t="str">
        <f t="shared" si="47"/>
        <v>#DIV/0!</v>
      </c>
      <c r="AC40" s="252" t="str">
        <f t="shared" si="47"/>
        <v>#DIV/0!</v>
      </c>
      <c r="AD40" s="252" t="str">
        <f t="shared" si="47"/>
        <v>#DIV/0!</v>
      </c>
      <c r="AE40" s="252" t="str">
        <f t="shared" si="47"/>
        <v>#DIV/0!</v>
      </c>
      <c r="AF40" s="252" t="str">
        <f t="shared" si="47"/>
        <v>#DIV/0!</v>
      </c>
      <c r="AG40" s="253">
        <f t="shared" si="47"/>
        <v>48661.80049</v>
      </c>
      <c r="AH40" s="252"/>
      <c r="AI40" s="252"/>
    </row>
    <row r="41">
      <c r="A41" s="219"/>
      <c r="B41" s="219"/>
      <c r="C41" s="225" t="s">
        <v>754</v>
      </c>
      <c r="D41" s="252">
        <f t="shared" ref="D41:P41" si="48">(D9/D25)*1000000</f>
        <v>15625</v>
      </c>
      <c r="E41" s="252">
        <f t="shared" si="48"/>
        <v>0</v>
      </c>
      <c r="F41" s="252">
        <f t="shared" si="48"/>
        <v>6134.969325</v>
      </c>
      <c r="G41" s="252">
        <f t="shared" si="48"/>
        <v>0</v>
      </c>
      <c r="H41" s="252">
        <f t="shared" si="48"/>
        <v>5128.205128</v>
      </c>
      <c r="I41" s="252">
        <f t="shared" si="48"/>
        <v>0</v>
      </c>
      <c r="J41" s="252" t="str">
        <f t="shared" si="48"/>
        <v>#DIV/0!</v>
      </c>
      <c r="K41" s="252" t="str">
        <f t="shared" si="48"/>
        <v>#DIV/0!</v>
      </c>
      <c r="L41" s="252" t="str">
        <f t="shared" si="48"/>
        <v>#DIV/0!</v>
      </c>
      <c r="M41" s="252" t="str">
        <f t="shared" si="48"/>
        <v>#DIV/0!</v>
      </c>
      <c r="N41" s="252" t="str">
        <f t="shared" si="48"/>
        <v>#DIV/0!</v>
      </c>
      <c r="O41" s="252" t="str">
        <f t="shared" si="48"/>
        <v>#DIV/0!</v>
      </c>
      <c r="P41" s="253">
        <f t="shared" si="48"/>
        <v>3917.727718</v>
      </c>
      <c r="R41" s="219"/>
      <c r="S41" s="219"/>
      <c r="T41" s="225" t="s">
        <v>754</v>
      </c>
      <c r="U41" s="252">
        <f t="shared" ref="U41:AG41" si="49">(U9/U25)*1000000</f>
        <v>15625</v>
      </c>
      <c r="V41" s="252">
        <f t="shared" si="49"/>
        <v>0</v>
      </c>
      <c r="W41" s="252">
        <f t="shared" si="49"/>
        <v>6134.969325</v>
      </c>
      <c r="X41" s="252">
        <f t="shared" si="49"/>
        <v>0</v>
      </c>
      <c r="Y41" s="252">
        <f t="shared" si="49"/>
        <v>5128.205128</v>
      </c>
      <c r="Z41" s="252">
        <f t="shared" si="49"/>
        <v>0</v>
      </c>
      <c r="AA41" s="252" t="str">
        <f t="shared" si="49"/>
        <v>#DIV/0!</v>
      </c>
      <c r="AB41" s="252" t="str">
        <f t="shared" si="49"/>
        <v>#DIV/0!</v>
      </c>
      <c r="AC41" s="252" t="str">
        <f t="shared" si="49"/>
        <v>#DIV/0!</v>
      </c>
      <c r="AD41" s="252" t="str">
        <f t="shared" si="49"/>
        <v>#DIV/0!</v>
      </c>
      <c r="AE41" s="252" t="str">
        <f t="shared" si="49"/>
        <v>#DIV/0!</v>
      </c>
      <c r="AF41" s="252" t="str">
        <f t="shared" si="49"/>
        <v>#DIV/0!</v>
      </c>
      <c r="AG41" s="253">
        <f t="shared" si="49"/>
        <v>3917.727718</v>
      </c>
      <c r="AH41" s="252"/>
      <c r="AI41" s="252"/>
    </row>
    <row r="42">
      <c r="A42" s="219"/>
      <c r="B42" s="226"/>
      <c r="C42" s="254" t="s">
        <v>767</v>
      </c>
      <c r="D42" s="255">
        <f t="shared" ref="D42:P42" si="50">(D10/D26)*1000000</f>
        <v>6643.396014</v>
      </c>
      <c r="E42" s="256">
        <f t="shared" si="50"/>
        <v>2144.667577</v>
      </c>
      <c r="F42" s="256">
        <f t="shared" si="50"/>
        <v>7026.980134</v>
      </c>
      <c r="G42" s="256">
        <f t="shared" si="50"/>
        <v>11532.37356</v>
      </c>
      <c r="H42" s="256">
        <f t="shared" si="50"/>
        <v>11496.51174</v>
      </c>
      <c r="I42" s="256">
        <f t="shared" si="50"/>
        <v>6457.688686</v>
      </c>
      <c r="J42" s="256" t="str">
        <f t="shared" si="50"/>
        <v>#DIV/0!</v>
      </c>
      <c r="K42" s="256" t="str">
        <f t="shared" si="50"/>
        <v>#DIV/0!</v>
      </c>
      <c r="L42" s="256" t="str">
        <f t="shared" si="50"/>
        <v>#DIV/0!</v>
      </c>
      <c r="M42" s="256" t="str">
        <f t="shared" si="50"/>
        <v>#DIV/0!</v>
      </c>
      <c r="N42" s="256" t="str">
        <f t="shared" si="50"/>
        <v>#DIV/0!</v>
      </c>
      <c r="O42" s="256" t="str">
        <f t="shared" si="50"/>
        <v>#DIV/0!</v>
      </c>
      <c r="P42" s="257">
        <f t="shared" si="50"/>
        <v>8313.539192</v>
      </c>
      <c r="R42" s="219"/>
      <c r="S42" s="226"/>
      <c r="T42" s="254" t="s">
        <v>767</v>
      </c>
      <c r="U42" s="255">
        <f t="shared" ref="U42:AG42" si="51">(U10/U26)*1000000</f>
        <v>5629.996622</v>
      </c>
      <c r="V42" s="256">
        <f t="shared" si="51"/>
        <v>1559.758237</v>
      </c>
      <c r="W42" s="256">
        <f t="shared" si="51"/>
        <v>6766.72161</v>
      </c>
      <c r="X42" s="256">
        <f t="shared" si="51"/>
        <v>11381.62358</v>
      </c>
      <c r="Y42" s="256">
        <f t="shared" si="51"/>
        <v>8843.470571</v>
      </c>
      <c r="Z42" s="256">
        <f t="shared" si="51"/>
        <v>0</v>
      </c>
      <c r="AA42" s="256" t="str">
        <f t="shared" si="51"/>
        <v>#DIV/0!</v>
      </c>
      <c r="AB42" s="256" t="str">
        <f t="shared" si="51"/>
        <v>#DIV/0!</v>
      </c>
      <c r="AC42" s="256" t="str">
        <f t="shared" si="51"/>
        <v>#DIV/0!</v>
      </c>
      <c r="AD42" s="256" t="str">
        <f t="shared" si="51"/>
        <v>#DIV/0!</v>
      </c>
      <c r="AE42" s="256" t="str">
        <f t="shared" si="51"/>
        <v>#DIV/0!</v>
      </c>
      <c r="AF42" s="256" t="str">
        <f t="shared" si="51"/>
        <v>#DIV/0!</v>
      </c>
      <c r="AG42" s="258">
        <f t="shared" si="51"/>
        <v>6682.738327</v>
      </c>
      <c r="AH42" s="259"/>
      <c r="AI42" s="259"/>
    </row>
    <row r="43">
      <c r="A43" s="219"/>
      <c r="B43" s="212" t="s">
        <v>756</v>
      </c>
      <c r="C43" s="225" t="s">
        <v>757</v>
      </c>
      <c r="D43" s="252">
        <f t="shared" ref="D43:P43" si="52">(D11/D27)*1000000</f>
        <v>0</v>
      </c>
      <c r="E43" s="252">
        <f t="shared" si="52"/>
        <v>0</v>
      </c>
      <c r="F43" s="252" t="str">
        <f t="shared" si="52"/>
        <v>#DIV/0!</v>
      </c>
      <c r="G43" s="252" t="str">
        <f t="shared" si="52"/>
        <v>#DIV/0!</v>
      </c>
      <c r="H43" s="252" t="str">
        <f t="shared" si="52"/>
        <v>#DIV/0!</v>
      </c>
      <c r="I43" s="252" t="str">
        <f t="shared" si="52"/>
        <v>#DIV/0!</v>
      </c>
      <c r="J43" s="252" t="str">
        <f t="shared" si="52"/>
        <v>#DIV/0!</v>
      </c>
      <c r="K43" s="252" t="str">
        <f t="shared" si="52"/>
        <v>#DIV/0!</v>
      </c>
      <c r="L43" s="252" t="str">
        <f t="shared" si="52"/>
        <v>#DIV/0!</v>
      </c>
      <c r="M43" s="252" t="str">
        <f t="shared" si="52"/>
        <v>#DIV/0!</v>
      </c>
      <c r="N43" s="252" t="str">
        <f t="shared" si="52"/>
        <v>#DIV/0!</v>
      </c>
      <c r="O43" s="252" t="str">
        <f t="shared" si="52"/>
        <v>#DIV/0!</v>
      </c>
      <c r="P43" s="253">
        <f t="shared" si="52"/>
        <v>0</v>
      </c>
      <c r="R43" s="219"/>
      <c r="S43" s="212" t="s">
        <v>756</v>
      </c>
      <c r="T43" s="225" t="s">
        <v>757</v>
      </c>
      <c r="U43" s="252">
        <f t="shared" ref="U43:AG43" si="53">(U11/U27)*1000000</f>
        <v>0</v>
      </c>
      <c r="V43" s="252">
        <f t="shared" si="53"/>
        <v>0</v>
      </c>
      <c r="W43" s="252" t="str">
        <f t="shared" si="53"/>
        <v>#DIV/0!</v>
      </c>
      <c r="X43" s="252" t="str">
        <f t="shared" si="53"/>
        <v>#DIV/0!</v>
      </c>
      <c r="Y43" s="252" t="str">
        <f t="shared" si="53"/>
        <v>#DIV/0!</v>
      </c>
      <c r="Z43" s="252" t="str">
        <f t="shared" si="53"/>
        <v>#DIV/0!</v>
      </c>
      <c r="AA43" s="252" t="str">
        <f t="shared" si="53"/>
        <v>#DIV/0!</v>
      </c>
      <c r="AB43" s="252" t="str">
        <f t="shared" si="53"/>
        <v>#DIV/0!</v>
      </c>
      <c r="AC43" s="252" t="str">
        <f t="shared" si="53"/>
        <v>#DIV/0!</v>
      </c>
      <c r="AD43" s="252" t="str">
        <f t="shared" si="53"/>
        <v>#DIV/0!</v>
      </c>
      <c r="AE43" s="252" t="str">
        <f t="shared" si="53"/>
        <v>#DIV/0!</v>
      </c>
      <c r="AF43" s="252" t="str">
        <f t="shared" si="53"/>
        <v>#DIV/0!</v>
      </c>
      <c r="AG43" s="260">
        <f t="shared" si="53"/>
        <v>0</v>
      </c>
      <c r="AH43" s="252"/>
      <c r="AI43" s="252"/>
    </row>
    <row r="44">
      <c r="A44" s="219"/>
      <c r="B44" s="219"/>
      <c r="C44" s="225" t="s">
        <v>758</v>
      </c>
      <c r="D44" s="252" t="str">
        <f t="shared" ref="D44:P44" si="54">(D12/D28)*1000000</f>
        <v>#DIV/0!</v>
      </c>
      <c r="E44" s="252" t="str">
        <f t="shared" si="54"/>
        <v>#DIV/0!</v>
      </c>
      <c r="F44" s="252" t="str">
        <f t="shared" si="54"/>
        <v>#DIV/0!</v>
      </c>
      <c r="G44" s="252" t="str">
        <f t="shared" si="54"/>
        <v>#DIV/0!</v>
      </c>
      <c r="H44" s="252" t="str">
        <f t="shared" si="54"/>
        <v>#DIV/0!</v>
      </c>
      <c r="I44" s="252" t="str">
        <f t="shared" si="54"/>
        <v>#DIV/0!</v>
      </c>
      <c r="J44" s="252" t="str">
        <f t="shared" si="54"/>
        <v>#DIV/0!</v>
      </c>
      <c r="K44" s="252" t="str">
        <f t="shared" si="54"/>
        <v>#DIV/0!</v>
      </c>
      <c r="L44" s="252" t="str">
        <f t="shared" si="54"/>
        <v>#DIV/0!</v>
      </c>
      <c r="M44" s="252" t="str">
        <f t="shared" si="54"/>
        <v>#DIV/0!</v>
      </c>
      <c r="N44" s="252" t="str">
        <f t="shared" si="54"/>
        <v>#DIV/0!</v>
      </c>
      <c r="O44" s="252" t="str">
        <f t="shared" si="54"/>
        <v>#DIV/0!</v>
      </c>
      <c r="P44" s="253" t="str">
        <f t="shared" si="54"/>
        <v>#DIV/0!</v>
      </c>
      <c r="R44" s="219"/>
      <c r="S44" s="219"/>
      <c r="T44" s="225" t="s">
        <v>758</v>
      </c>
      <c r="U44" s="252" t="str">
        <f t="shared" ref="U44:AG44" si="55">(U12/U28)*1000000</f>
        <v>#DIV/0!</v>
      </c>
      <c r="V44" s="252" t="str">
        <f t="shared" si="55"/>
        <v>#DIV/0!</v>
      </c>
      <c r="W44" s="252" t="str">
        <f t="shared" si="55"/>
        <v>#DIV/0!</v>
      </c>
      <c r="X44" s="252" t="str">
        <f t="shared" si="55"/>
        <v>#DIV/0!</v>
      </c>
      <c r="Y44" s="252" t="str">
        <f t="shared" si="55"/>
        <v>#DIV/0!</v>
      </c>
      <c r="Z44" s="252" t="str">
        <f t="shared" si="55"/>
        <v>#DIV/0!</v>
      </c>
      <c r="AA44" s="252" t="str">
        <f t="shared" si="55"/>
        <v>#DIV/0!</v>
      </c>
      <c r="AB44" s="252" t="str">
        <f t="shared" si="55"/>
        <v>#DIV/0!</v>
      </c>
      <c r="AC44" s="252" t="str">
        <f t="shared" si="55"/>
        <v>#DIV/0!</v>
      </c>
      <c r="AD44" s="252" t="str">
        <f t="shared" si="55"/>
        <v>#DIV/0!</v>
      </c>
      <c r="AE44" s="252" t="str">
        <f t="shared" si="55"/>
        <v>#DIV/0!</v>
      </c>
      <c r="AF44" s="252" t="str">
        <f t="shared" si="55"/>
        <v>#DIV/0!</v>
      </c>
      <c r="AG44" s="253" t="str">
        <f t="shared" si="55"/>
        <v>#DIV/0!</v>
      </c>
      <c r="AH44" s="252"/>
      <c r="AI44" s="252"/>
    </row>
    <row r="45">
      <c r="A45" s="219"/>
      <c r="B45" s="219"/>
      <c r="C45" s="225" t="s">
        <v>759</v>
      </c>
      <c r="D45" s="252">
        <f t="shared" ref="D45:P45" si="56">(D13/D29)*1000000</f>
        <v>12987.01299</v>
      </c>
      <c r="E45" s="252">
        <f t="shared" si="56"/>
        <v>0</v>
      </c>
      <c r="F45" s="252">
        <f t="shared" si="56"/>
        <v>12820.51282</v>
      </c>
      <c r="G45" s="252">
        <f t="shared" si="56"/>
        <v>20408.16327</v>
      </c>
      <c r="H45" s="252">
        <f t="shared" si="56"/>
        <v>3831.417625</v>
      </c>
      <c r="I45" s="252">
        <f t="shared" si="56"/>
        <v>0</v>
      </c>
      <c r="J45" s="252" t="str">
        <f t="shared" si="56"/>
        <v>#DIV/0!</v>
      </c>
      <c r="K45" s="252" t="str">
        <f t="shared" si="56"/>
        <v>#DIV/0!</v>
      </c>
      <c r="L45" s="252" t="str">
        <f t="shared" si="56"/>
        <v>#DIV/0!</v>
      </c>
      <c r="M45" s="252" t="str">
        <f t="shared" si="56"/>
        <v>#DIV/0!</v>
      </c>
      <c r="N45" s="252" t="str">
        <f t="shared" si="56"/>
        <v>#DIV/0!</v>
      </c>
      <c r="O45" s="252" t="str">
        <f t="shared" si="56"/>
        <v>#DIV/0!</v>
      </c>
      <c r="P45" s="253">
        <f t="shared" si="56"/>
        <v>6791.171477</v>
      </c>
      <c r="R45" s="219"/>
      <c r="S45" s="219"/>
      <c r="T45" s="225" t="s">
        <v>759</v>
      </c>
      <c r="U45" s="252">
        <f t="shared" ref="U45:AG45" si="57">(U13/U29)*1000000</f>
        <v>12987.01299</v>
      </c>
      <c r="V45" s="252">
        <f t="shared" si="57"/>
        <v>0</v>
      </c>
      <c r="W45" s="252">
        <f t="shared" si="57"/>
        <v>0</v>
      </c>
      <c r="X45" s="252">
        <f t="shared" si="57"/>
        <v>35714.28571</v>
      </c>
      <c r="Y45" s="252">
        <f t="shared" si="57"/>
        <v>3831.417625</v>
      </c>
      <c r="Z45" s="252">
        <f t="shared" si="57"/>
        <v>0</v>
      </c>
      <c r="AA45" s="252" t="str">
        <f t="shared" si="57"/>
        <v>#DIV/0!</v>
      </c>
      <c r="AB45" s="252" t="str">
        <f t="shared" si="57"/>
        <v>#DIV/0!</v>
      </c>
      <c r="AC45" s="252" t="str">
        <f t="shared" si="57"/>
        <v>#DIV/0!</v>
      </c>
      <c r="AD45" s="252" t="str">
        <f t="shared" si="57"/>
        <v>#DIV/0!</v>
      </c>
      <c r="AE45" s="252" t="str">
        <f t="shared" si="57"/>
        <v>#DIV/0!</v>
      </c>
      <c r="AF45" s="252" t="str">
        <f t="shared" si="57"/>
        <v>#DIV/0!</v>
      </c>
      <c r="AG45" s="253">
        <f t="shared" si="57"/>
        <v>7640.067912</v>
      </c>
      <c r="AH45" s="252"/>
      <c r="AI45" s="252"/>
    </row>
    <row r="46">
      <c r="A46" s="219"/>
      <c r="B46" s="219"/>
      <c r="C46" s="230" t="s">
        <v>760</v>
      </c>
      <c r="D46" s="252">
        <f t="shared" ref="D46:P46" si="58">(D14/D30)*1000000</f>
        <v>0</v>
      </c>
      <c r="E46" s="252" t="str">
        <f t="shared" si="58"/>
        <v>#DIV/0!</v>
      </c>
      <c r="F46" s="252" t="str">
        <f t="shared" si="58"/>
        <v>#DIV/0!</v>
      </c>
      <c r="G46" s="252">
        <f t="shared" si="58"/>
        <v>58823.52941</v>
      </c>
      <c r="H46" s="252" t="str">
        <f t="shared" si="58"/>
        <v>#DIV/0!</v>
      </c>
      <c r="I46" s="252" t="str">
        <f t="shared" si="58"/>
        <v>#DIV/0!</v>
      </c>
      <c r="J46" s="252" t="str">
        <f t="shared" si="58"/>
        <v>#DIV/0!</v>
      </c>
      <c r="K46" s="252" t="str">
        <f t="shared" si="58"/>
        <v>#DIV/0!</v>
      </c>
      <c r="L46" s="252" t="str">
        <f t="shared" si="58"/>
        <v>#DIV/0!</v>
      </c>
      <c r="M46" s="252" t="str">
        <f t="shared" si="58"/>
        <v>#DIV/0!</v>
      </c>
      <c r="N46" s="252" t="str">
        <f t="shared" si="58"/>
        <v>#DIV/0!</v>
      </c>
      <c r="O46" s="252" t="str">
        <f t="shared" si="58"/>
        <v>#DIV/0!</v>
      </c>
      <c r="P46" s="253">
        <f t="shared" si="58"/>
        <v>21739.13043</v>
      </c>
      <c r="R46" s="219"/>
      <c r="S46" s="219"/>
      <c r="T46" s="230" t="s">
        <v>760</v>
      </c>
      <c r="U46" s="252">
        <f t="shared" ref="U46:AG46" si="59">(U14/U30)*1000000</f>
        <v>0</v>
      </c>
      <c r="V46" s="252" t="str">
        <f t="shared" si="59"/>
        <v>#DIV/0!</v>
      </c>
      <c r="W46" s="252" t="str">
        <f t="shared" si="59"/>
        <v>#DIV/0!</v>
      </c>
      <c r="X46" s="252">
        <f t="shared" si="59"/>
        <v>58823.52941</v>
      </c>
      <c r="Y46" s="252" t="str">
        <f t="shared" si="59"/>
        <v>#DIV/0!</v>
      </c>
      <c r="Z46" s="252" t="str">
        <f t="shared" si="59"/>
        <v>#DIV/0!</v>
      </c>
      <c r="AA46" s="252" t="str">
        <f t="shared" si="59"/>
        <v>#DIV/0!</v>
      </c>
      <c r="AB46" s="252" t="str">
        <f t="shared" si="59"/>
        <v>#DIV/0!</v>
      </c>
      <c r="AC46" s="252" t="str">
        <f t="shared" si="59"/>
        <v>#DIV/0!</v>
      </c>
      <c r="AD46" s="252" t="str">
        <f t="shared" si="59"/>
        <v>#DIV/0!</v>
      </c>
      <c r="AE46" s="252" t="str">
        <f t="shared" si="59"/>
        <v>#DIV/0!</v>
      </c>
      <c r="AF46" s="252" t="str">
        <f t="shared" si="59"/>
        <v>#DIV/0!</v>
      </c>
      <c r="AG46" s="253">
        <f t="shared" si="59"/>
        <v>21739.13043</v>
      </c>
      <c r="AH46" s="252"/>
      <c r="AI46" s="252"/>
    </row>
    <row r="47">
      <c r="A47" s="219"/>
      <c r="B47" s="219"/>
      <c r="C47" s="231" t="s">
        <v>761</v>
      </c>
      <c r="D47" s="252">
        <f t="shared" ref="D47:P47" si="60">(D15/D31)*1000000</f>
        <v>0</v>
      </c>
      <c r="E47" s="252" t="str">
        <f t="shared" si="60"/>
        <v>#DIV/0!</v>
      </c>
      <c r="F47" s="252" t="str">
        <f t="shared" si="60"/>
        <v>#DIV/0!</v>
      </c>
      <c r="G47" s="252" t="str">
        <f t="shared" si="60"/>
        <v>#DIV/0!</v>
      </c>
      <c r="H47" s="252">
        <f t="shared" si="60"/>
        <v>0</v>
      </c>
      <c r="I47" s="252" t="str">
        <f t="shared" si="60"/>
        <v>#DIV/0!</v>
      </c>
      <c r="J47" s="252" t="str">
        <f t="shared" si="60"/>
        <v>#DIV/0!</v>
      </c>
      <c r="K47" s="252" t="str">
        <f t="shared" si="60"/>
        <v>#DIV/0!</v>
      </c>
      <c r="L47" s="252" t="str">
        <f t="shared" si="60"/>
        <v>#DIV/0!</v>
      </c>
      <c r="M47" s="252" t="str">
        <f t="shared" si="60"/>
        <v>#DIV/0!</v>
      </c>
      <c r="N47" s="252" t="str">
        <f t="shared" si="60"/>
        <v>#DIV/0!</v>
      </c>
      <c r="O47" s="252" t="str">
        <f t="shared" si="60"/>
        <v>#DIV/0!</v>
      </c>
      <c r="P47" s="253">
        <f t="shared" si="60"/>
        <v>0</v>
      </c>
      <c r="R47" s="219"/>
      <c r="S47" s="219"/>
      <c r="T47" s="231" t="s">
        <v>761</v>
      </c>
      <c r="U47" s="252">
        <f t="shared" ref="U47:AG47" si="61">(U15/U31)*1000000</f>
        <v>0</v>
      </c>
      <c r="V47" s="252" t="str">
        <f t="shared" si="61"/>
        <v>#DIV/0!</v>
      </c>
      <c r="W47" s="252" t="str">
        <f t="shared" si="61"/>
        <v>#DIV/0!</v>
      </c>
      <c r="X47" s="252" t="str">
        <f t="shared" si="61"/>
        <v>#DIV/0!</v>
      </c>
      <c r="Y47" s="252">
        <f t="shared" si="61"/>
        <v>0</v>
      </c>
      <c r="Z47" s="252" t="str">
        <f t="shared" si="61"/>
        <v>#DIV/0!</v>
      </c>
      <c r="AA47" s="252" t="str">
        <f t="shared" si="61"/>
        <v>#DIV/0!</v>
      </c>
      <c r="AB47" s="252" t="str">
        <f t="shared" si="61"/>
        <v>#DIV/0!</v>
      </c>
      <c r="AC47" s="252" t="str">
        <f t="shared" si="61"/>
        <v>#DIV/0!</v>
      </c>
      <c r="AD47" s="252" t="str">
        <f t="shared" si="61"/>
        <v>#DIV/0!</v>
      </c>
      <c r="AE47" s="252" t="str">
        <f t="shared" si="61"/>
        <v>#DIV/0!</v>
      </c>
      <c r="AF47" s="252" t="str">
        <f t="shared" si="61"/>
        <v>#DIV/0!</v>
      </c>
      <c r="AG47" s="253">
        <f t="shared" si="61"/>
        <v>0</v>
      </c>
      <c r="AH47" s="252"/>
      <c r="AI47" s="252"/>
    </row>
    <row r="48">
      <c r="A48" s="219"/>
      <c r="B48" s="219"/>
      <c r="C48" s="231" t="s">
        <v>762</v>
      </c>
      <c r="D48" s="252">
        <f t="shared" ref="D48:P48" si="62">(D16/D32)*1000000</f>
        <v>0</v>
      </c>
      <c r="E48" s="252">
        <f t="shared" si="62"/>
        <v>0</v>
      </c>
      <c r="F48" s="252" t="str">
        <f t="shared" si="62"/>
        <v>#DIV/0!</v>
      </c>
      <c r="G48" s="252">
        <f t="shared" si="62"/>
        <v>0</v>
      </c>
      <c r="H48" s="252">
        <f t="shared" si="62"/>
        <v>0</v>
      </c>
      <c r="I48" s="252">
        <f t="shared" si="62"/>
        <v>0</v>
      </c>
      <c r="J48" s="252" t="str">
        <f t="shared" si="62"/>
        <v>#DIV/0!</v>
      </c>
      <c r="K48" s="252" t="str">
        <f t="shared" si="62"/>
        <v>#DIV/0!</v>
      </c>
      <c r="L48" s="252" t="str">
        <f t="shared" si="62"/>
        <v>#DIV/0!</v>
      </c>
      <c r="M48" s="252" t="str">
        <f t="shared" si="62"/>
        <v>#DIV/0!</v>
      </c>
      <c r="N48" s="252" t="str">
        <f t="shared" si="62"/>
        <v>#DIV/0!</v>
      </c>
      <c r="O48" s="252" t="str">
        <f t="shared" si="62"/>
        <v>#DIV/0!</v>
      </c>
      <c r="P48" s="252">
        <f t="shared" si="62"/>
        <v>0</v>
      </c>
      <c r="R48" s="219"/>
      <c r="S48" s="219"/>
      <c r="T48" s="231" t="s">
        <v>762</v>
      </c>
      <c r="U48" s="252">
        <f t="shared" ref="U48:AG48" si="63">(U16/U32)*1000000</f>
        <v>0</v>
      </c>
      <c r="V48" s="252">
        <f t="shared" si="63"/>
        <v>0</v>
      </c>
      <c r="W48" s="252" t="str">
        <f t="shared" si="63"/>
        <v>#DIV/0!</v>
      </c>
      <c r="X48" s="252">
        <f t="shared" si="63"/>
        <v>0</v>
      </c>
      <c r="Y48" s="252">
        <f t="shared" si="63"/>
        <v>0</v>
      </c>
      <c r="Z48" s="252">
        <f t="shared" si="63"/>
        <v>0</v>
      </c>
      <c r="AA48" s="252" t="str">
        <f t="shared" si="63"/>
        <v>#DIV/0!</v>
      </c>
      <c r="AB48" s="252" t="str">
        <f t="shared" si="63"/>
        <v>#DIV/0!</v>
      </c>
      <c r="AC48" s="252" t="str">
        <f t="shared" si="63"/>
        <v>#DIV/0!</v>
      </c>
      <c r="AD48" s="252" t="str">
        <f t="shared" si="63"/>
        <v>#DIV/0!</v>
      </c>
      <c r="AE48" s="252" t="str">
        <f t="shared" si="63"/>
        <v>#DIV/0!</v>
      </c>
      <c r="AF48" s="252" t="str">
        <f t="shared" si="63"/>
        <v>#DIV/0!</v>
      </c>
      <c r="AG48" s="252">
        <f t="shared" si="63"/>
        <v>0</v>
      </c>
      <c r="AH48" s="259"/>
      <c r="AI48" s="259"/>
    </row>
    <row r="49">
      <c r="A49" s="219"/>
      <c r="B49" s="226"/>
      <c r="C49" s="254" t="s">
        <v>768</v>
      </c>
      <c r="D49" s="255">
        <f t="shared" ref="D49:P49" si="64">(D17/D33)*1000000</f>
        <v>4310.344828</v>
      </c>
      <c r="E49" s="256">
        <f t="shared" si="64"/>
        <v>0</v>
      </c>
      <c r="F49" s="256">
        <f t="shared" si="64"/>
        <v>12820.51282</v>
      </c>
      <c r="G49" s="256">
        <f t="shared" si="64"/>
        <v>20746.88797</v>
      </c>
      <c r="H49" s="256">
        <f t="shared" si="64"/>
        <v>2577.319588</v>
      </c>
      <c r="I49" s="256">
        <f t="shared" si="64"/>
        <v>0</v>
      </c>
      <c r="J49" s="256" t="str">
        <f t="shared" si="64"/>
        <v>#DIV/0!</v>
      </c>
      <c r="K49" s="256" t="str">
        <f t="shared" si="64"/>
        <v>#DIV/0!</v>
      </c>
      <c r="L49" s="256" t="str">
        <f t="shared" si="64"/>
        <v>#DIV/0!</v>
      </c>
      <c r="M49" s="256" t="str">
        <f t="shared" si="64"/>
        <v>#DIV/0!</v>
      </c>
      <c r="N49" s="256" t="str">
        <f t="shared" si="64"/>
        <v>#DIV/0!</v>
      </c>
      <c r="O49" s="256" t="str">
        <f t="shared" si="64"/>
        <v>#DIV/0!</v>
      </c>
      <c r="P49" s="257">
        <f t="shared" si="64"/>
        <v>5750.798722</v>
      </c>
      <c r="R49" s="219"/>
      <c r="S49" s="226"/>
      <c r="T49" s="254" t="s">
        <v>768</v>
      </c>
      <c r="U49" s="252">
        <f t="shared" ref="U49:AG49" si="65">(U17/U33)*1000000</f>
        <v>4310.344828</v>
      </c>
      <c r="V49" s="252">
        <f t="shared" si="65"/>
        <v>0</v>
      </c>
      <c r="W49" s="252">
        <f t="shared" si="65"/>
        <v>0</v>
      </c>
      <c r="X49" s="252">
        <f t="shared" si="65"/>
        <v>33195.02075</v>
      </c>
      <c r="Y49" s="252">
        <f t="shared" si="65"/>
        <v>2577.319588</v>
      </c>
      <c r="Z49" s="252">
        <f t="shared" si="65"/>
        <v>0</v>
      </c>
      <c r="AA49" s="252" t="str">
        <f t="shared" si="65"/>
        <v>#DIV/0!</v>
      </c>
      <c r="AB49" s="252" t="str">
        <f t="shared" si="65"/>
        <v>#DIV/0!</v>
      </c>
      <c r="AC49" s="252" t="str">
        <f t="shared" si="65"/>
        <v>#DIV/0!</v>
      </c>
      <c r="AD49" s="252" t="str">
        <f t="shared" si="65"/>
        <v>#DIV/0!</v>
      </c>
      <c r="AE49" s="252" t="str">
        <f t="shared" si="65"/>
        <v>#DIV/0!</v>
      </c>
      <c r="AF49" s="252" t="str">
        <f t="shared" si="65"/>
        <v>#DIV/0!</v>
      </c>
      <c r="AG49" s="252">
        <f t="shared" si="65"/>
        <v>6389.776358</v>
      </c>
      <c r="AH49" s="259"/>
      <c r="AI49" s="259"/>
    </row>
    <row r="50">
      <c r="A50" s="226"/>
      <c r="B50" s="261" t="s">
        <v>755</v>
      </c>
      <c r="C50" s="262" t="s">
        <v>769</v>
      </c>
      <c r="D50" s="263">
        <f t="shared" ref="D50:P50" si="66">(D18/D34)*1000000</f>
        <v>6584.000878</v>
      </c>
      <c r="E50" s="263">
        <f t="shared" si="66"/>
        <v>2114.164905</v>
      </c>
      <c r="F50" s="263">
        <f t="shared" si="66"/>
        <v>7104.339639</v>
      </c>
      <c r="G50" s="263">
        <f t="shared" si="66"/>
        <v>11696.77228</v>
      </c>
      <c r="H50" s="263">
        <f t="shared" si="66"/>
        <v>11168.95409</v>
      </c>
      <c r="I50" s="263">
        <f t="shared" si="66"/>
        <v>6070.570381</v>
      </c>
      <c r="J50" s="263" t="str">
        <f t="shared" si="66"/>
        <v>#DIV/0!</v>
      </c>
      <c r="K50" s="263" t="str">
        <f t="shared" si="66"/>
        <v>#DIV/0!</v>
      </c>
      <c r="L50" s="263" t="str">
        <f t="shared" si="66"/>
        <v>#DIV/0!</v>
      </c>
      <c r="M50" s="263" t="str">
        <f t="shared" si="66"/>
        <v>#DIV/0!</v>
      </c>
      <c r="N50" s="263" t="str">
        <f t="shared" si="66"/>
        <v>#DIV/0!</v>
      </c>
      <c r="O50" s="263" t="str">
        <f t="shared" si="66"/>
        <v>#DIV/0!</v>
      </c>
      <c r="P50" s="264">
        <f t="shared" si="66"/>
        <v>8244.364339</v>
      </c>
      <c r="R50" s="226"/>
      <c r="S50" s="265" t="s">
        <v>755</v>
      </c>
      <c r="T50" s="262" t="s">
        <v>769</v>
      </c>
      <c r="U50" s="263">
        <f t="shared" ref="U50:AG50" si="67">(U18/U34)*1000000</f>
        <v>5596.400746</v>
      </c>
      <c r="V50" s="263">
        <f t="shared" si="67"/>
        <v>1537.574476</v>
      </c>
      <c r="W50" s="263">
        <f t="shared" si="67"/>
        <v>6676.367371</v>
      </c>
      <c r="X50" s="263">
        <f t="shared" si="67"/>
        <v>11770.80249</v>
      </c>
      <c r="Y50" s="263">
        <f t="shared" si="67"/>
        <v>8613.345954</v>
      </c>
      <c r="Z50" s="263">
        <f t="shared" si="67"/>
        <v>0</v>
      </c>
      <c r="AA50" s="263" t="str">
        <f t="shared" si="67"/>
        <v>#DIV/0!</v>
      </c>
      <c r="AB50" s="263" t="str">
        <f t="shared" si="67"/>
        <v>#DIV/0!</v>
      </c>
      <c r="AC50" s="263" t="str">
        <f t="shared" si="67"/>
        <v>#DIV/0!</v>
      </c>
      <c r="AD50" s="263" t="str">
        <f t="shared" si="67"/>
        <v>#DIV/0!</v>
      </c>
      <c r="AE50" s="263" t="str">
        <f t="shared" si="67"/>
        <v>#DIV/0!</v>
      </c>
      <c r="AF50" s="263" t="str">
        <f t="shared" si="67"/>
        <v>#DIV/0!</v>
      </c>
      <c r="AG50" s="266">
        <f t="shared" si="67"/>
        <v>6674.830542</v>
      </c>
      <c r="AH50" s="267"/>
      <c r="AI50" s="267"/>
    </row>
    <row r="51">
      <c r="A51" s="268" t="s">
        <v>770</v>
      </c>
      <c r="B51" s="269" t="s">
        <v>747</v>
      </c>
      <c r="C51" s="270" t="s">
        <v>771</v>
      </c>
      <c r="D51" s="271">
        <f t="shared" ref="D51:P51" si="68">D10/D26</f>
        <v>0.006643396014</v>
      </c>
      <c r="E51" s="272">
        <f t="shared" si="68"/>
        <v>0.002144667577</v>
      </c>
      <c r="F51" s="272">
        <f t="shared" si="68"/>
        <v>0.007026980134</v>
      </c>
      <c r="G51" s="272">
        <f t="shared" si="68"/>
        <v>0.01153237356</v>
      </c>
      <c r="H51" s="272">
        <f t="shared" si="68"/>
        <v>0.01149651174</v>
      </c>
      <c r="I51" s="272">
        <f t="shared" si="68"/>
        <v>0.006457688686</v>
      </c>
      <c r="J51" s="272" t="str">
        <f t="shared" si="68"/>
        <v>#DIV/0!</v>
      </c>
      <c r="K51" s="272" t="str">
        <f t="shared" si="68"/>
        <v>#DIV/0!</v>
      </c>
      <c r="L51" s="272" t="str">
        <f t="shared" si="68"/>
        <v>#DIV/0!</v>
      </c>
      <c r="M51" s="272" t="str">
        <f t="shared" si="68"/>
        <v>#DIV/0!</v>
      </c>
      <c r="N51" s="272" t="str">
        <f t="shared" si="68"/>
        <v>#DIV/0!</v>
      </c>
      <c r="O51" s="273" t="str">
        <f t="shared" si="68"/>
        <v>#DIV/0!</v>
      </c>
      <c r="P51" s="274">
        <f t="shared" si="68"/>
        <v>0.008313539192</v>
      </c>
      <c r="R51" s="268" t="s">
        <v>770</v>
      </c>
      <c r="S51" s="269" t="s">
        <v>747</v>
      </c>
      <c r="T51" s="270" t="s">
        <v>771</v>
      </c>
      <c r="U51" s="271">
        <f t="shared" ref="U51:AG51" si="69">U10/U26</f>
        <v>0.005629996622</v>
      </c>
      <c r="V51" s="272">
        <f t="shared" si="69"/>
        <v>0.001559758237</v>
      </c>
      <c r="W51" s="272">
        <f t="shared" si="69"/>
        <v>0.00676672161</v>
      </c>
      <c r="X51" s="272">
        <f t="shared" si="69"/>
        <v>0.01138162358</v>
      </c>
      <c r="Y51" s="272">
        <f t="shared" si="69"/>
        <v>0.008843470571</v>
      </c>
      <c r="Z51" s="272">
        <f t="shared" si="69"/>
        <v>0</v>
      </c>
      <c r="AA51" s="272" t="str">
        <f t="shared" si="69"/>
        <v>#DIV/0!</v>
      </c>
      <c r="AB51" s="272" t="str">
        <f t="shared" si="69"/>
        <v>#DIV/0!</v>
      </c>
      <c r="AC51" s="272" t="str">
        <f t="shared" si="69"/>
        <v>#DIV/0!</v>
      </c>
      <c r="AD51" s="272" t="str">
        <f t="shared" si="69"/>
        <v>#DIV/0!</v>
      </c>
      <c r="AE51" s="272" t="str">
        <f t="shared" si="69"/>
        <v>#DIV/0!</v>
      </c>
      <c r="AF51" s="273" t="str">
        <f t="shared" si="69"/>
        <v>#DIV/0!</v>
      </c>
      <c r="AG51" s="272">
        <f t="shared" si="69"/>
        <v>0.006682738327</v>
      </c>
      <c r="AH51" s="275"/>
      <c r="AI51" s="275"/>
    </row>
    <row r="52">
      <c r="A52" s="219"/>
      <c r="B52" s="269" t="s">
        <v>756</v>
      </c>
      <c r="C52" s="270" t="s">
        <v>772</v>
      </c>
      <c r="D52" s="276">
        <f t="shared" ref="D52:P52" si="70">D17/D33</f>
        <v>0.004310344828</v>
      </c>
      <c r="E52" s="275">
        <f t="shared" si="70"/>
        <v>0</v>
      </c>
      <c r="F52" s="275">
        <f t="shared" si="70"/>
        <v>0.01282051282</v>
      </c>
      <c r="G52" s="275">
        <f t="shared" si="70"/>
        <v>0.02074688797</v>
      </c>
      <c r="H52" s="275">
        <f t="shared" si="70"/>
        <v>0.002577319588</v>
      </c>
      <c r="I52" s="275">
        <f t="shared" si="70"/>
        <v>0</v>
      </c>
      <c r="J52" s="275" t="str">
        <f t="shared" si="70"/>
        <v>#DIV/0!</v>
      </c>
      <c r="K52" s="275" t="str">
        <f t="shared" si="70"/>
        <v>#DIV/0!</v>
      </c>
      <c r="L52" s="275" t="str">
        <f t="shared" si="70"/>
        <v>#DIV/0!</v>
      </c>
      <c r="M52" s="275" t="str">
        <f t="shared" si="70"/>
        <v>#DIV/0!</v>
      </c>
      <c r="N52" s="275" t="str">
        <f t="shared" si="70"/>
        <v>#DIV/0!</v>
      </c>
      <c r="O52" s="277" t="str">
        <f t="shared" si="70"/>
        <v>#DIV/0!</v>
      </c>
      <c r="P52" s="274">
        <f t="shared" si="70"/>
        <v>0.005750798722</v>
      </c>
      <c r="R52" s="219"/>
      <c r="S52" s="269" t="s">
        <v>756</v>
      </c>
      <c r="T52" s="270" t="s">
        <v>772</v>
      </c>
      <c r="U52" s="276">
        <f t="shared" ref="U52:AG52" si="71">U17/U33</f>
        <v>0.004310344828</v>
      </c>
      <c r="V52" s="275">
        <f t="shared" si="71"/>
        <v>0</v>
      </c>
      <c r="W52" s="275">
        <f t="shared" si="71"/>
        <v>0</v>
      </c>
      <c r="X52" s="275">
        <f t="shared" si="71"/>
        <v>0.03319502075</v>
      </c>
      <c r="Y52" s="275">
        <f t="shared" si="71"/>
        <v>0.002577319588</v>
      </c>
      <c r="Z52" s="275">
        <f t="shared" si="71"/>
        <v>0</v>
      </c>
      <c r="AA52" s="275" t="str">
        <f t="shared" si="71"/>
        <v>#DIV/0!</v>
      </c>
      <c r="AB52" s="275" t="str">
        <f t="shared" si="71"/>
        <v>#DIV/0!</v>
      </c>
      <c r="AC52" s="275" t="str">
        <f t="shared" si="71"/>
        <v>#DIV/0!</v>
      </c>
      <c r="AD52" s="275" t="str">
        <f t="shared" si="71"/>
        <v>#DIV/0!</v>
      </c>
      <c r="AE52" s="275" t="str">
        <f t="shared" si="71"/>
        <v>#DIV/0!</v>
      </c>
      <c r="AF52" s="277" t="str">
        <f t="shared" si="71"/>
        <v>#DIV/0!</v>
      </c>
      <c r="AG52" s="272">
        <f t="shared" si="71"/>
        <v>0.006389776358</v>
      </c>
      <c r="AH52" s="275"/>
      <c r="AI52" s="275"/>
    </row>
    <row r="53">
      <c r="A53" s="226"/>
      <c r="B53" s="269" t="s">
        <v>763</v>
      </c>
      <c r="C53" s="270" t="s">
        <v>773</v>
      </c>
      <c r="D53" s="278">
        <f t="shared" ref="D53:P53" si="72">D18/D34</f>
        <v>0.006584000878</v>
      </c>
      <c r="E53" s="279">
        <f t="shared" si="72"/>
        <v>0.002114164905</v>
      </c>
      <c r="F53" s="279">
        <f t="shared" si="72"/>
        <v>0.007104339639</v>
      </c>
      <c r="G53" s="279">
        <f t="shared" si="72"/>
        <v>0.01169677228</v>
      </c>
      <c r="H53" s="279">
        <f t="shared" si="72"/>
        <v>0.01116895409</v>
      </c>
      <c r="I53" s="279">
        <f t="shared" si="72"/>
        <v>0.006070570381</v>
      </c>
      <c r="J53" s="279" t="str">
        <f t="shared" si="72"/>
        <v>#DIV/0!</v>
      </c>
      <c r="K53" s="279" t="str">
        <f t="shared" si="72"/>
        <v>#DIV/0!</v>
      </c>
      <c r="L53" s="279" t="str">
        <f t="shared" si="72"/>
        <v>#DIV/0!</v>
      </c>
      <c r="M53" s="279" t="str">
        <f t="shared" si="72"/>
        <v>#DIV/0!</v>
      </c>
      <c r="N53" s="279" t="str">
        <f t="shared" si="72"/>
        <v>#DIV/0!</v>
      </c>
      <c r="O53" s="280" t="str">
        <f t="shared" si="72"/>
        <v>#DIV/0!</v>
      </c>
      <c r="P53" s="281">
        <f t="shared" si="72"/>
        <v>0.008244364339</v>
      </c>
      <c r="R53" s="226"/>
      <c r="S53" s="269" t="s">
        <v>763</v>
      </c>
      <c r="T53" s="270" t="s">
        <v>773</v>
      </c>
      <c r="U53" s="276">
        <f t="shared" ref="U53:AG53" si="73">U18/U34</f>
        <v>0.005596400746</v>
      </c>
      <c r="V53" s="275">
        <f t="shared" si="73"/>
        <v>0.001537574476</v>
      </c>
      <c r="W53" s="275">
        <f t="shared" si="73"/>
        <v>0.006676367371</v>
      </c>
      <c r="X53" s="275">
        <f t="shared" si="73"/>
        <v>0.01177080249</v>
      </c>
      <c r="Y53" s="275">
        <f t="shared" si="73"/>
        <v>0.008613345954</v>
      </c>
      <c r="Z53" s="275">
        <f t="shared" si="73"/>
        <v>0</v>
      </c>
      <c r="AA53" s="275" t="str">
        <f t="shared" si="73"/>
        <v>#DIV/0!</v>
      </c>
      <c r="AB53" s="275" t="str">
        <f t="shared" si="73"/>
        <v>#DIV/0!</v>
      </c>
      <c r="AC53" s="275" t="str">
        <f t="shared" si="73"/>
        <v>#DIV/0!</v>
      </c>
      <c r="AD53" s="275" t="str">
        <f t="shared" si="73"/>
        <v>#DIV/0!</v>
      </c>
      <c r="AE53" s="275" t="str">
        <f t="shared" si="73"/>
        <v>#DIV/0!</v>
      </c>
      <c r="AF53" s="277" t="str">
        <f t="shared" si="73"/>
        <v>#DIV/0!</v>
      </c>
      <c r="AG53" s="282">
        <f t="shared" si="73"/>
        <v>0.006674830542</v>
      </c>
      <c r="AH53" s="283"/>
      <c r="AI53" s="283"/>
    </row>
    <row r="54">
      <c r="A54" s="284" t="s">
        <v>774</v>
      </c>
      <c r="B54" s="284" t="s">
        <v>747</v>
      </c>
      <c r="C54" s="285" t="s">
        <v>746</v>
      </c>
      <c r="D54" s="286">
        <v>1.0</v>
      </c>
      <c r="E54" s="287">
        <v>0.0</v>
      </c>
      <c r="F54" s="288">
        <v>1.0</v>
      </c>
      <c r="G54" s="288">
        <v>1.0</v>
      </c>
      <c r="H54" s="289">
        <v>4.0</v>
      </c>
      <c r="I54" s="289">
        <v>1.0</v>
      </c>
      <c r="J54" s="289"/>
      <c r="K54" s="290"/>
      <c r="L54" s="290"/>
      <c r="M54" s="290"/>
      <c r="N54" s="290"/>
      <c r="O54" s="291"/>
      <c r="P54" s="292">
        <f t="shared" ref="P54:P55" si="74">sum(D54:O54)</f>
        <v>8</v>
      </c>
      <c r="R54" s="284" t="s">
        <v>774</v>
      </c>
      <c r="S54" s="284" t="s">
        <v>747</v>
      </c>
      <c r="T54" s="285" t="s">
        <v>746</v>
      </c>
      <c r="U54" s="286">
        <v>2.0</v>
      </c>
      <c r="V54" s="287">
        <v>0.0</v>
      </c>
      <c r="W54" s="288">
        <v>1.0</v>
      </c>
      <c r="X54" s="288"/>
      <c r="Y54" s="289"/>
      <c r="Z54" s="289"/>
      <c r="AA54" s="289"/>
      <c r="AB54" s="290"/>
      <c r="AC54" s="290"/>
      <c r="AD54" s="293"/>
      <c r="AE54" s="293"/>
      <c r="AF54" s="294"/>
      <c r="AG54" s="295">
        <f t="shared" ref="AG54:AG55" si="76">sum(U54:AF54)</f>
        <v>3</v>
      </c>
      <c r="AH54" s="107"/>
      <c r="AI54" s="107"/>
    </row>
    <row r="55">
      <c r="A55" s="219"/>
      <c r="B55" s="219"/>
      <c r="C55" s="285" t="s">
        <v>777</v>
      </c>
      <c r="D55" s="296">
        <v>34.0</v>
      </c>
      <c r="E55" s="290">
        <v>9.0</v>
      </c>
      <c r="F55" s="289">
        <v>37.0</v>
      </c>
      <c r="G55" s="297">
        <v>40.0</v>
      </c>
      <c r="H55" s="297">
        <v>35.0</v>
      </c>
      <c r="I55" s="297">
        <v>40.0</v>
      </c>
      <c r="J55" s="297"/>
      <c r="K55" s="290"/>
      <c r="L55" s="290"/>
      <c r="M55" s="290"/>
      <c r="N55" s="290"/>
      <c r="O55" s="291"/>
      <c r="P55" s="292">
        <f t="shared" si="74"/>
        <v>195</v>
      </c>
      <c r="R55" s="219"/>
      <c r="S55" s="219"/>
      <c r="T55" s="285" t="s">
        <v>777</v>
      </c>
      <c r="U55" s="298">
        <f t="shared" ref="U55:AF55" si="75">D55</f>
        <v>34</v>
      </c>
      <c r="V55" s="185">
        <f t="shared" si="75"/>
        <v>9</v>
      </c>
      <c r="W55" s="185">
        <f t="shared" si="75"/>
        <v>37</v>
      </c>
      <c r="X55" s="299">
        <f t="shared" si="75"/>
        <v>40</v>
      </c>
      <c r="Y55" s="299">
        <f t="shared" si="75"/>
        <v>35</v>
      </c>
      <c r="Z55" s="299">
        <f t="shared" si="75"/>
        <v>40</v>
      </c>
      <c r="AA55" s="299" t="str">
        <f t="shared" si="75"/>
        <v/>
      </c>
      <c r="AB55" s="185" t="str">
        <f t="shared" si="75"/>
        <v/>
      </c>
      <c r="AC55" s="185" t="str">
        <f t="shared" si="75"/>
        <v/>
      </c>
      <c r="AD55" s="185" t="str">
        <f t="shared" si="75"/>
        <v/>
      </c>
      <c r="AE55" s="185" t="str">
        <f t="shared" si="75"/>
        <v/>
      </c>
      <c r="AF55" s="300" t="str">
        <f t="shared" si="75"/>
        <v/>
      </c>
      <c r="AG55" s="295">
        <f t="shared" si="76"/>
        <v>195</v>
      </c>
      <c r="AH55" s="107"/>
      <c r="AI55" s="107"/>
    </row>
    <row r="56">
      <c r="A56" s="219"/>
      <c r="B56" s="226"/>
      <c r="C56" s="301" t="s">
        <v>778</v>
      </c>
      <c r="D56" s="302">
        <f t="shared" ref="D56:P56" si="77">D54/D55</f>
        <v>0.02941176471</v>
      </c>
      <c r="E56" s="207">
        <f t="shared" si="77"/>
        <v>0</v>
      </c>
      <c r="F56" s="207">
        <f t="shared" si="77"/>
        <v>0.02702702703</v>
      </c>
      <c r="G56" s="207">
        <f t="shared" si="77"/>
        <v>0.025</v>
      </c>
      <c r="H56" s="207">
        <f t="shared" si="77"/>
        <v>0.1142857143</v>
      </c>
      <c r="I56" s="207">
        <f t="shared" si="77"/>
        <v>0.025</v>
      </c>
      <c r="J56" s="207" t="str">
        <f t="shared" si="77"/>
        <v>#DIV/0!</v>
      </c>
      <c r="K56" s="207" t="str">
        <f t="shared" si="77"/>
        <v>#DIV/0!</v>
      </c>
      <c r="L56" s="207" t="str">
        <f t="shared" si="77"/>
        <v>#DIV/0!</v>
      </c>
      <c r="M56" s="207" t="str">
        <f t="shared" si="77"/>
        <v>#DIV/0!</v>
      </c>
      <c r="N56" s="207" t="str">
        <f t="shared" si="77"/>
        <v>#DIV/0!</v>
      </c>
      <c r="O56" s="303" t="str">
        <f t="shared" si="77"/>
        <v>#DIV/0!</v>
      </c>
      <c r="P56" s="304">
        <f t="shared" si="77"/>
        <v>0.04102564103</v>
      </c>
      <c r="R56" s="219"/>
      <c r="S56" s="226"/>
      <c r="T56" s="301" t="s">
        <v>778</v>
      </c>
      <c r="U56" s="305">
        <f t="shared" ref="U56:AF56" si="78">U54/U55</f>
        <v>0.05882352941</v>
      </c>
      <c r="V56" s="306">
        <f t="shared" si="78"/>
        <v>0</v>
      </c>
      <c r="W56" s="306">
        <f t="shared" si="78"/>
        <v>0.02702702703</v>
      </c>
      <c r="X56" s="306">
        <f t="shared" si="78"/>
        <v>0</v>
      </c>
      <c r="Y56" s="306">
        <f t="shared" si="78"/>
        <v>0</v>
      </c>
      <c r="Z56" s="306">
        <f t="shared" si="78"/>
        <v>0</v>
      </c>
      <c r="AA56" s="306" t="str">
        <f t="shared" si="78"/>
        <v>#DIV/0!</v>
      </c>
      <c r="AB56" s="306" t="str">
        <f t="shared" si="78"/>
        <v>#DIV/0!</v>
      </c>
      <c r="AC56" s="306" t="str">
        <f t="shared" si="78"/>
        <v>#DIV/0!</v>
      </c>
      <c r="AD56" s="306" t="str">
        <f t="shared" si="78"/>
        <v>#DIV/0!</v>
      </c>
      <c r="AE56" s="306" t="str">
        <f t="shared" si="78"/>
        <v>#DIV/0!</v>
      </c>
      <c r="AF56" s="307" t="str">
        <f t="shared" si="78"/>
        <v>#DIV/0!</v>
      </c>
      <c r="AG56" s="308">
        <f>AG54/AG55*1000000</f>
        <v>15384.61538</v>
      </c>
      <c r="AH56" s="309"/>
      <c r="AI56" s="309"/>
    </row>
    <row r="57">
      <c r="A57" s="219"/>
      <c r="B57" s="284" t="s">
        <v>756</v>
      </c>
      <c r="C57" s="285" t="s">
        <v>746</v>
      </c>
      <c r="D57" s="310">
        <v>0.0</v>
      </c>
      <c r="E57" s="311">
        <v>0.0</v>
      </c>
      <c r="F57" s="311">
        <v>0.0</v>
      </c>
      <c r="G57" s="311">
        <v>1.0</v>
      </c>
      <c r="H57" s="311">
        <v>0.0</v>
      </c>
      <c r="I57" s="311">
        <v>0.0</v>
      </c>
      <c r="J57" s="311"/>
      <c r="K57" s="311"/>
      <c r="L57" s="311"/>
      <c r="M57" s="311"/>
      <c r="N57" s="311"/>
      <c r="O57" s="312"/>
      <c r="P57" s="313">
        <f t="shared" ref="P57:P58" si="79">SUM(D57:O57)</f>
        <v>1</v>
      </c>
      <c r="R57" s="219"/>
      <c r="S57" s="284" t="s">
        <v>756</v>
      </c>
      <c r="T57" s="285" t="s">
        <v>746</v>
      </c>
      <c r="U57" s="310">
        <v>1.0</v>
      </c>
      <c r="V57" s="311">
        <v>0.0</v>
      </c>
      <c r="W57" s="311">
        <v>0.0</v>
      </c>
      <c r="X57" s="311"/>
      <c r="Y57" s="311"/>
      <c r="Z57" s="311"/>
      <c r="AA57" s="311"/>
      <c r="AB57" s="311"/>
      <c r="AC57" s="311"/>
      <c r="AD57" s="314"/>
      <c r="AE57" s="314"/>
      <c r="AF57" s="315"/>
      <c r="AG57" s="316">
        <f t="shared" ref="AG57:AG58" si="81">SUM(U57:AF57)</f>
        <v>1</v>
      </c>
      <c r="AH57" s="317"/>
      <c r="AI57" s="317"/>
    </row>
    <row r="58">
      <c r="A58" s="219"/>
      <c r="B58" s="219"/>
      <c r="C58" s="285" t="s">
        <v>777</v>
      </c>
      <c r="D58" s="318">
        <v>16.0</v>
      </c>
      <c r="E58" s="314">
        <v>19.0</v>
      </c>
      <c r="F58" s="314">
        <v>11.0</v>
      </c>
      <c r="G58" s="314">
        <v>22.0</v>
      </c>
      <c r="H58" s="314">
        <v>19.0</v>
      </c>
      <c r="I58" s="314">
        <v>15.0</v>
      </c>
      <c r="J58" s="314"/>
      <c r="K58" s="314"/>
      <c r="L58" s="314"/>
      <c r="M58" s="314"/>
      <c r="N58" s="314"/>
      <c r="O58" s="315"/>
      <c r="P58" s="313">
        <f t="shared" si="79"/>
        <v>102</v>
      </c>
      <c r="R58" s="219"/>
      <c r="S58" s="219"/>
      <c r="T58" s="285" t="s">
        <v>777</v>
      </c>
      <c r="U58" s="319">
        <f t="shared" ref="U58:AF58" si="80">D58</f>
        <v>16</v>
      </c>
      <c r="V58" s="320">
        <f t="shared" si="80"/>
        <v>19</v>
      </c>
      <c r="W58" s="320">
        <f t="shared" si="80"/>
        <v>11</v>
      </c>
      <c r="X58" s="320">
        <f t="shared" si="80"/>
        <v>22</v>
      </c>
      <c r="Y58" s="320">
        <f t="shared" si="80"/>
        <v>19</v>
      </c>
      <c r="Z58" s="320">
        <f t="shared" si="80"/>
        <v>15</v>
      </c>
      <c r="AA58" s="320" t="str">
        <f t="shared" si="80"/>
        <v/>
      </c>
      <c r="AB58" s="320" t="str">
        <f t="shared" si="80"/>
        <v/>
      </c>
      <c r="AC58" s="320" t="str">
        <f t="shared" si="80"/>
        <v/>
      </c>
      <c r="AD58" s="320" t="str">
        <f t="shared" si="80"/>
        <v/>
      </c>
      <c r="AE58" s="320" t="str">
        <f t="shared" si="80"/>
        <v/>
      </c>
      <c r="AF58" s="320" t="str">
        <f t="shared" si="80"/>
        <v/>
      </c>
      <c r="AG58" s="316">
        <f t="shared" si="81"/>
        <v>102</v>
      </c>
      <c r="AH58" s="317"/>
      <c r="AI58" s="317"/>
    </row>
    <row r="59">
      <c r="A59" s="219"/>
      <c r="B59" s="226"/>
      <c r="C59" s="301" t="s">
        <v>778</v>
      </c>
      <c r="D59" s="302">
        <f t="shared" ref="D59:P59" si="82">D57/D58</f>
        <v>0</v>
      </c>
      <c r="E59" s="207">
        <f t="shared" si="82"/>
        <v>0</v>
      </c>
      <c r="F59" s="207">
        <f t="shared" si="82"/>
        <v>0</v>
      </c>
      <c r="G59" s="207">
        <f t="shared" si="82"/>
        <v>0.04545454545</v>
      </c>
      <c r="H59" s="207">
        <f t="shared" si="82"/>
        <v>0</v>
      </c>
      <c r="I59" s="207">
        <f t="shared" si="82"/>
        <v>0</v>
      </c>
      <c r="J59" s="207" t="str">
        <f t="shared" si="82"/>
        <v>#DIV/0!</v>
      </c>
      <c r="K59" s="207" t="str">
        <f t="shared" si="82"/>
        <v>#DIV/0!</v>
      </c>
      <c r="L59" s="207" t="str">
        <f t="shared" si="82"/>
        <v>#DIV/0!</v>
      </c>
      <c r="M59" s="207" t="str">
        <f t="shared" si="82"/>
        <v>#DIV/0!</v>
      </c>
      <c r="N59" s="207" t="str">
        <f t="shared" si="82"/>
        <v>#DIV/0!</v>
      </c>
      <c r="O59" s="303" t="str">
        <f t="shared" si="82"/>
        <v>#DIV/0!</v>
      </c>
      <c r="P59" s="321">
        <f t="shared" si="82"/>
        <v>0.009803921569</v>
      </c>
      <c r="R59" s="219"/>
      <c r="S59" s="226"/>
      <c r="T59" s="301" t="s">
        <v>778</v>
      </c>
      <c r="U59" s="302">
        <f t="shared" ref="U59:AG59" si="83">U57/U58</f>
        <v>0.0625</v>
      </c>
      <c r="V59" s="207">
        <f t="shared" si="83"/>
        <v>0</v>
      </c>
      <c r="W59" s="207">
        <f t="shared" si="83"/>
        <v>0</v>
      </c>
      <c r="X59" s="207">
        <f t="shared" si="83"/>
        <v>0</v>
      </c>
      <c r="Y59" s="207">
        <f t="shared" si="83"/>
        <v>0</v>
      </c>
      <c r="Z59" s="207">
        <f t="shared" si="83"/>
        <v>0</v>
      </c>
      <c r="AA59" s="207" t="str">
        <f t="shared" si="83"/>
        <v>#DIV/0!</v>
      </c>
      <c r="AB59" s="207" t="str">
        <f t="shared" si="83"/>
        <v>#DIV/0!</v>
      </c>
      <c r="AC59" s="207" t="str">
        <f t="shared" si="83"/>
        <v>#DIV/0!</v>
      </c>
      <c r="AD59" s="207" t="str">
        <f t="shared" si="83"/>
        <v>#DIV/0!</v>
      </c>
      <c r="AE59" s="207" t="str">
        <f t="shared" si="83"/>
        <v>#DIV/0!</v>
      </c>
      <c r="AF59" s="303" t="str">
        <f t="shared" si="83"/>
        <v>#DIV/0!</v>
      </c>
      <c r="AG59" s="322">
        <f t="shared" si="83"/>
        <v>0.009803921569</v>
      </c>
      <c r="AH59" s="323"/>
      <c r="AI59" s="323"/>
    </row>
    <row r="60">
      <c r="A60" s="219"/>
      <c r="B60" s="284" t="s">
        <v>755</v>
      </c>
      <c r="C60" s="285" t="s">
        <v>746</v>
      </c>
      <c r="D60" s="324">
        <f t="shared" ref="D60:O60" si="84">SUM(D54,D57)</f>
        <v>1</v>
      </c>
      <c r="E60" s="325">
        <f t="shared" si="84"/>
        <v>0</v>
      </c>
      <c r="F60" s="326">
        <f t="shared" si="84"/>
        <v>1</v>
      </c>
      <c r="G60" s="326">
        <f t="shared" si="84"/>
        <v>2</v>
      </c>
      <c r="H60" s="325">
        <f t="shared" si="84"/>
        <v>4</v>
      </c>
      <c r="I60" s="325">
        <f t="shared" si="84"/>
        <v>1</v>
      </c>
      <c r="J60" s="325">
        <f t="shared" si="84"/>
        <v>0</v>
      </c>
      <c r="K60" s="325">
        <f t="shared" si="84"/>
        <v>0</v>
      </c>
      <c r="L60" s="325">
        <f t="shared" si="84"/>
        <v>0</v>
      </c>
      <c r="M60" s="325">
        <f t="shared" si="84"/>
        <v>0</v>
      </c>
      <c r="N60" s="325">
        <f t="shared" si="84"/>
        <v>0</v>
      </c>
      <c r="O60" s="325">
        <f t="shared" si="84"/>
        <v>0</v>
      </c>
      <c r="P60" s="313">
        <f t="shared" ref="P60:P61" si="87">SUM(D60:O60)</f>
        <v>9</v>
      </c>
      <c r="R60" s="219"/>
      <c r="S60" s="284" t="s">
        <v>755</v>
      </c>
      <c r="T60" s="285" t="s">
        <v>746</v>
      </c>
      <c r="U60" s="324">
        <f t="shared" ref="U60:AF60" si="85">SUM(U54,U57)</f>
        <v>3</v>
      </c>
      <c r="V60" s="325">
        <f t="shared" si="85"/>
        <v>0</v>
      </c>
      <c r="W60" s="326">
        <f t="shared" si="85"/>
        <v>1</v>
      </c>
      <c r="X60" s="326">
        <f t="shared" si="85"/>
        <v>0</v>
      </c>
      <c r="Y60" s="325">
        <f t="shared" si="85"/>
        <v>0</v>
      </c>
      <c r="Z60" s="325">
        <f t="shared" si="85"/>
        <v>0</v>
      </c>
      <c r="AA60" s="325">
        <f t="shared" si="85"/>
        <v>0</v>
      </c>
      <c r="AB60" s="325">
        <f t="shared" si="85"/>
        <v>0</v>
      </c>
      <c r="AC60" s="325">
        <f t="shared" si="85"/>
        <v>0</v>
      </c>
      <c r="AD60" s="325">
        <f t="shared" si="85"/>
        <v>0</v>
      </c>
      <c r="AE60" s="325">
        <f t="shared" si="85"/>
        <v>0</v>
      </c>
      <c r="AF60" s="325">
        <f t="shared" si="85"/>
        <v>0</v>
      </c>
      <c r="AG60" s="316">
        <f t="shared" ref="AG60:AG61" si="89">SUM(U60:AF60)</f>
        <v>4</v>
      </c>
      <c r="AH60" s="317"/>
      <c r="AI60" s="317"/>
    </row>
    <row r="61">
      <c r="A61" s="219"/>
      <c r="B61" s="219"/>
      <c r="C61" s="285" t="s">
        <v>777</v>
      </c>
      <c r="D61" s="327">
        <f t="shared" ref="D61:O61" si="86">SUM(D55,D58)</f>
        <v>50</v>
      </c>
      <c r="E61" s="328">
        <f t="shared" si="86"/>
        <v>28</v>
      </c>
      <c r="F61" s="328">
        <f t="shared" si="86"/>
        <v>48</v>
      </c>
      <c r="G61" s="329">
        <f t="shared" si="86"/>
        <v>62</v>
      </c>
      <c r="H61" s="329">
        <f t="shared" si="86"/>
        <v>54</v>
      </c>
      <c r="I61" s="329">
        <f t="shared" si="86"/>
        <v>55</v>
      </c>
      <c r="J61" s="329">
        <f t="shared" si="86"/>
        <v>0</v>
      </c>
      <c r="K61" s="328">
        <f t="shared" si="86"/>
        <v>0</v>
      </c>
      <c r="L61" s="328">
        <f t="shared" si="86"/>
        <v>0</v>
      </c>
      <c r="M61" s="328">
        <f t="shared" si="86"/>
        <v>0</v>
      </c>
      <c r="N61" s="328">
        <f t="shared" si="86"/>
        <v>0</v>
      </c>
      <c r="O61" s="328">
        <f t="shared" si="86"/>
        <v>0</v>
      </c>
      <c r="P61" s="313">
        <f t="shared" si="87"/>
        <v>297</v>
      </c>
      <c r="R61" s="219"/>
      <c r="S61" s="219"/>
      <c r="T61" s="285" t="s">
        <v>777</v>
      </c>
      <c r="U61" s="327">
        <f t="shared" ref="U61:AF61" si="88">SUM(U55,U58)</f>
        <v>50</v>
      </c>
      <c r="V61" s="328">
        <f t="shared" si="88"/>
        <v>28</v>
      </c>
      <c r="W61" s="328">
        <f t="shared" si="88"/>
        <v>48</v>
      </c>
      <c r="X61" s="329">
        <f t="shared" si="88"/>
        <v>62</v>
      </c>
      <c r="Y61" s="329">
        <f t="shared" si="88"/>
        <v>54</v>
      </c>
      <c r="Z61" s="329">
        <f t="shared" si="88"/>
        <v>55</v>
      </c>
      <c r="AA61" s="329">
        <f t="shared" si="88"/>
        <v>0</v>
      </c>
      <c r="AB61" s="328">
        <f t="shared" si="88"/>
        <v>0</v>
      </c>
      <c r="AC61" s="328">
        <f t="shared" si="88"/>
        <v>0</v>
      </c>
      <c r="AD61" s="328">
        <f t="shared" si="88"/>
        <v>0</v>
      </c>
      <c r="AE61" s="328">
        <f t="shared" si="88"/>
        <v>0</v>
      </c>
      <c r="AF61" s="328">
        <f t="shared" si="88"/>
        <v>0</v>
      </c>
      <c r="AG61" s="316">
        <f t="shared" si="89"/>
        <v>297</v>
      </c>
      <c r="AH61" s="317"/>
      <c r="AI61" s="317"/>
    </row>
    <row r="62">
      <c r="A62" s="226"/>
      <c r="B62" s="226"/>
      <c r="C62" s="330" t="s">
        <v>778</v>
      </c>
      <c r="D62" s="305">
        <f t="shared" ref="D62:P62" si="90">D60/D61</f>
        <v>0.02</v>
      </c>
      <c r="E62" s="306">
        <f t="shared" si="90"/>
        <v>0</v>
      </c>
      <c r="F62" s="306">
        <f t="shared" si="90"/>
        <v>0.02083333333</v>
      </c>
      <c r="G62" s="306">
        <f t="shared" si="90"/>
        <v>0.03225806452</v>
      </c>
      <c r="H62" s="306">
        <f t="shared" si="90"/>
        <v>0.07407407407</v>
      </c>
      <c r="I62" s="306">
        <f t="shared" si="90"/>
        <v>0.01818181818</v>
      </c>
      <c r="J62" s="306" t="str">
        <f t="shared" si="90"/>
        <v>#DIV/0!</v>
      </c>
      <c r="K62" s="306" t="str">
        <f t="shared" si="90"/>
        <v>#DIV/0!</v>
      </c>
      <c r="L62" s="306" t="str">
        <f t="shared" si="90"/>
        <v>#DIV/0!</v>
      </c>
      <c r="M62" s="306" t="str">
        <f t="shared" si="90"/>
        <v>#DIV/0!</v>
      </c>
      <c r="N62" s="306" t="str">
        <f t="shared" si="90"/>
        <v>#DIV/0!</v>
      </c>
      <c r="O62" s="307" t="str">
        <f t="shared" si="90"/>
        <v>#DIV/0!</v>
      </c>
      <c r="P62" s="321">
        <f t="shared" si="90"/>
        <v>0.0303030303</v>
      </c>
      <c r="R62" s="226"/>
      <c r="S62" s="226"/>
      <c r="T62" s="330" t="s">
        <v>778</v>
      </c>
      <c r="U62" s="302">
        <f t="shared" ref="U62:AG62" si="91">U60/U61</f>
        <v>0.06</v>
      </c>
      <c r="V62" s="207">
        <f t="shared" si="91"/>
        <v>0</v>
      </c>
      <c r="W62" s="207">
        <f t="shared" si="91"/>
        <v>0.02083333333</v>
      </c>
      <c r="X62" s="207">
        <f t="shared" si="91"/>
        <v>0</v>
      </c>
      <c r="Y62" s="207">
        <f t="shared" si="91"/>
        <v>0</v>
      </c>
      <c r="Z62" s="207">
        <f t="shared" si="91"/>
        <v>0</v>
      </c>
      <c r="AA62" s="207" t="str">
        <f t="shared" si="91"/>
        <v>#DIV/0!</v>
      </c>
      <c r="AB62" s="207" t="str">
        <f t="shared" si="91"/>
        <v>#DIV/0!</v>
      </c>
      <c r="AC62" s="207" t="str">
        <f t="shared" si="91"/>
        <v>#DIV/0!</v>
      </c>
      <c r="AD62" s="207" t="str">
        <f t="shared" si="91"/>
        <v>#DIV/0!</v>
      </c>
      <c r="AE62" s="207" t="str">
        <f t="shared" si="91"/>
        <v>#DIV/0!</v>
      </c>
      <c r="AF62" s="303" t="str">
        <f t="shared" si="91"/>
        <v>#DIV/0!</v>
      </c>
      <c r="AG62" s="322">
        <f t="shared" si="91"/>
        <v>0.01346801347</v>
      </c>
      <c r="AH62" s="323"/>
      <c r="AI62" s="323"/>
    </row>
    <row r="63">
      <c r="A63" s="332" t="s">
        <v>779</v>
      </c>
      <c r="B63" s="332" t="s">
        <v>747</v>
      </c>
      <c r="C63" s="333" t="s">
        <v>746</v>
      </c>
      <c r="D63" s="334">
        <f t="shared" ref="D63:O63" si="92">D54</f>
        <v>1</v>
      </c>
      <c r="E63" s="335">
        <f t="shared" si="92"/>
        <v>0</v>
      </c>
      <c r="F63" s="335">
        <f t="shared" si="92"/>
        <v>1</v>
      </c>
      <c r="G63" s="335">
        <f t="shared" si="92"/>
        <v>1</v>
      </c>
      <c r="H63" s="335">
        <f t="shared" si="92"/>
        <v>4</v>
      </c>
      <c r="I63" s="335">
        <f t="shared" si="92"/>
        <v>1</v>
      </c>
      <c r="J63" s="335" t="str">
        <f t="shared" si="92"/>
        <v/>
      </c>
      <c r="K63" s="335" t="str">
        <f t="shared" si="92"/>
        <v/>
      </c>
      <c r="L63" s="335" t="str">
        <f t="shared" si="92"/>
        <v/>
      </c>
      <c r="M63" s="335" t="str">
        <f t="shared" si="92"/>
        <v/>
      </c>
      <c r="N63" s="335" t="str">
        <f t="shared" si="92"/>
        <v/>
      </c>
      <c r="O63" s="335" t="str">
        <f t="shared" si="92"/>
        <v/>
      </c>
      <c r="P63" s="336">
        <f>SUM(D63:O63)</f>
        <v>8</v>
      </c>
      <c r="R63" s="332" t="s">
        <v>779</v>
      </c>
      <c r="S63" s="332" t="s">
        <v>747</v>
      </c>
      <c r="T63" s="337" t="s">
        <v>746</v>
      </c>
      <c r="U63" s="334">
        <f t="shared" ref="U63:AF63" si="93">U54</f>
        <v>2</v>
      </c>
      <c r="V63" s="335">
        <f t="shared" si="93"/>
        <v>0</v>
      </c>
      <c r="W63" s="335">
        <f t="shared" si="93"/>
        <v>1</v>
      </c>
      <c r="X63" s="335" t="str">
        <f t="shared" si="93"/>
        <v/>
      </c>
      <c r="Y63" s="335" t="str">
        <f t="shared" si="93"/>
        <v/>
      </c>
      <c r="Z63" s="335" t="str">
        <f t="shared" si="93"/>
        <v/>
      </c>
      <c r="AA63" s="335" t="str">
        <f t="shared" si="93"/>
        <v/>
      </c>
      <c r="AB63" s="335" t="str">
        <f t="shared" si="93"/>
        <v/>
      </c>
      <c r="AC63" s="335" t="str">
        <f t="shared" si="93"/>
        <v/>
      </c>
      <c r="AD63" s="335" t="str">
        <f t="shared" si="93"/>
        <v/>
      </c>
      <c r="AE63" s="335" t="str">
        <f t="shared" si="93"/>
        <v/>
      </c>
      <c r="AF63" s="338" t="str">
        <f t="shared" si="93"/>
        <v/>
      </c>
    </row>
    <row r="64">
      <c r="A64" s="219"/>
      <c r="B64" s="219"/>
      <c r="C64" s="339" t="s">
        <v>780</v>
      </c>
      <c r="D64" s="319">
        <v>1.0</v>
      </c>
      <c r="E64" s="320">
        <v>2.0</v>
      </c>
      <c r="F64" s="320">
        <v>3.0</v>
      </c>
      <c r="G64" s="320">
        <v>4.0</v>
      </c>
      <c r="H64" s="320">
        <v>5.0</v>
      </c>
      <c r="I64" s="320">
        <v>6.0</v>
      </c>
      <c r="J64" s="320"/>
      <c r="K64" s="320"/>
      <c r="L64" s="320"/>
      <c r="M64" s="320"/>
      <c r="N64" s="320"/>
      <c r="O64" s="340"/>
      <c r="P64" s="341">
        <v>9.0</v>
      </c>
      <c r="R64" s="219"/>
      <c r="S64" s="219"/>
      <c r="T64" s="342" t="s">
        <v>780</v>
      </c>
      <c r="U64" s="342">
        <v>1.0</v>
      </c>
      <c r="V64" s="29">
        <v>2.0</v>
      </c>
      <c r="W64" s="29">
        <v>3.0</v>
      </c>
      <c r="X64" s="29">
        <v>4.0</v>
      </c>
      <c r="Y64" s="29">
        <v>5.0</v>
      </c>
      <c r="Z64" s="29">
        <v>6.0</v>
      </c>
      <c r="AA64" s="29">
        <v>7.0</v>
      </c>
      <c r="AB64" s="29">
        <v>8.0</v>
      </c>
      <c r="AC64" s="29">
        <v>9.0</v>
      </c>
      <c r="AD64" s="29">
        <v>10.0</v>
      </c>
      <c r="AE64" s="29">
        <v>11.0</v>
      </c>
      <c r="AF64" s="343">
        <v>12.0</v>
      </c>
    </row>
    <row r="65">
      <c r="A65" s="219"/>
      <c r="B65" s="226"/>
      <c r="C65" s="344" t="s">
        <v>781</v>
      </c>
      <c r="D65" s="108">
        <f>D63/D64</f>
        <v>1</v>
      </c>
      <c r="E65" s="108">
        <f>SUM(D63:E63)/E64</f>
        <v>0.5</v>
      </c>
      <c r="F65" s="345">
        <f>SUM(D63:F63)/F64</f>
        <v>0.6666666667</v>
      </c>
      <c r="G65" s="345">
        <f>SUM(D63:G63)/G64</f>
        <v>0.75</v>
      </c>
      <c r="H65" s="108">
        <f>SUM(D63:H63)/H64</f>
        <v>1.4</v>
      </c>
      <c r="I65" s="345">
        <f>SUM(D63:I63)/I64</f>
        <v>1.333333333</v>
      </c>
      <c r="J65" s="345" t="str">
        <f>SUM(D63:J63)/J64</f>
        <v>#DIV/0!</v>
      </c>
      <c r="K65" s="345" t="str">
        <f>SUM(D63:K63)/K64</f>
        <v>#DIV/0!</v>
      </c>
      <c r="L65" s="345" t="str">
        <f>SUM(D63:L63)/L64</f>
        <v>#DIV/0!</v>
      </c>
      <c r="M65" s="345" t="str">
        <f>SUM(D63:M63)/M64</f>
        <v>#DIV/0!</v>
      </c>
      <c r="N65" s="345" t="str">
        <f>SUM(D63:N63)/N64</f>
        <v>#DIV/0!</v>
      </c>
      <c r="O65" s="346" t="str">
        <f>SUM(D63:O63)/O64</f>
        <v>#DIV/0!</v>
      </c>
      <c r="P65" s="336">
        <f>P63/P64</f>
        <v>0.8888888889</v>
      </c>
      <c r="R65" s="219"/>
      <c r="S65" s="226"/>
      <c r="T65" s="347" t="s">
        <v>781</v>
      </c>
      <c r="U65" s="348">
        <f>U63/U64</f>
        <v>2</v>
      </c>
      <c r="V65" s="108">
        <f>SUM(U63:V63)/V64</f>
        <v>1</v>
      </c>
      <c r="W65" s="345">
        <f>SUM(U63:W63)/W64</f>
        <v>1</v>
      </c>
      <c r="X65" s="345">
        <f>SUM(U63:X63)/X64</f>
        <v>0.75</v>
      </c>
      <c r="Y65" s="108">
        <f>SUM(U63:Y63)/Y64</f>
        <v>0.6</v>
      </c>
      <c r="Z65" s="345">
        <f>SUM(U63:Z63)/Z64</f>
        <v>0.5</v>
      </c>
      <c r="AA65" s="345">
        <f>SUM(U63:AA63)/AA64</f>
        <v>0.4285714286</v>
      </c>
      <c r="AB65" s="345">
        <f>SUM(U63:AB63)/AB64</f>
        <v>0.375</v>
      </c>
      <c r="AC65" s="345">
        <f>SUM(U63:AC63)/AC64</f>
        <v>0.3333333333</v>
      </c>
      <c r="AD65" s="345">
        <f>SUM(U63:AD63)/AD64</f>
        <v>0.3</v>
      </c>
      <c r="AE65" s="345">
        <f>SUM(U63:AE63)/AE64</f>
        <v>0.2727272727</v>
      </c>
      <c r="AF65" s="346">
        <f>SUM(U63:AF63)/AF64</f>
        <v>0.25</v>
      </c>
    </row>
    <row r="66">
      <c r="A66" s="219"/>
      <c r="B66" s="332" t="s">
        <v>756</v>
      </c>
      <c r="C66" s="333" t="s">
        <v>746</v>
      </c>
      <c r="D66" s="335">
        <f t="shared" ref="D66:O66" si="94">D57</f>
        <v>0</v>
      </c>
      <c r="E66" s="335">
        <f t="shared" si="94"/>
        <v>0</v>
      </c>
      <c r="F66" s="335">
        <f t="shared" si="94"/>
        <v>0</v>
      </c>
      <c r="G66" s="335">
        <f t="shared" si="94"/>
        <v>1</v>
      </c>
      <c r="H66" s="335">
        <f t="shared" si="94"/>
        <v>0</v>
      </c>
      <c r="I66" s="335">
        <f t="shared" si="94"/>
        <v>0</v>
      </c>
      <c r="J66" s="335" t="str">
        <f t="shared" si="94"/>
        <v/>
      </c>
      <c r="K66" s="335" t="str">
        <f t="shared" si="94"/>
        <v/>
      </c>
      <c r="L66" s="335" t="str">
        <f t="shared" si="94"/>
        <v/>
      </c>
      <c r="M66" s="335" t="str">
        <f t="shared" si="94"/>
        <v/>
      </c>
      <c r="N66" s="335" t="str">
        <f t="shared" si="94"/>
        <v/>
      </c>
      <c r="O66" s="335" t="str">
        <f t="shared" si="94"/>
        <v/>
      </c>
      <c r="P66" s="336">
        <f>SUM(D66:O66)/3</f>
        <v>0.3333333333</v>
      </c>
      <c r="R66" s="219"/>
      <c r="S66" s="332" t="s">
        <v>756</v>
      </c>
      <c r="T66" s="337" t="s">
        <v>746</v>
      </c>
      <c r="U66" s="334">
        <f t="shared" ref="U66:AF66" si="95">U57</f>
        <v>1</v>
      </c>
      <c r="V66" s="335">
        <f t="shared" si="95"/>
        <v>0</v>
      </c>
      <c r="W66" s="335">
        <f t="shared" si="95"/>
        <v>0</v>
      </c>
      <c r="X66" s="335" t="str">
        <f t="shared" si="95"/>
        <v/>
      </c>
      <c r="Y66" s="335" t="str">
        <f t="shared" si="95"/>
        <v/>
      </c>
      <c r="Z66" s="335" t="str">
        <f t="shared" si="95"/>
        <v/>
      </c>
      <c r="AA66" s="335" t="str">
        <f t="shared" si="95"/>
        <v/>
      </c>
      <c r="AB66" s="335" t="str">
        <f t="shared" si="95"/>
        <v/>
      </c>
      <c r="AC66" s="335" t="str">
        <f t="shared" si="95"/>
        <v/>
      </c>
      <c r="AD66" s="335" t="str">
        <f t="shared" si="95"/>
        <v/>
      </c>
      <c r="AE66" s="335" t="str">
        <f t="shared" si="95"/>
        <v/>
      </c>
      <c r="AF66" s="338" t="str">
        <f t="shared" si="95"/>
        <v/>
      </c>
    </row>
    <row r="67">
      <c r="A67" s="219"/>
      <c r="B67" s="219"/>
      <c r="C67" s="339" t="s">
        <v>780</v>
      </c>
      <c r="D67" s="319">
        <v>1.0</v>
      </c>
      <c r="E67" s="320">
        <v>2.0</v>
      </c>
      <c r="F67" s="320">
        <v>3.0</v>
      </c>
      <c r="G67" s="320">
        <v>4.0</v>
      </c>
      <c r="H67" s="320">
        <v>5.0</v>
      </c>
      <c r="I67" s="320">
        <v>6.0</v>
      </c>
      <c r="J67" s="320"/>
      <c r="K67" s="320"/>
      <c r="L67" s="320"/>
      <c r="M67" s="320"/>
      <c r="N67" s="320"/>
      <c r="O67" s="340"/>
      <c r="P67" s="349">
        <v>9.0</v>
      </c>
      <c r="R67" s="219"/>
      <c r="S67" s="219"/>
      <c r="T67" s="342" t="s">
        <v>780</v>
      </c>
      <c r="U67" s="342">
        <v>1.0</v>
      </c>
      <c r="V67" s="29">
        <v>2.0</v>
      </c>
      <c r="W67" s="29">
        <v>3.0</v>
      </c>
      <c r="X67" s="29">
        <v>4.0</v>
      </c>
      <c r="Y67" s="29">
        <v>5.0</v>
      </c>
      <c r="Z67" s="29">
        <v>6.0</v>
      </c>
      <c r="AA67" s="29">
        <v>7.0</v>
      </c>
      <c r="AB67" s="29">
        <v>8.0</v>
      </c>
      <c r="AC67" s="29">
        <v>9.0</v>
      </c>
      <c r="AD67" s="29">
        <v>10.0</v>
      </c>
      <c r="AE67" s="29">
        <v>11.0</v>
      </c>
      <c r="AF67" s="343">
        <v>12.0</v>
      </c>
    </row>
    <row r="68">
      <c r="A68" s="219"/>
      <c r="B68" s="226"/>
      <c r="C68" s="344" t="s">
        <v>781</v>
      </c>
      <c r="D68" s="108">
        <f>D66/D67</f>
        <v>0</v>
      </c>
      <c r="E68" s="108">
        <f>SUM(D66:E66)/E67</f>
        <v>0</v>
      </c>
      <c r="F68" s="345">
        <f>SUM(D66:F66)/F67</f>
        <v>0</v>
      </c>
      <c r="G68" s="345">
        <f>SUM(D66:G66)/G67</f>
        <v>0.25</v>
      </c>
      <c r="H68" s="108">
        <f>SUM(D66:H66)/H67</f>
        <v>0.2</v>
      </c>
      <c r="I68" s="345">
        <f>SUM(D66:I66)/I67</f>
        <v>0.1666666667</v>
      </c>
      <c r="J68" s="345" t="str">
        <f>SUM(D66:J66)/J67</f>
        <v>#DIV/0!</v>
      </c>
      <c r="K68" s="345" t="str">
        <f>SUM(D66:K66)/K67</f>
        <v>#DIV/0!</v>
      </c>
      <c r="L68" s="345" t="str">
        <f>SUM(D66:L66)/L67</f>
        <v>#DIV/0!</v>
      </c>
      <c r="M68" s="345" t="str">
        <f>SUM(D66:M66)/M67</f>
        <v>#DIV/0!</v>
      </c>
      <c r="N68" s="345" t="str">
        <f>SUM(D66:N66)/N67</f>
        <v>#DIV/0!</v>
      </c>
      <c r="O68" s="346" t="str">
        <f>SUM(D66:O66)/O67</f>
        <v>#DIV/0!</v>
      </c>
      <c r="P68" s="336">
        <f>P66/P67</f>
        <v>0.03703703704</v>
      </c>
      <c r="R68" s="219"/>
      <c r="S68" s="226"/>
      <c r="T68" s="347" t="s">
        <v>781</v>
      </c>
      <c r="U68" s="350">
        <f>U66/U67</f>
        <v>1</v>
      </c>
      <c r="V68" s="351">
        <f>SUM(U66:V66)/V67</f>
        <v>0.5</v>
      </c>
      <c r="W68" s="352">
        <f>SUM(U66:W66)/W67</f>
        <v>0.3333333333</v>
      </c>
      <c r="X68" s="352">
        <f>SUM(U66:X66)/X67</f>
        <v>0.25</v>
      </c>
      <c r="Y68" s="351">
        <f>SUM(U66:Y66)/Y67</f>
        <v>0.2</v>
      </c>
      <c r="Z68" s="352">
        <f>SUM(U66:Z66)/Z67</f>
        <v>0.1666666667</v>
      </c>
      <c r="AA68" s="352">
        <f>SUM(U66:AA66)/AA67</f>
        <v>0.1428571429</v>
      </c>
      <c r="AB68" s="352">
        <f>SUM(U66:AB66)/AB67</f>
        <v>0.125</v>
      </c>
      <c r="AC68" s="352">
        <f>SUM(U66:AC66)/AC67</f>
        <v>0.1111111111</v>
      </c>
      <c r="AD68" s="352">
        <f>SUM(U66:AD66)/AD67</f>
        <v>0.1</v>
      </c>
      <c r="AE68" s="352">
        <f>SUM(U66:AE66)/AE67</f>
        <v>0.09090909091</v>
      </c>
      <c r="AF68" s="353">
        <f>SUM(U66:AF66)/AF67</f>
        <v>0.08333333333</v>
      </c>
    </row>
    <row r="69">
      <c r="A69" s="219"/>
      <c r="B69" s="332" t="s">
        <v>782</v>
      </c>
      <c r="C69" s="333" t="s">
        <v>746</v>
      </c>
      <c r="D69" s="354">
        <f t="shared" ref="D69:O69" si="96">SUM(D63,D66)</f>
        <v>1</v>
      </c>
      <c r="E69" s="354">
        <f t="shared" si="96"/>
        <v>0</v>
      </c>
      <c r="F69" s="354">
        <f t="shared" si="96"/>
        <v>1</v>
      </c>
      <c r="G69" s="354">
        <f t="shared" si="96"/>
        <v>2</v>
      </c>
      <c r="H69" s="354">
        <f t="shared" si="96"/>
        <v>4</v>
      </c>
      <c r="I69" s="354">
        <f t="shared" si="96"/>
        <v>1</v>
      </c>
      <c r="J69" s="354">
        <f t="shared" si="96"/>
        <v>0</v>
      </c>
      <c r="K69" s="354">
        <f t="shared" si="96"/>
        <v>0</v>
      </c>
      <c r="L69" s="354">
        <f t="shared" si="96"/>
        <v>0</v>
      </c>
      <c r="M69" s="354">
        <f t="shared" si="96"/>
        <v>0</v>
      </c>
      <c r="N69" s="354">
        <f t="shared" si="96"/>
        <v>0</v>
      </c>
      <c r="O69" s="355">
        <f t="shared" si="96"/>
        <v>0</v>
      </c>
      <c r="P69" s="336">
        <f>SUM(D69:O69)</f>
        <v>9</v>
      </c>
      <c r="R69" s="219"/>
      <c r="S69" s="332" t="s">
        <v>783</v>
      </c>
      <c r="T69" s="337" t="s">
        <v>746</v>
      </c>
      <c r="U69" s="356">
        <f t="shared" ref="U69:AF69" si="97">SUM(U63,U66)</f>
        <v>3</v>
      </c>
      <c r="V69" s="356">
        <f t="shared" si="97"/>
        <v>0</v>
      </c>
      <c r="W69" s="356">
        <f t="shared" si="97"/>
        <v>1</v>
      </c>
      <c r="X69" s="356">
        <f t="shared" si="97"/>
        <v>0</v>
      </c>
      <c r="Y69" s="356">
        <f t="shared" si="97"/>
        <v>0</v>
      </c>
      <c r="Z69" s="356">
        <f t="shared" si="97"/>
        <v>0</v>
      </c>
      <c r="AA69" s="356">
        <f t="shared" si="97"/>
        <v>0</v>
      </c>
      <c r="AB69" s="356">
        <f t="shared" si="97"/>
        <v>0</v>
      </c>
      <c r="AC69" s="356">
        <f t="shared" si="97"/>
        <v>0</v>
      </c>
      <c r="AD69" s="356">
        <f t="shared" si="97"/>
        <v>0</v>
      </c>
      <c r="AE69" s="356">
        <f t="shared" si="97"/>
        <v>0</v>
      </c>
      <c r="AF69" s="358">
        <f t="shared" si="97"/>
        <v>0</v>
      </c>
    </row>
    <row r="70">
      <c r="A70" s="219"/>
      <c r="B70" s="219"/>
      <c r="C70" s="339" t="s">
        <v>780</v>
      </c>
      <c r="D70" s="29">
        <v>1.0</v>
      </c>
      <c r="E70" s="29">
        <v>2.0</v>
      </c>
      <c r="F70" s="29">
        <v>3.0</v>
      </c>
      <c r="G70" s="29">
        <v>4.0</v>
      </c>
      <c r="H70" s="29">
        <v>5.0</v>
      </c>
      <c r="I70" s="29">
        <v>6.0</v>
      </c>
      <c r="J70" s="29"/>
      <c r="K70" s="29"/>
      <c r="L70" s="29"/>
      <c r="M70" s="29"/>
      <c r="N70" s="29"/>
      <c r="O70" s="343"/>
      <c r="P70" s="349">
        <v>12.0</v>
      </c>
      <c r="R70" s="219"/>
      <c r="S70" s="219"/>
      <c r="T70" s="342" t="s">
        <v>780</v>
      </c>
      <c r="U70" s="29">
        <v>1.0</v>
      </c>
      <c r="V70" s="29">
        <v>2.0</v>
      </c>
      <c r="W70" s="29">
        <v>3.0</v>
      </c>
      <c r="X70" s="29">
        <v>4.0</v>
      </c>
      <c r="Y70" s="29">
        <v>5.0</v>
      </c>
      <c r="Z70" s="29">
        <v>6.0</v>
      </c>
      <c r="AA70" s="29">
        <v>7.0</v>
      </c>
      <c r="AB70" s="29">
        <v>8.0</v>
      </c>
      <c r="AC70" s="29">
        <v>9.0</v>
      </c>
      <c r="AD70" s="29">
        <v>10.0</v>
      </c>
      <c r="AE70" s="29">
        <v>11.0</v>
      </c>
      <c r="AF70" s="343">
        <v>12.0</v>
      </c>
    </row>
    <row r="71">
      <c r="A71" s="219"/>
      <c r="B71" s="226"/>
      <c r="C71" s="344" t="s">
        <v>781</v>
      </c>
      <c r="D71" s="108">
        <f>D69/D70</f>
        <v>1</v>
      </c>
      <c r="E71" s="108">
        <f>SUM(D69:E69)/E70</f>
        <v>0.5</v>
      </c>
      <c r="F71" s="345">
        <f>SUM(D69:F69)/F70</f>
        <v>0.6666666667</v>
      </c>
      <c r="G71" s="345">
        <f>SUM(D69:G69)/G70</f>
        <v>1</v>
      </c>
      <c r="H71" s="108">
        <f>SUM(D69:H69)/H70</f>
        <v>1.6</v>
      </c>
      <c r="I71" s="345">
        <f>SUM(D69:I69)/I70</f>
        <v>1.5</v>
      </c>
      <c r="J71" s="345" t="str">
        <f>SUM(D69:J69)/J70</f>
        <v>#DIV/0!</v>
      </c>
      <c r="K71" s="345" t="str">
        <f>SUM(D69:K69)/K70</f>
        <v>#DIV/0!</v>
      </c>
      <c r="L71" s="345" t="str">
        <f>SUM(D69:L69)/L70</f>
        <v>#DIV/0!</v>
      </c>
      <c r="M71" s="345" t="str">
        <f>SUM(D69:M69)/M70</f>
        <v>#DIV/0!</v>
      </c>
      <c r="N71" s="345" t="str">
        <f>SUM(D69:N69)/N70</f>
        <v>#DIV/0!</v>
      </c>
      <c r="O71" s="346" t="str">
        <f>SUM(D69:O69)/O70</f>
        <v>#DIV/0!</v>
      </c>
      <c r="P71" s="336">
        <f>P69/P70</f>
        <v>0.75</v>
      </c>
      <c r="R71" s="219"/>
      <c r="S71" s="226"/>
      <c r="T71" s="347" t="s">
        <v>781</v>
      </c>
      <c r="U71" s="108">
        <f>U69/U70</f>
        <v>3</v>
      </c>
      <c r="V71" s="108">
        <f>SUM(U69:V69)/V70</f>
        <v>1.5</v>
      </c>
      <c r="W71" s="345">
        <f>SUM(U69:W69)/W70</f>
        <v>1.333333333</v>
      </c>
      <c r="X71" s="345">
        <f>SUM(U69:X69)/X70</f>
        <v>1</v>
      </c>
      <c r="Y71" s="108">
        <f>SUM(U69:Y69)/Y70</f>
        <v>0.8</v>
      </c>
      <c r="Z71" s="345">
        <f>SUM(U69:Z69)/Z70</f>
        <v>0.6666666667</v>
      </c>
      <c r="AA71" s="345">
        <f>SUM(U69:AA69)/AA70</f>
        <v>0.5714285714</v>
      </c>
      <c r="AB71" s="345">
        <f>SUM(U69:AB69)/AB70</f>
        <v>0.5</v>
      </c>
      <c r="AC71" s="345">
        <f>SUM(U69:AC69)/AC70</f>
        <v>0.4444444444</v>
      </c>
      <c r="AD71" s="345">
        <f>SUM(U69:AD69)/AD70</f>
        <v>0.4</v>
      </c>
      <c r="AE71" s="345">
        <f>SUM(U69:AE69)/AE70</f>
        <v>0.3636363636</v>
      </c>
      <c r="AF71" s="346">
        <f>SUM(U69:AF69)/AF70</f>
        <v>0.3333333333</v>
      </c>
    </row>
    <row r="72">
      <c r="A72" s="361" t="s">
        <v>786</v>
      </c>
      <c r="B72" s="361" t="s">
        <v>747</v>
      </c>
      <c r="C72" s="362" t="s">
        <v>746</v>
      </c>
      <c r="D72" s="363">
        <f t="shared" ref="D72:O72" si="98">D63</f>
        <v>1</v>
      </c>
      <c r="E72" s="364">
        <f t="shared" si="98"/>
        <v>0</v>
      </c>
      <c r="F72" s="364">
        <f t="shared" si="98"/>
        <v>1</v>
      </c>
      <c r="G72" s="364">
        <f t="shared" si="98"/>
        <v>1</v>
      </c>
      <c r="H72" s="364">
        <f t="shared" si="98"/>
        <v>4</v>
      </c>
      <c r="I72" s="364">
        <f t="shared" si="98"/>
        <v>1</v>
      </c>
      <c r="J72" s="364" t="str">
        <f t="shared" si="98"/>
        <v/>
      </c>
      <c r="K72" s="364" t="str">
        <f t="shared" si="98"/>
        <v/>
      </c>
      <c r="L72" s="364" t="str">
        <f t="shared" si="98"/>
        <v/>
      </c>
      <c r="M72" s="364" t="str">
        <f t="shared" si="98"/>
        <v/>
      </c>
      <c r="N72" s="364" t="str">
        <f t="shared" si="98"/>
        <v/>
      </c>
      <c r="O72" s="364" t="str">
        <f t="shared" si="98"/>
        <v/>
      </c>
      <c r="P72" s="365">
        <f>SUM(D72:O72)</f>
        <v>8</v>
      </c>
      <c r="R72" s="366"/>
      <c r="S72" s="366"/>
      <c r="T72" s="367"/>
      <c r="U72" s="325"/>
      <c r="V72" s="325"/>
      <c r="W72" s="325"/>
      <c r="X72" s="325"/>
      <c r="Y72" s="325"/>
      <c r="Z72" s="325"/>
      <c r="AA72" s="325"/>
      <c r="AB72" s="325"/>
      <c r="AC72" s="325"/>
      <c r="AD72" s="325"/>
      <c r="AE72" s="325"/>
      <c r="AF72" s="325"/>
    </row>
    <row r="73">
      <c r="A73" s="219"/>
      <c r="B73" s="219"/>
      <c r="C73" s="368" t="s">
        <v>780</v>
      </c>
      <c r="D73" s="369">
        <v>1.0</v>
      </c>
      <c r="E73" s="370">
        <v>2.0</v>
      </c>
      <c r="F73" s="370">
        <v>3.0</v>
      </c>
      <c r="G73" s="370">
        <v>4.0</v>
      </c>
      <c r="H73" s="370">
        <v>5.0</v>
      </c>
      <c r="I73" s="370">
        <v>6.0</v>
      </c>
      <c r="J73" s="370">
        <v>7.0</v>
      </c>
      <c r="K73" s="370">
        <v>8.0</v>
      </c>
      <c r="L73" s="370">
        <v>9.0</v>
      </c>
      <c r="M73" s="370">
        <v>10.0</v>
      </c>
      <c r="N73" s="370">
        <v>11.0</v>
      </c>
      <c r="O73" s="371">
        <v>12.0</v>
      </c>
      <c r="P73" s="372">
        <v>9.0</v>
      </c>
      <c r="R73" s="373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</row>
    <row r="74">
      <c r="A74" s="219"/>
      <c r="B74" s="226"/>
      <c r="C74" s="368" t="s">
        <v>781</v>
      </c>
      <c r="D74" s="374">
        <f>D72/D73</f>
        <v>1</v>
      </c>
      <c r="E74" s="374">
        <f>SUM(D72:E72)/E73</f>
        <v>0.5</v>
      </c>
      <c r="F74" s="375">
        <f>SUM(D72:F72)/F73</f>
        <v>0.6666666667</v>
      </c>
      <c r="G74" s="375">
        <f>SUM(D72:G72)/G73</f>
        <v>0.75</v>
      </c>
      <c r="H74" s="374">
        <f>SUM(D72:H72)/H73</f>
        <v>1.4</v>
      </c>
      <c r="I74" s="375">
        <f>SUM(D72:I72)/I73</f>
        <v>1.333333333</v>
      </c>
      <c r="J74" s="375">
        <f>SUM(D72:J72)/J73</f>
        <v>1.142857143</v>
      </c>
      <c r="K74" s="375">
        <f>SUM(D72:K72)/K73</f>
        <v>1</v>
      </c>
      <c r="L74" s="375">
        <f>SUM(D72:L72)/L73</f>
        <v>0.8888888889</v>
      </c>
      <c r="M74" s="375">
        <f>SUM(D72:M72)/M73</f>
        <v>0.8</v>
      </c>
      <c r="N74" s="375">
        <f>SUM(D72:N72)/N73</f>
        <v>0.7272727273</v>
      </c>
      <c r="O74" s="376">
        <f>SUM(D72:O72)/O73</f>
        <v>0.6666666667</v>
      </c>
      <c r="P74" s="365">
        <f>P72/P73</f>
        <v>0.8888888889</v>
      </c>
      <c r="R74" s="373"/>
      <c r="T74" s="29"/>
      <c r="U74" s="108"/>
      <c r="V74" s="108"/>
      <c r="W74" s="345"/>
      <c r="X74" s="345"/>
      <c r="Y74" s="108"/>
      <c r="Z74" s="345"/>
      <c r="AA74" s="345"/>
      <c r="AB74" s="345"/>
      <c r="AC74" s="345"/>
      <c r="AD74" s="345"/>
      <c r="AE74" s="345"/>
      <c r="AF74" s="345"/>
    </row>
    <row r="75">
      <c r="A75" s="219"/>
      <c r="B75" s="361" t="s">
        <v>756</v>
      </c>
      <c r="C75" s="362" t="s">
        <v>746</v>
      </c>
      <c r="D75" s="364">
        <f t="shared" ref="D75:O75" si="99">D66</f>
        <v>0</v>
      </c>
      <c r="E75" s="364">
        <f t="shared" si="99"/>
        <v>0</v>
      </c>
      <c r="F75" s="364">
        <f t="shared" si="99"/>
        <v>0</v>
      </c>
      <c r="G75" s="364">
        <f t="shared" si="99"/>
        <v>1</v>
      </c>
      <c r="H75" s="364">
        <f t="shared" si="99"/>
        <v>0</v>
      </c>
      <c r="I75" s="364">
        <f t="shared" si="99"/>
        <v>0</v>
      </c>
      <c r="J75" s="364" t="str">
        <f t="shared" si="99"/>
        <v/>
      </c>
      <c r="K75" s="364" t="str">
        <f t="shared" si="99"/>
        <v/>
      </c>
      <c r="L75" s="364" t="str">
        <f t="shared" si="99"/>
        <v/>
      </c>
      <c r="M75" s="364" t="str">
        <f t="shared" si="99"/>
        <v/>
      </c>
      <c r="N75" s="364" t="str">
        <f t="shared" si="99"/>
        <v/>
      </c>
      <c r="O75" s="364" t="str">
        <f t="shared" si="99"/>
        <v/>
      </c>
      <c r="P75" s="365">
        <f>SUM(D75:O75)/3</f>
        <v>0.3333333333</v>
      </c>
    </row>
    <row r="76">
      <c r="A76" s="219"/>
      <c r="B76" s="219"/>
      <c r="C76" s="368" t="s">
        <v>780</v>
      </c>
      <c r="D76" s="369">
        <v>1.0</v>
      </c>
      <c r="E76" s="370">
        <v>2.0</v>
      </c>
      <c r="F76" s="370">
        <v>3.0</v>
      </c>
      <c r="G76" s="370">
        <v>4.0</v>
      </c>
      <c r="H76" s="370">
        <v>5.0</v>
      </c>
      <c r="I76" s="370">
        <v>6.0</v>
      </c>
      <c r="J76" s="370">
        <v>7.0</v>
      </c>
      <c r="K76" s="370">
        <v>8.0</v>
      </c>
      <c r="L76" s="370">
        <v>9.0</v>
      </c>
      <c r="M76" s="370">
        <v>10.0</v>
      </c>
      <c r="N76" s="370">
        <v>11.0</v>
      </c>
      <c r="O76" s="371">
        <v>12.0</v>
      </c>
      <c r="P76" s="379">
        <v>9.0</v>
      </c>
    </row>
    <row r="77">
      <c r="A77" s="219"/>
      <c r="B77" s="226"/>
      <c r="C77" s="368" t="s">
        <v>781</v>
      </c>
      <c r="D77" s="374">
        <f>D75/D76</f>
        <v>0</v>
      </c>
      <c r="E77" s="374">
        <f>SUM(D75:E75)/E76</f>
        <v>0</v>
      </c>
      <c r="F77" s="375">
        <f>SUM(D75:F75)/F76</f>
        <v>0</v>
      </c>
      <c r="G77" s="375">
        <f>SUM(D75:G75)/G76</f>
        <v>0.25</v>
      </c>
      <c r="H77" s="374">
        <f>SUM(D75:H75)/H76</f>
        <v>0.2</v>
      </c>
      <c r="I77" s="375">
        <f>SUM(D75:I75)/I76</f>
        <v>0.1666666667</v>
      </c>
      <c r="J77" s="375">
        <f>SUM(D75:J75)/J76</f>
        <v>0.1428571429</v>
      </c>
      <c r="K77" s="375">
        <f>SUM(D75:K75)/K76</f>
        <v>0.125</v>
      </c>
      <c r="L77" s="375">
        <f>SUM(D75:L75)/L76</f>
        <v>0.1111111111</v>
      </c>
      <c r="M77" s="375">
        <f>SUM(D75:M75)/M76</f>
        <v>0.1</v>
      </c>
      <c r="N77" s="375">
        <f>SUM(D75:N75)/N76</f>
        <v>0.09090909091</v>
      </c>
      <c r="O77" s="376">
        <f>SUM(D75:O75)/O76</f>
        <v>0.08333333333</v>
      </c>
      <c r="P77" s="365">
        <f>P75/P76</f>
        <v>0.03703703704</v>
      </c>
    </row>
    <row r="78">
      <c r="A78" s="219"/>
      <c r="B78" s="361" t="s">
        <v>782</v>
      </c>
      <c r="C78" s="362" t="s">
        <v>746</v>
      </c>
      <c r="D78" s="380">
        <f t="shared" ref="D78:O78" si="100">SUM(D72,D75)</f>
        <v>1</v>
      </c>
      <c r="E78" s="380">
        <f t="shared" si="100"/>
        <v>0</v>
      </c>
      <c r="F78" s="380">
        <f t="shared" si="100"/>
        <v>1</v>
      </c>
      <c r="G78" s="380">
        <f t="shared" si="100"/>
        <v>2</v>
      </c>
      <c r="H78" s="380">
        <f t="shared" si="100"/>
        <v>4</v>
      </c>
      <c r="I78" s="380">
        <f t="shared" si="100"/>
        <v>1</v>
      </c>
      <c r="J78" s="380">
        <f t="shared" si="100"/>
        <v>0</v>
      </c>
      <c r="K78" s="380">
        <f t="shared" si="100"/>
        <v>0</v>
      </c>
      <c r="L78" s="380">
        <f t="shared" si="100"/>
        <v>0</v>
      </c>
      <c r="M78" s="380">
        <f t="shared" si="100"/>
        <v>0</v>
      </c>
      <c r="N78" s="380">
        <f t="shared" si="100"/>
        <v>0</v>
      </c>
      <c r="O78" s="381">
        <f t="shared" si="100"/>
        <v>0</v>
      </c>
      <c r="P78" s="365">
        <f>SUM(D78:O78)</f>
        <v>9</v>
      </c>
    </row>
    <row r="79">
      <c r="A79" s="219"/>
      <c r="B79" s="219"/>
      <c r="C79" s="368" t="s">
        <v>780</v>
      </c>
      <c r="D79" s="382">
        <v>1.0</v>
      </c>
      <c r="E79" s="382">
        <v>2.0</v>
      </c>
      <c r="F79" s="382">
        <v>3.0</v>
      </c>
      <c r="G79" s="382">
        <v>4.0</v>
      </c>
      <c r="H79" s="382">
        <v>5.0</v>
      </c>
      <c r="I79" s="382">
        <v>6.0</v>
      </c>
      <c r="J79" s="382">
        <v>7.0</v>
      </c>
      <c r="K79" s="382">
        <v>8.0</v>
      </c>
      <c r="L79" s="382">
        <v>9.0</v>
      </c>
      <c r="M79" s="382">
        <v>10.0</v>
      </c>
      <c r="N79" s="382">
        <v>11.0</v>
      </c>
      <c r="O79" s="383">
        <v>12.0</v>
      </c>
      <c r="P79" s="379">
        <v>12.0</v>
      </c>
    </row>
    <row r="80">
      <c r="A80" s="219"/>
      <c r="B80" s="226"/>
      <c r="C80" s="368" t="s">
        <v>781</v>
      </c>
      <c r="D80" s="374">
        <f>D78/D79</f>
        <v>1</v>
      </c>
      <c r="E80" s="374">
        <f>SUM(D78:E78)/E79</f>
        <v>0.5</v>
      </c>
      <c r="F80" s="375">
        <f>SUM(D78:F78)/F79</f>
        <v>0.6666666667</v>
      </c>
      <c r="G80" s="375">
        <f>SUM(D78:G78)/G79</f>
        <v>1</v>
      </c>
      <c r="H80" s="374">
        <f>SUM(D78:H78)/H79</f>
        <v>1.6</v>
      </c>
      <c r="I80" s="375">
        <f>SUM(D78:I78)/I79</f>
        <v>1.5</v>
      </c>
      <c r="J80" s="375">
        <f>SUM(D78:J78)/J79</f>
        <v>1.285714286</v>
      </c>
      <c r="K80" s="375">
        <f>SUM(D78:K78)/K79</f>
        <v>1.125</v>
      </c>
      <c r="L80" s="375">
        <f>SUM(D78:L78)/L79</f>
        <v>1</v>
      </c>
      <c r="M80" s="375">
        <f>SUM(D78:M78)/M79</f>
        <v>0.9</v>
      </c>
      <c r="N80" s="375">
        <f>SUM(D78:N78)/N79</f>
        <v>0.8181818182</v>
      </c>
      <c r="O80" s="376">
        <f>SUM(D78:O78)/O79</f>
        <v>0.75</v>
      </c>
      <c r="P80" s="384">
        <f>P78/P79</f>
        <v>0.75</v>
      </c>
    </row>
    <row r="81">
      <c r="C81" s="108"/>
      <c r="D81" s="108"/>
      <c r="E81" s="108"/>
      <c r="F81" s="108"/>
      <c r="G81" s="108"/>
      <c r="H81" s="108"/>
      <c r="I81" s="108"/>
      <c r="J81" s="108"/>
    </row>
    <row r="82">
      <c r="C82" s="108"/>
      <c r="D82" s="108"/>
      <c r="E82" s="108"/>
      <c r="F82" s="108"/>
      <c r="G82" s="108"/>
      <c r="H82" s="108"/>
      <c r="I82" s="108"/>
      <c r="J82" s="108"/>
    </row>
    <row r="83">
      <c r="C83" s="108"/>
      <c r="D83" s="108"/>
      <c r="E83" s="108"/>
      <c r="F83" s="108"/>
      <c r="G83" s="108"/>
      <c r="H83" s="108"/>
      <c r="I83" s="108"/>
      <c r="J83" s="108"/>
    </row>
    <row r="84">
      <c r="C84" s="108"/>
      <c r="D84" s="108"/>
      <c r="E84" s="108"/>
      <c r="F84" s="108"/>
      <c r="G84" s="108"/>
      <c r="H84" s="108"/>
      <c r="I84" s="108"/>
      <c r="J84" s="108"/>
    </row>
    <row r="85">
      <c r="C85" s="108"/>
      <c r="D85" s="108"/>
      <c r="E85" s="108"/>
      <c r="F85" s="108"/>
      <c r="G85" s="108"/>
      <c r="H85" s="108"/>
      <c r="I85" s="108"/>
      <c r="J85" s="108"/>
    </row>
    <row r="86">
      <c r="C86" s="108"/>
      <c r="D86" s="108"/>
      <c r="E86" s="108"/>
      <c r="F86" s="108"/>
      <c r="G86" s="108"/>
      <c r="H86" s="108"/>
      <c r="I86" s="108"/>
      <c r="J86" s="108"/>
    </row>
    <row r="87">
      <c r="C87" s="108"/>
      <c r="D87" s="108"/>
      <c r="E87" s="108"/>
      <c r="F87" s="108"/>
      <c r="G87" s="108"/>
      <c r="H87" s="108"/>
      <c r="I87" s="108"/>
      <c r="J87" s="108"/>
    </row>
    <row r="88">
      <c r="C88" s="108"/>
      <c r="D88" s="108"/>
      <c r="E88" s="108"/>
      <c r="F88" s="108"/>
      <c r="G88" s="108"/>
      <c r="H88" s="108"/>
      <c r="I88" s="108"/>
      <c r="J88" s="108"/>
    </row>
    <row r="89">
      <c r="C89" s="108"/>
      <c r="D89" s="108"/>
      <c r="E89" s="108"/>
      <c r="F89" s="108"/>
      <c r="G89" s="108"/>
      <c r="H89" s="108"/>
      <c r="I89" s="108"/>
      <c r="J89" s="108"/>
    </row>
    <row r="90">
      <c r="C90" s="108"/>
      <c r="D90" s="108"/>
      <c r="E90" s="108"/>
      <c r="F90" s="108"/>
      <c r="G90" s="108"/>
      <c r="H90" s="108"/>
      <c r="I90" s="108"/>
      <c r="J90" s="108"/>
    </row>
    <row r="91">
      <c r="C91" s="108"/>
      <c r="D91" s="108"/>
      <c r="E91" s="108"/>
      <c r="F91" s="108"/>
      <c r="G91" s="108"/>
      <c r="H91" s="108"/>
      <c r="I91" s="108"/>
      <c r="J91" s="108"/>
    </row>
    <row r="92">
      <c r="C92" s="108"/>
      <c r="D92" s="108"/>
      <c r="E92" s="108"/>
      <c r="F92" s="108"/>
      <c r="G92" s="108"/>
      <c r="H92" s="108"/>
      <c r="I92" s="108"/>
      <c r="J92" s="108"/>
    </row>
    <row r="93">
      <c r="C93" s="108"/>
      <c r="D93" s="108"/>
      <c r="E93" s="108"/>
      <c r="F93" s="108"/>
      <c r="G93" s="108"/>
      <c r="H93" s="108"/>
      <c r="I93" s="108"/>
      <c r="J93" s="108"/>
    </row>
    <row r="94">
      <c r="C94" s="108"/>
      <c r="D94" s="108"/>
      <c r="E94" s="108"/>
      <c r="F94" s="108"/>
      <c r="G94" s="108"/>
      <c r="H94" s="108"/>
      <c r="I94" s="108"/>
      <c r="J94" s="108"/>
    </row>
    <row r="95">
      <c r="C95" s="108"/>
      <c r="D95" s="108"/>
      <c r="E95" s="108"/>
      <c r="F95" s="108"/>
      <c r="G95" s="108"/>
      <c r="H95" s="108"/>
      <c r="I95" s="108"/>
      <c r="J95" s="108"/>
    </row>
    <row r="96">
      <c r="C96" s="108"/>
      <c r="D96" s="108"/>
      <c r="E96" s="108"/>
      <c r="F96" s="108"/>
      <c r="G96" s="108"/>
      <c r="H96" s="108"/>
      <c r="I96" s="108"/>
      <c r="J96" s="108"/>
    </row>
    <row r="97">
      <c r="C97" s="108"/>
      <c r="D97" s="108"/>
      <c r="E97" s="108"/>
      <c r="F97" s="108"/>
      <c r="G97" s="108"/>
      <c r="H97" s="108"/>
      <c r="I97" s="108"/>
      <c r="J97" s="108"/>
    </row>
    <row r="98">
      <c r="C98" s="108"/>
      <c r="D98" s="108"/>
      <c r="E98" s="108"/>
      <c r="F98" s="108"/>
      <c r="G98" s="108"/>
      <c r="H98" s="108"/>
      <c r="I98" s="108"/>
      <c r="J98" s="108"/>
    </row>
    <row r="99">
      <c r="C99" s="108"/>
      <c r="D99" s="108"/>
      <c r="E99" s="108"/>
      <c r="F99" s="108"/>
      <c r="G99" s="108"/>
      <c r="H99" s="108"/>
      <c r="I99" s="108"/>
      <c r="J99" s="108"/>
    </row>
    <row r="100">
      <c r="C100" s="108"/>
      <c r="D100" s="108"/>
      <c r="E100" s="108"/>
      <c r="F100" s="108"/>
      <c r="G100" s="108"/>
      <c r="H100" s="108"/>
      <c r="I100" s="108"/>
      <c r="J100" s="108"/>
    </row>
    <row r="101">
      <c r="C101" s="108"/>
      <c r="D101" s="108"/>
      <c r="E101" s="108"/>
      <c r="F101" s="108"/>
      <c r="G101" s="108"/>
      <c r="H101" s="108"/>
      <c r="I101" s="108"/>
      <c r="J101" s="108"/>
    </row>
    <row r="102">
      <c r="C102" s="108"/>
      <c r="D102" s="108"/>
      <c r="E102" s="108"/>
      <c r="F102" s="108"/>
      <c r="G102" s="108"/>
      <c r="H102" s="108"/>
      <c r="I102" s="108"/>
      <c r="J102" s="108"/>
    </row>
    <row r="103">
      <c r="C103" s="108"/>
      <c r="D103" s="108"/>
      <c r="E103" s="108"/>
      <c r="F103" s="108"/>
      <c r="G103" s="108"/>
      <c r="H103" s="108"/>
      <c r="I103" s="108"/>
      <c r="J103" s="108"/>
      <c r="AD103" s="385"/>
    </row>
    <row r="104">
      <c r="C104" s="108"/>
      <c r="D104" s="108"/>
      <c r="E104" s="108"/>
      <c r="F104" s="108"/>
      <c r="G104" s="108"/>
      <c r="H104" s="108"/>
      <c r="I104" s="108"/>
      <c r="J104" s="108"/>
    </row>
    <row r="105">
      <c r="C105" s="108"/>
      <c r="D105" s="108"/>
      <c r="E105" s="108"/>
      <c r="F105" s="108"/>
      <c r="G105" s="108"/>
      <c r="H105" s="108"/>
      <c r="I105" s="108"/>
      <c r="J105" s="108"/>
    </row>
    <row r="106">
      <c r="C106" s="108"/>
      <c r="D106" s="108"/>
      <c r="E106" s="108"/>
      <c r="F106" s="108"/>
      <c r="G106" s="108"/>
      <c r="H106" s="108"/>
      <c r="I106" s="108"/>
      <c r="J106" s="108"/>
    </row>
    <row r="107">
      <c r="C107" s="108"/>
      <c r="D107" s="108"/>
      <c r="E107" s="108"/>
      <c r="F107" s="108"/>
      <c r="G107" s="108"/>
      <c r="H107" s="108"/>
      <c r="I107" s="108"/>
      <c r="J107" s="108"/>
    </row>
    <row r="108">
      <c r="C108" s="108"/>
      <c r="D108" s="108"/>
      <c r="E108" s="108"/>
      <c r="F108" s="108"/>
      <c r="G108" s="108"/>
      <c r="H108" s="108"/>
      <c r="I108" s="108"/>
      <c r="J108" s="108"/>
    </row>
    <row r="109">
      <c r="C109" s="108"/>
      <c r="D109" s="108"/>
      <c r="E109" s="108"/>
      <c r="F109" s="108"/>
      <c r="G109" s="108"/>
      <c r="H109" s="108"/>
      <c r="I109" s="108"/>
      <c r="J109" s="108"/>
    </row>
    <row r="110">
      <c r="C110" s="108"/>
      <c r="D110" s="108"/>
      <c r="E110" s="108"/>
      <c r="F110" s="108"/>
      <c r="G110" s="108"/>
      <c r="H110" s="108"/>
      <c r="I110" s="108"/>
      <c r="J110" s="108"/>
    </row>
    <row r="111">
      <c r="C111" s="108"/>
      <c r="D111" s="108"/>
      <c r="E111" s="108"/>
      <c r="F111" s="108"/>
      <c r="G111" s="108"/>
      <c r="H111" s="108"/>
      <c r="I111" s="108"/>
      <c r="J111" s="108"/>
    </row>
    <row r="112">
      <c r="C112" s="108"/>
      <c r="D112" s="108"/>
      <c r="E112" s="108"/>
      <c r="F112" s="108"/>
      <c r="G112" s="108"/>
      <c r="H112" s="108"/>
      <c r="I112" s="108"/>
      <c r="J112" s="108"/>
    </row>
    <row r="113">
      <c r="C113" s="108"/>
      <c r="D113" s="108"/>
      <c r="E113" s="108"/>
      <c r="F113" s="108"/>
      <c r="G113" s="108"/>
      <c r="H113" s="108"/>
      <c r="I113" s="108"/>
      <c r="J113" s="108"/>
    </row>
    <row r="114">
      <c r="C114" s="108"/>
      <c r="D114" s="108"/>
      <c r="E114" s="108"/>
      <c r="F114" s="108"/>
      <c r="G114" s="108"/>
      <c r="H114" s="108"/>
      <c r="I114" s="108"/>
      <c r="J114" s="108"/>
    </row>
    <row r="115">
      <c r="C115" s="108"/>
      <c r="D115" s="108"/>
      <c r="E115" s="108"/>
      <c r="F115" s="108"/>
      <c r="G115" s="108"/>
      <c r="H115" s="108"/>
      <c r="I115" s="108"/>
      <c r="J115" s="108"/>
    </row>
    <row r="116">
      <c r="C116" s="108"/>
      <c r="D116" s="108"/>
      <c r="E116" s="108"/>
      <c r="F116" s="108"/>
      <c r="G116" s="108"/>
      <c r="H116" s="108"/>
      <c r="I116" s="108"/>
      <c r="J116" s="108"/>
    </row>
    <row r="117">
      <c r="C117" s="108"/>
      <c r="D117" s="108"/>
      <c r="E117" s="108"/>
      <c r="F117" s="108"/>
      <c r="G117" s="108"/>
      <c r="H117" s="108"/>
      <c r="I117" s="108"/>
      <c r="J117" s="108"/>
    </row>
    <row r="118">
      <c r="C118" s="108"/>
      <c r="D118" s="108"/>
      <c r="E118" s="108"/>
      <c r="F118" s="108"/>
      <c r="G118" s="108"/>
      <c r="H118" s="108"/>
      <c r="I118" s="108"/>
      <c r="J118" s="108"/>
    </row>
    <row r="119">
      <c r="C119" s="108"/>
      <c r="D119" s="108"/>
      <c r="E119" s="108"/>
      <c r="F119" s="108"/>
      <c r="G119" s="108"/>
      <c r="H119" s="108"/>
      <c r="I119" s="108"/>
      <c r="J119" s="108"/>
    </row>
    <row r="120">
      <c r="C120" s="108"/>
      <c r="D120" s="108"/>
      <c r="E120" s="108"/>
      <c r="F120" s="108"/>
      <c r="G120" s="108"/>
      <c r="H120" s="108"/>
      <c r="I120" s="108"/>
      <c r="J120" s="108"/>
    </row>
    <row r="121">
      <c r="C121" s="108"/>
      <c r="D121" s="108"/>
      <c r="E121" s="108"/>
      <c r="F121" s="108"/>
      <c r="G121" s="108"/>
      <c r="H121" s="108"/>
      <c r="I121" s="108"/>
      <c r="J121" s="108"/>
    </row>
    <row r="122">
      <c r="C122" s="108"/>
      <c r="D122" s="108"/>
      <c r="E122" s="108"/>
      <c r="F122" s="108"/>
      <c r="G122" s="108"/>
      <c r="H122" s="108"/>
      <c r="I122" s="108"/>
      <c r="J122" s="108"/>
    </row>
    <row r="123">
      <c r="C123" s="108"/>
      <c r="D123" s="108"/>
      <c r="E123" s="108"/>
      <c r="F123" s="108"/>
      <c r="G123" s="108"/>
      <c r="H123" s="108"/>
      <c r="I123" s="108"/>
      <c r="J123" s="108"/>
    </row>
    <row r="124">
      <c r="C124" s="108"/>
      <c r="D124" s="108"/>
      <c r="E124" s="108"/>
      <c r="F124" s="108"/>
      <c r="G124" s="108"/>
      <c r="H124" s="108"/>
      <c r="I124" s="108"/>
      <c r="J124" s="108"/>
    </row>
    <row r="125">
      <c r="C125" s="108"/>
      <c r="D125" s="108"/>
      <c r="E125" s="108"/>
      <c r="F125" s="108"/>
      <c r="G125" s="108"/>
      <c r="H125" s="108"/>
      <c r="I125" s="108"/>
      <c r="J125" s="108"/>
    </row>
    <row r="126">
      <c r="C126" s="108"/>
      <c r="D126" s="108"/>
      <c r="E126" s="108"/>
      <c r="F126" s="108"/>
      <c r="G126" s="108"/>
      <c r="H126" s="108"/>
      <c r="I126" s="108"/>
      <c r="J126" s="108"/>
    </row>
    <row r="127">
      <c r="C127" s="108"/>
      <c r="D127" s="108"/>
      <c r="E127" s="108"/>
      <c r="F127" s="108"/>
      <c r="G127" s="108"/>
      <c r="H127" s="108"/>
      <c r="I127" s="108"/>
      <c r="J127" s="108"/>
    </row>
    <row r="128">
      <c r="C128" s="108"/>
      <c r="D128" s="108"/>
      <c r="E128" s="108"/>
      <c r="F128" s="108"/>
      <c r="G128" s="108"/>
      <c r="H128" s="108"/>
      <c r="I128" s="108"/>
      <c r="J128" s="108"/>
    </row>
    <row r="129">
      <c r="C129" s="108"/>
      <c r="D129" s="108"/>
      <c r="E129" s="108"/>
      <c r="F129" s="108"/>
      <c r="G129" s="108"/>
      <c r="H129" s="108"/>
      <c r="I129" s="108"/>
      <c r="J129" s="108"/>
    </row>
    <row r="130">
      <c r="C130" s="108"/>
      <c r="D130" s="108"/>
      <c r="E130" s="108"/>
      <c r="F130" s="108"/>
      <c r="G130" s="108"/>
      <c r="H130" s="108"/>
      <c r="I130" s="108"/>
      <c r="J130" s="108"/>
    </row>
    <row r="131">
      <c r="C131" s="108"/>
      <c r="D131" s="108"/>
      <c r="E131" s="108"/>
      <c r="F131" s="108"/>
      <c r="G131" s="108"/>
      <c r="H131" s="108"/>
      <c r="I131" s="108"/>
      <c r="J131" s="108"/>
    </row>
    <row r="132">
      <c r="C132" s="108"/>
      <c r="D132" s="108"/>
      <c r="E132" s="108"/>
      <c r="F132" s="108"/>
      <c r="G132" s="108"/>
      <c r="H132" s="108"/>
      <c r="I132" s="108"/>
      <c r="J132" s="108"/>
    </row>
    <row r="133">
      <c r="C133" s="108"/>
      <c r="D133" s="108"/>
      <c r="E133" s="108"/>
      <c r="F133" s="108"/>
      <c r="G133" s="108"/>
      <c r="H133" s="108"/>
      <c r="I133" s="108"/>
      <c r="J133" s="108"/>
    </row>
    <row r="134">
      <c r="C134" s="108"/>
      <c r="D134" s="108"/>
      <c r="E134" s="108"/>
      <c r="F134" s="108"/>
      <c r="G134" s="108"/>
      <c r="H134" s="108"/>
      <c r="I134" s="108"/>
      <c r="J134" s="108"/>
    </row>
    <row r="135">
      <c r="C135" s="108"/>
      <c r="D135" s="108"/>
      <c r="E135" s="108"/>
      <c r="F135" s="108"/>
      <c r="G135" s="108"/>
      <c r="H135" s="108"/>
      <c r="I135" s="108"/>
      <c r="J135" s="108"/>
    </row>
    <row r="136">
      <c r="C136" s="108"/>
      <c r="D136" s="108"/>
      <c r="E136" s="108"/>
      <c r="F136" s="108"/>
      <c r="G136" s="108"/>
      <c r="H136" s="108"/>
      <c r="I136" s="108"/>
      <c r="J136" s="108"/>
    </row>
    <row r="137">
      <c r="C137" s="108"/>
      <c r="D137" s="108"/>
      <c r="E137" s="108"/>
      <c r="F137" s="108"/>
      <c r="G137" s="108"/>
      <c r="H137" s="108"/>
      <c r="I137" s="108"/>
      <c r="J137" s="108"/>
    </row>
    <row r="138">
      <c r="C138" s="108"/>
      <c r="D138" s="108"/>
      <c r="E138" s="108"/>
      <c r="F138" s="108"/>
      <c r="G138" s="108"/>
      <c r="H138" s="108"/>
      <c r="I138" s="108"/>
      <c r="J138" s="108"/>
    </row>
    <row r="139">
      <c r="C139" s="108"/>
      <c r="D139" s="108"/>
      <c r="E139" s="108"/>
      <c r="F139" s="108"/>
      <c r="G139" s="108"/>
      <c r="H139" s="108"/>
      <c r="I139" s="108"/>
      <c r="J139" s="108"/>
    </row>
    <row r="140">
      <c r="C140" s="108"/>
      <c r="D140" s="108"/>
      <c r="E140" s="108"/>
      <c r="F140" s="108"/>
      <c r="G140" s="108"/>
      <c r="H140" s="108"/>
      <c r="I140" s="108"/>
      <c r="J140" s="108"/>
    </row>
    <row r="141">
      <c r="C141" s="108"/>
      <c r="D141" s="108"/>
      <c r="E141" s="108"/>
      <c r="F141" s="108"/>
      <c r="G141" s="108"/>
      <c r="H141" s="108"/>
      <c r="I141" s="108"/>
      <c r="J141" s="108"/>
    </row>
    <row r="142">
      <c r="C142" s="108"/>
      <c r="D142" s="108"/>
      <c r="E142" s="108"/>
      <c r="F142" s="108"/>
      <c r="G142" s="108"/>
      <c r="H142" s="108"/>
      <c r="I142" s="108"/>
      <c r="J142" s="108"/>
    </row>
    <row r="143">
      <c r="C143" s="108"/>
      <c r="D143" s="108"/>
      <c r="E143" s="108"/>
      <c r="F143" s="108"/>
      <c r="G143" s="108"/>
      <c r="H143" s="108"/>
      <c r="I143" s="108"/>
      <c r="J143" s="108"/>
    </row>
    <row r="144">
      <c r="C144" s="108"/>
      <c r="D144" s="108"/>
      <c r="E144" s="108"/>
      <c r="F144" s="108"/>
      <c r="G144" s="108"/>
      <c r="H144" s="108"/>
      <c r="I144" s="108"/>
      <c r="J144" s="108"/>
    </row>
    <row r="145">
      <c r="C145" s="108"/>
      <c r="D145" s="108"/>
      <c r="E145" s="108"/>
      <c r="F145" s="108"/>
      <c r="G145" s="108"/>
      <c r="H145" s="108"/>
      <c r="I145" s="108"/>
      <c r="J145" s="108"/>
    </row>
    <row r="146">
      <c r="C146" s="108"/>
      <c r="D146" s="108"/>
      <c r="E146" s="108"/>
      <c r="F146" s="108"/>
      <c r="G146" s="108"/>
      <c r="H146" s="108"/>
      <c r="I146" s="108"/>
      <c r="J146" s="108"/>
    </row>
    <row r="147">
      <c r="C147" s="108"/>
      <c r="D147" s="108"/>
      <c r="E147" s="108"/>
      <c r="F147" s="108"/>
      <c r="G147" s="108"/>
      <c r="H147" s="108"/>
      <c r="I147" s="108"/>
      <c r="J147" s="108"/>
    </row>
    <row r="148">
      <c r="C148" s="108"/>
      <c r="D148" s="108"/>
      <c r="E148" s="108"/>
      <c r="F148" s="108"/>
      <c r="G148" s="108"/>
      <c r="H148" s="108"/>
      <c r="I148" s="108"/>
      <c r="J148" s="108"/>
    </row>
    <row r="149">
      <c r="C149" s="108"/>
      <c r="D149" s="108"/>
      <c r="E149" s="108"/>
      <c r="F149" s="108"/>
      <c r="G149" s="108"/>
      <c r="H149" s="108"/>
      <c r="I149" s="108"/>
      <c r="J149" s="108"/>
    </row>
    <row r="150">
      <c r="C150" s="108"/>
      <c r="D150" s="108"/>
      <c r="E150" s="108"/>
      <c r="F150" s="108"/>
      <c r="G150" s="108"/>
      <c r="H150" s="108"/>
      <c r="I150" s="108"/>
      <c r="J150" s="108"/>
    </row>
    <row r="151">
      <c r="C151" s="108"/>
      <c r="D151" s="108"/>
      <c r="E151" s="108"/>
      <c r="F151" s="108"/>
      <c r="G151" s="108"/>
      <c r="H151" s="108"/>
      <c r="I151" s="108"/>
      <c r="J151" s="108"/>
    </row>
    <row r="152">
      <c r="C152" s="108"/>
      <c r="D152" s="108"/>
      <c r="E152" s="108"/>
      <c r="F152" s="108"/>
      <c r="G152" s="108"/>
      <c r="H152" s="108"/>
      <c r="I152" s="108"/>
      <c r="J152" s="108"/>
    </row>
    <row r="153">
      <c r="C153" s="108"/>
      <c r="D153" s="108"/>
      <c r="E153" s="108"/>
      <c r="F153" s="108"/>
      <c r="G153" s="108"/>
      <c r="H153" s="108"/>
      <c r="I153" s="108"/>
      <c r="J153" s="108"/>
    </row>
    <row r="154">
      <c r="C154" s="108"/>
      <c r="D154" s="108"/>
      <c r="E154" s="108"/>
      <c r="F154" s="108"/>
      <c r="G154" s="108"/>
      <c r="H154" s="108"/>
      <c r="I154" s="108"/>
      <c r="J154" s="108"/>
    </row>
    <row r="155">
      <c r="C155" s="108"/>
      <c r="D155" s="108"/>
      <c r="E155" s="108"/>
      <c r="F155" s="108"/>
      <c r="G155" s="108"/>
      <c r="H155" s="108"/>
      <c r="I155" s="108"/>
      <c r="J155" s="108"/>
    </row>
    <row r="156">
      <c r="C156" s="108"/>
      <c r="D156" s="108"/>
      <c r="E156" s="108"/>
      <c r="F156" s="108"/>
      <c r="G156" s="108"/>
      <c r="H156" s="108"/>
      <c r="I156" s="108"/>
      <c r="J156" s="108"/>
    </row>
    <row r="157">
      <c r="C157" s="108"/>
      <c r="D157" s="108"/>
      <c r="E157" s="108"/>
      <c r="F157" s="108"/>
      <c r="G157" s="108"/>
      <c r="H157" s="108"/>
      <c r="I157" s="108"/>
      <c r="J157" s="108"/>
    </row>
    <row r="158">
      <c r="C158" s="108"/>
      <c r="D158" s="108"/>
      <c r="E158" s="108"/>
      <c r="F158" s="108"/>
      <c r="G158" s="108"/>
      <c r="H158" s="108"/>
      <c r="I158" s="108"/>
      <c r="J158" s="108"/>
    </row>
    <row r="159">
      <c r="C159" s="108"/>
      <c r="D159" s="108"/>
      <c r="E159" s="108"/>
      <c r="F159" s="108"/>
      <c r="G159" s="108"/>
      <c r="H159" s="108"/>
      <c r="I159" s="108"/>
      <c r="J159" s="108"/>
    </row>
    <row r="160">
      <c r="C160" s="108"/>
      <c r="D160" s="108"/>
      <c r="E160" s="108"/>
      <c r="F160" s="108"/>
      <c r="G160" s="108"/>
      <c r="H160" s="108"/>
      <c r="I160" s="108"/>
      <c r="J160" s="108"/>
    </row>
    <row r="161">
      <c r="C161" s="108"/>
      <c r="D161" s="108"/>
      <c r="E161" s="108"/>
      <c r="F161" s="108"/>
      <c r="G161" s="108"/>
      <c r="H161" s="108"/>
      <c r="I161" s="108"/>
      <c r="J161" s="108"/>
    </row>
    <row r="162">
      <c r="C162" s="108"/>
      <c r="D162" s="108"/>
      <c r="E162" s="108"/>
      <c r="F162" s="108"/>
      <c r="G162" s="108"/>
      <c r="H162" s="108"/>
      <c r="I162" s="108"/>
      <c r="J162" s="108"/>
    </row>
    <row r="163">
      <c r="C163" s="108"/>
      <c r="D163" s="108"/>
      <c r="E163" s="108"/>
      <c r="F163" s="108"/>
      <c r="G163" s="108"/>
      <c r="H163" s="108"/>
      <c r="I163" s="108"/>
      <c r="J163" s="108"/>
    </row>
    <row r="164">
      <c r="C164" s="108"/>
      <c r="D164" s="108"/>
      <c r="E164" s="108"/>
      <c r="F164" s="108"/>
      <c r="G164" s="108"/>
      <c r="H164" s="108"/>
      <c r="I164" s="108"/>
      <c r="J164" s="108"/>
    </row>
    <row r="165">
      <c r="C165" s="108"/>
      <c r="D165" s="108"/>
      <c r="E165" s="108"/>
      <c r="F165" s="108"/>
      <c r="G165" s="108"/>
      <c r="H165" s="108"/>
      <c r="I165" s="108"/>
      <c r="J165" s="108"/>
    </row>
    <row r="166">
      <c r="C166" s="108"/>
      <c r="D166" s="108"/>
      <c r="E166" s="108"/>
      <c r="F166" s="108"/>
      <c r="G166" s="108"/>
      <c r="H166" s="108"/>
      <c r="I166" s="108"/>
      <c r="J166" s="108"/>
    </row>
    <row r="167">
      <c r="C167" s="108"/>
      <c r="D167" s="108"/>
      <c r="E167" s="108"/>
      <c r="F167" s="108"/>
      <c r="G167" s="108"/>
      <c r="H167" s="108"/>
      <c r="I167" s="108"/>
      <c r="J167" s="108"/>
    </row>
    <row r="168">
      <c r="C168" s="108"/>
      <c r="D168" s="108"/>
      <c r="E168" s="108"/>
      <c r="F168" s="108"/>
      <c r="G168" s="108"/>
      <c r="H168" s="108"/>
      <c r="I168" s="108"/>
      <c r="J168" s="108"/>
    </row>
    <row r="169">
      <c r="C169" s="108"/>
      <c r="D169" s="108"/>
      <c r="E169" s="108"/>
      <c r="F169" s="108"/>
      <c r="G169" s="108"/>
      <c r="H169" s="108"/>
      <c r="I169" s="108"/>
      <c r="J169" s="108"/>
    </row>
    <row r="170">
      <c r="C170" s="108"/>
      <c r="D170" s="108"/>
      <c r="E170" s="108"/>
      <c r="F170" s="108"/>
      <c r="G170" s="108"/>
      <c r="H170" s="108"/>
      <c r="I170" s="108"/>
      <c r="J170" s="108"/>
    </row>
    <row r="171">
      <c r="C171" s="108"/>
      <c r="D171" s="108"/>
      <c r="E171" s="108"/>
      <c r="F171" s="108"/>
      <c r="G171" s="108"/>
      <c r="H171" s="108"/>
      <c r="I171" s="108"/>
      <c r="J171" s="108"/>
    </row>
    <row r="172">
      <c r="C172" s="108"/>
      <c r="D172" s="108"/>
      <c r="E172" s="108"/>
      <c r="F172" s="108"/>
      <c r="G172" s="108"/>
      <c r="H172" s="108"/>
      <c r="I172" s="108"/>
      <c r="J172" s="108"/>
    </row>
    <row r="173">
      <c r="C173" s="108"/>
      <c r="D173" s="108"/>
      <c r="E173" s="108"/>
      <c r="F173" s="108"/>
      <c r="G173" s="108"/>
      <c r="H173" s="108"/>
      <c r="I173" s="108"/>
      <c r="J173" s="108"/>
    </row>
    <row r="174">
      <c r="C174" s="108"/>
      <c r="D174" s="108"/>
      <c r="E174" s="108"/>
      <c r="F174" s="108"/>
      <c r="G174" s="108"/>
      <c r="H174" s="108"/>
      <c r="I174" s="108"/>
      <c r="J174" s="108"/>
    </row>
    <row r="175">
      <c r="C175" s="108"/>
      <c r="D175" s="108"/>
      <c r="E175" s="108"/>
      <c r="F175" s="108"/>
      <c r="G175" s="108"/>
      <c r="H175" s="108"/>
      <c r="I175" s="108"/>
      <c r="J175" s="108"/>
    </row>
    <row r="176">
      <c r="C176" s="108"/>
      <c r="D176" s="108"/>
      <c r="E176" s="108"/>
      <c r="F176" s="108"/>
      <c r="G176" s="108"/>
      <c r="H176" s="108"/>
      <c r="I176" s="108"/>
      <c r="J176" s="108"/>
    </row>
    <row r="177">
      <c r="C177" s="108"/>
      <c r="D177" s="108"/>
      <c r="E177" s="108"/>
      <c r="F177" s="108"/>
      <c r="G177" s="108"/>
      <c r="H177" s="108"/>
      <c r="I177" s="108"/>
      <c r="J177" s="108"/>
    </row>
    <row r="178">
      <c r="C178" s="108"/>
      <c r="D178" s="108"/>
      <c r="E178" s="108"/>
      <c r="F178" s="108"/>
      <c r="G178" s="108"/>
      <c r="H178" s="108"/>
      <c r="I178" s="108"/>
      <c r="J178" s="108"/>
    </row>
    <row r="179">
      <c r="C179" s="108"/>
      <c r="D179" s="108"/>
      <c r="E179" s="108"/>
      <c r="F179" s="108"/>
      <c r="G179" s="108"/>
      <c r="H179" s="108"/>
      <c r="I179" s="108"/>
      <c r="J179" s="108"/>
    </row>
    <row r="180">
      <c r="C180" s="108"/>
      <c r="D180" s="108"/>
      <c r="E180" s="108"/>
      <c r="F180" s="108"/>
      <c r="G180" s="108"/>
      <c r="H180" s="108"/>
      <c r="I180" s="108"/>
      <c r="J180" s="108"/>
    </row>
    <row r="181">
      <c r="C181" s="108"/>
      <c r="D181" s="108"/>
      <c r="E181" s="108"/>
      <c r="F181" s="108"/>
      <c r="G181" s="108"/>
      <c r="H181" s="108"/>
      <c r="I181" s="108"/>
      <c r="J181" s="108"/>
    </row>
    <row r="182">
      <c r="C182" s="108"/>
      <c r="D182" s="108"/>
      <c r="E182" s="108"/>
      <c r="F182" s="108"/>
      <c r="G182" s="108"/>
      <c r="H182" s="108"/>
      <c r="I182" s="108"/>
      <c r="J182" s="108"/>
    </row>
    <row r="183">
      <c r="C183" s="108"/>
      <c r="D183" s="108"/>
      <c r="E183" s="108"/>
      <c r="F183" s="108"/>
      <c r="G183" s="108"/>
      <c r="H183" s="108"/>
      <c r="I183" s="108"/>
      <c r="J183" s="108"/>
    </row>
    <row r="184">
      <c r="C184" s="108"/>
      <c r="D184" s="108"/>
      <c r="E184" s="108"/>
      <c r="F184" s="108"/>
      <c r="G184" s="108"/>
      <c r="H184" s="108"/>
      <c r="I184" s="108"/>
      <c r="J184" s="108"/>
    </row>
    <row r="185">
      <c r="C185" s="108"/>
      <c r="D185" s="108"/>
      <c r="E185" s="108"/>
      <c r="F185" s="108"/>
      <c r="G185" s="108"/>
      <c r="H185" s="108"/>
      <c r="I185" s="108"/>
      <c r="J185" s="108"/>
    </row>
    <row r="186">
      <c r="C186" s="108"/>
      <c r="D186" s="108"/>
      <c r="E186" s="108"/>
      <c r="F186" s="108"/>
      <c r="G186" s="108"/>
      <c r="H186" s="108"/>
      <c r="I186" s="108"/>
      <c r="J186" s="108"/>
    </row>
    <row r="187">
      <c r="C187" s="108"/>
      <c r="D187" s="108"/>
      <c r="E187" s="108"/>
      <c r="F187" s="108"/>
      <c r="G187" s="108"/>
      <c r="H187" s="108"/>
      <c r="I187" s="108"/>
      <c r="J187" s="108"/>
    </row>
    <row r="188">
      <c r="C188" s="108"/>
      <c r="D188" s="108"/>
      <c r="E188" s="108"/>
      <c r="F188" s="108"/>
      <c r="G188" s="108"/>
      <c r="H188" s="108"/>
      <c r="I188" s="108"/>
      <c r="J188" s="108"/>
    </row>
    <row r="189">
      <c r="C189" s="108"/>
      <c r="D189" s="108"/>
      <c r="E189" s="108"/>
      <c r="F189" s="108"/>
      <c r="G189" s="108"/>
      <c r="H189" s="108"/>
      <c r="I189" s="108"/>
      <c r="J189" s="108"/>
    </row>
    <row r="190">
      <c r="C190" s="108"/>
      <c r="D190" s="108"/>
      <c r="E190" s="108"/>
      <c r="F190" s="108"/>
      <c r="G190" s="108"/>
      <c r="H190" s="108"/>
      <c r="I190" s="108"/>
      <c r="J190" s="108"/>
    </row>
    <row r="191">
      <c r="C191" s="108"/>
      <c r="D191" s="108"/>
      <c r="E191" s="108"/>
      <c r="F191" s="108"/>
      <c r="G191" s="108"/>
      <c r="H191" s="108"/>
      <c r="I191" s="108"/>
      <c r="J191" s="108"/>
    </row>
    <row r="192">
      <c r="C192" s="108"/>
      <c r="D192" s="108"/>
      <c r="E192" s="108"/>
      <c r="F192" s="108"/>
      <c r="G192" s="108"/>
      <c r="H192" s="108"/>
      <c r="I192" s="108"/>
      <c r="J192" s="108"/>
    </row>
    <row r="193">
      <c r="C193" s="108"/>
      <c r="D193" s="108"/>
      <c r="E193" s="108"/>
      <c r="F193" s="108"/>
      <c r="G193" s="108"/>
      <c r="H193" s="108"/>
      <c r="I193" s="108"/>
      <c r="J193" s="108"/>
    </row>
    <row r="194">
      <c r="C194" s="108"/>
      <c r="D194" s="108"/>
      <c r="E194" s="108"/>
      <c r="F194" s="108"/>
      <c r="G194" s="108"/>
      <c r="H194" s="108"/>
      <c r="I194" s="108"/>
      <c r="J194" s="108"/>
    </row>
    <row r="195">
      <c r="C195" s="108"/>
      <c r="D195" s="108"/>
      <c r="E195" s="108"/>
      <c r="F195" s="108"/>
      <c r="G195" s="108"/>
      <c r="H195" s="108"/>
      <c r="I195" s="108"/>
      <c r="J195" s="108"/>
    </row>
    <row r="196">
      <c r="C196" s="108"/>
      <c r="D196" s="108"/>
      <c r="E196" s="108"/>
      <c r="F196" s="108"/>
      <c r="G196" s="108"/>
      <c r="H196" s="108"/>
      <c r="I196" s="108"/>
      <c r="J196" s="108"/>
    </row>
    <row r="197">
      <c r="C197" s="108"/>
      <c r="D197" s="108"/>
      <c r="E197" s="108"/>
      <c r="F197" s="108"/>
      <c r="G197" s="108"/>
      <c r="H197" s="108"/>
      <c r="I197" s="108"/>
      <c r="J197" s="108"/>
    </row>
    <row r="198">
      <c r="C198" s="108"/>
      <c r="D198" s="108"/>
      <c r="E198" s="108"/>
      <c r="F198" s="108"/>
      <c r="G198" s="108"/>
      <c r="H198" s="108"/>
      <c r="I198" s="108"/>
      <c r="J198" s="108"/>
    </row>
    <row r="199">
      <c r="C199" s="108"/>
      <c r="D199" s="108"/>
      <c r="E199" s="108"/>
      <c r="F199" s="108"/>
      <c r="G199" s="108"/>
      <c r="H199" s="108"/>
      <c r="I199" s="108"/>
      <c r="J199" s="108"/>
    </row>
    <row r="200">
      <c r="C200" s="108"/>
      <c r="D200" s="108"/>
      <c r="E200" s="108"/>
      <c r="F200" s="108"/>
      <c r="G200" s="108"/>
      <c r="H200" s="108"/>
      <c r="I200" s="108"/>
      <c r="J200" s="108"/>
    </row>
    <row r="201">
      <c r="C201" s="108"/>
      <c r="D201" s="108"/>
      <c r="E201" s="108"/>
      <c r="F201" s="108"/>
      <c r="G201" s="108"/>
      <c r="H201" s="108"/>
      <c r="I201" s="108"/>
      <c r="J201" s="108"/>
    </row>
    <row r="202">
      <c r="C202" s="108"/>
      <c r="D202" s="108"/>
      <c r="E202" s="108"/>
      <c r="F202" s="108"/>
      <c r="G202" s="108"/>
      <c r="H202" s="108"/>
      <c r="I202" s="108"/>
      <c r="J202" s="108"/>
    </row>
    <row r="203">
      <c r="C203" s="108"/>
      <c r="D203" s="108"/>
      <c r="E203" s="108"/>
      <c r="F203" s="108"/>
      <c r="G203" s="108"/>
      <c r="H203" s="108"/>
      <c r="I203" s="108"/>
      <c r="J203" s="108"/>
    </row>
    <row r="204">
      <c r="C204" s="108"/>
      <c r="D204" s="108"/>
      <c r="E204" s="108"/>
      <c r="F204" s="108"/>
      <c r="G204" s="108"/>
      <c r="H204" s="108"/>
      <c r="I204" s="108"/>
      <c r="J204" s="108"/>
    </row>
    <row r="205">
      <c r="C205" s="108"/>
      <c r="D205" s="108"/>
      <c r="E205" s="108"/>
      <c r="F205" s="108"/>
      <c r="G205" s="108"/>
      <c r="H205" s="108"/>
      <c r="I205" s="108"/>
      <c r="J205" s="108"/>
    </row>
    <row r="206">
      <c r="C206" s="108"/>
      <c r="D206" s="108"/>
      <c r="E206" s="108"/>
      <c r="F206" s="108"/>
      <c r="G206" s="108"/>
      <c r="H206" s="108"/>
      <c r="I206" s="108"/>
      <c r="J206" s="108"/>
    </row>
    <row r="207">
      <c r="C207" s="108"/>
      <c r="D207" s="108"/>
      <c r="E207" s="108"/>
      <c r="F207" s="108"/>
      <c r="G207" s="108"/>
      <c r="H207" s="108"/>
      <c r="I207" s="108"/>
      <c r="J207" s="108"/>
    </row>
    <row r="208">
      <c r="C208" s="108"/>
      <c r="D208" s="108"/>
      <c r="E208" s="108"/>
      <c r="F208" s="108"/>
      <c r="G208" s="108"/>
      <c r="H208" s="108"/>
      <c r="I208" s="108"/>
      <c r="J208" s="108"/>
    </row>
    <row r="209">
      <c r="C209" s="108"/>
      <c r="D209" s="108"/>
      <c r="E209" s="108"/>
      <c r="F209" s="108"/>
      <c r="G209" s="108"/>
      <c r="H209" s="108"/>
      <c r="I209" s="108"/>
      <c r="J209" s="108"/>
    </row>
    <row r="210">
      <c r="C210" s="108"/>
      <c r="D210" s="108"/>
      <c r="E210" s="108"/>
      <c r="F210" s="108"/>
      <c r="G210" s="108"/>
      <c r="H210" s="108"/>
      <c r="I210" s="108"/>
      <c r="J210" s="108"/>
    </row>
    <row r="211">
      <c r="C211" s="108"/>
      <c r="D211" s="108"/>
      <c r="E211" s="108"/>
      <c r="F211" s="108"/>
      <c r="G211" s="108"/>
      <c r="H211" s="108"/>
      <c r="I211" s="108"/>
      <c r="J211" s="108"/>
    </row>
    <row r="212">
      <c r="C212" s="108"/>
      <c r="D212" s="108"/>
      <c r="E212" s="108"/>
      <c r="F212" s="108"/>
      <c r="G212" s="108"/>
      <c r="H212" s="108"/>
      <c r="I212" s="108"/>
      <c r="J212" s="108"/>
    </row>
    <row r="213">
      <c r="C213" s="108"/>
      <c r="D213" s="108"/>
      <c r="E213" s="108"/>
      <c r="F213" s="108"/>
      <c r="G213" s="108"/>
      <c r="H213" s="108"/>
      <c r="I213" s="108"/>
      <c r="J213" s="108"/>
    </row>
    <row r="214">
      <c r="C214" s="108"/>
      <c r="D214" s="108"/>
      <c r="E214" s="108"/>
      <c r="F214" s="108"/>
      <c r="G214" s="108"/>
      <c r="H214" s="108"/>
      <c r="I214" s="108"/>
      <c r="J214" s="108"/>
    </row>
    <row r="215">
      <c r="C215" s="108"/>
      <c r="D215" s="108"/>
      <c r="E215" s="108"/>
      <c r="F215" s="108"/>
      <c r="G215" s="108"/>
      <c r="H215" s="108"/>
      <c r="I215" s="108"/>
      <c r="J215" s="108"/>
    </row>
    <row r="216">
      <c r="C216" s="108"/>
      <c r="D216" s="108"/>
      <c r="E216" s="108"/>
      <c r="F216" s="108"/>
      <c r="G216" s="108"/>
      <c r="H216" s="108"/>
      <c r="I216" s="108"/>
      <c r="J216" s="108"/>
    </row>
    <row r="217">
      <c r="C217" s="108"/>
      <c r="D217" s="108"/>
      <c r="E217" s="108"/>
      <c r="F217" s="108"/>
      <c r="G217" s="108"/>
      <c r="H217" s="108"/>
      <c r="I217" s="108"/>
      <c r="J217" s="108"/>
    </row>
    <row r="218">
      <c r="C218" s="108"/>
      <c r="D218" s="108"/>
      <c r="E218" s="108"/>
      <c r="F218" s="108"/>
      <c r="G218" s="108"/>
      <c r="H218" s="108"/>
      <c r="I218" s="108"/>
      <c r="J218" s="108"/>
    </row>
    <row r="219">
      <c r="C219" s="108"/>
      <c r="D219" s="108"/>
      <c r="E219" s="108"/>
      <c r="F219" s="108"/>
      <c r="G219" s="108"/>
      <c r="H219" s="108"/>
      <c r="I219" s="108"/>
      <c r="J219" s="108"/>
    </row>
    <row r="220">
      <c r="C220" s="108"/>
      <c r="D220" s="108"/>
      <c r="E220" s="108"/>
      <c r="F220" s="108"/>
      <c r="G220" s="108"/>
      <c r="H220" s="108"/>
      <c r="I220" s="108"/>
      <c r="J220" s="108"/>
    </row>
    <row r="221">
      <c r="C221" s="108"/>
      <c r="D221" s="108"/>
      <c r="E221" s="108"/>
      <c r="F221" s="108"/>
      <c r="G221" s="108"/>
      <c r="H221" s="108"/>
      <c r="I221" s="108"/>
      <c r="J221" s="108"/>
    </row>
    <row r="222">
      <c r="C222" s="108"/>
      <c r="D222" s="108"/>
      <c r="E222" s="108"/>
      <c r="F222" s="108"/>
      <c r="G222" s="108"/>
      <c r="H222" s="108"/>
      <c r="I222" s="108"/>
      <c r="J222" s="108"/>
    </row>
    <row r="223">
      <c r="C223" s="108"/>
      <c r="D223" s="108"/>
      <c r="E223" s="108"/>
      <c r="F223" s="108"/>
      <c r="G223" s="108"/>
      <c r="H223" s="108"/>
      <c r="I223" s="108"/>
      <c r="J223" s="108"/>
    </row>
    <row r="224">
      <c r="C224" s="108"/>
      <c r="D224" s="108"/>
      <c r="E224" s="108"/>
      <c r="F224" s="108"/>
      <c r="G224" s="108"/>
      <c r="H224" s="108"/>
      <c r="I224" s="108"/>
      <c r="J224" s="108"/>
    </row>
    <row r="225">
      <c r="C225" s="108"/>
      <c r="D225" s="108"/>
      <c r="E225" s="108"/>
      <c r="F225" s="108"/>
      <c r="G225" s="108"/>
      <c r="H225" s="108"/>
      <c r="I225" s="108"/>
      <c r="J225" s="108"/>
    </row>
    <row r="226">
      <c r="C226" s="108"/>
      <c r="D226" s="108"/>
      <c r="E226" s="108"/>
      <c r="F226" s="108"/>
      <c r="G226" s="108"/>
      <c r="H226" s="108"/>
      <c r="I226" s="108"/>
      <c r="J226" s="108"/>
    </row>
    <row r="227">
      <c r="C227" s="108"/>
      <c r="D227" s="108"/>
      <c r="E227" s="108"/>
      <c r="F227" s="108"/>
      <c r="G227" s="108"/>
      <c r="H227" s="108"/>
      <c r="I227" s="108"/>
      <c r="J227" s="108"/>
    </row>
    <row r="228">
      <c r="C228" s="108"/>
      <c r="D228" s="108"/>
      <c r="E228" s="108"/>
      <c r="F228" s="108"/>
      <c r="G228" s="108"/>
      <c r="H228" s="108"/>
      <c r="I228" s="108"/>
      <c r="J228" s="108"/>
    </row>
    <row r="229">
      <c r="C229" s="108"/>
      <c r="D229" s="108"/>
      <c r="E229" s="108"/>
      <c r="F229" s="108"/>
      <c r="G229" s="108"/>
      <c r="H229" s="108"/>
      <c r="I229" s="108"/>
      <c r="J229" s="108"/>
    </row>
    <row r="230">
      <c r="C230" s="108"/>
      <c r="D230" s="108"/>
      <c r="E230" s="108"/>
      <c r="F230" s="108"/>
      <c r="G230" s="108"/>
      <c r="H230" s="108"/>
      <c r="I230" s="108"/>
      <c r="J230" s="108"/>
    </row>
    <row r="231">
      <c r="C231" s="108"/>
      <c r="D231" s="108"/>
      <c r="E231" s="108"/>
      <c r="F231" s="108"/>
      <c r="G231" s="108"/>
      <c r="H231" s="108"/>
      <c r="I231" s="108"/>
      <c r="J231" s="108"/>
    </row>
    <row r="232">
      <c r="C232" s="108"/>
      <c r="D232" s="108"/>
      <c r="E232" s="108"/>
      <c r="F232" s="108"/>
      <c r="G232" s="108"/>
      <c r="H232" s="108"/>
      <c r="I232" s="108"/>
      <c r="J232" s="108"/>
    </row>
    <row r="233">
      <c r="C233" s="108"/>
      <c r="D233" s="108"/>
      <c r="E233" s="108"/>
      <c r="F233" s="108"/>
      <c r="G233" s="108"/>
      <c r="H233" s="108"/>
      <c r="I233" s="108"/>
      <c r="J233" s="108"/>
    </row>
    <row r="234">
      <c r="C234" s="108"/>
      <c r="D234" s="108"/>
      <c r="E234" s="108"/>
      <c r="F234" s="108"/>
      <c r="G234" s="108"/>
      <c r="H234" s="108"/>
      <c r="I234" s="108"/>
      <c r="J234" s="108"/>
    </row>
    <row r="235">
      <c r="C235" s="108"/>
      <c r="D235" s="108"/>
      <c r="E235" s="108"/>
      <c r="F235" s="108"/>
      <c r="G235" s="108"/>
      <c r="H235" s="108"/>
      <c r="I235" s="108"/>
      <c r="J235" s="108"/>
    </row>
    <row r="236">
      <c r="C236" s="108"/>
      <c r="D236" s="108"/>
      <c r="E236" s="108"/>
      <c r="F236" s="108"/>
      <c r="G236" s="108"/>
      <c r="H236" s="108"/>
      <c r="I236" s="108"/>
      <c r="J236" s="108"/>
    </row>
    <row r="237">
      <c r="C237" s="108"/>
      <c r="D237" s="108"/>
      <c r="E237" s="108"/>
      <c r="F237" s="108"/>
      <c r="G237" s="108"/>
      <c r="H237" s="108"/>
      <c r="I237" s="108"/>
      <c r="J237" s="108"/>
    </row>
    <row r="238">
      <c r="C238" s="108"/>
      <c r="D238" s="108"/>
      <c r="E238" s="108"/>
      <c r="F238" s="108"/>
      <c r="G238" s="108"/>
      <c r="H238" s="108"/>
      <c r="I238" s="108"/>
      <c r="J238" s="108"/>
    </row>
    <row r="239">
      <c r="C239" s="108"/>
      <c r="D239" s="108"/>
      <c r="E239" s="108"/>
      <c r="F239" s="108"/>
      <c r="G239" s="108"/>
      <c r="H239" s="108"/>
      <c r="I239" s="108"/>
      <c r="J239" s="108"/>
    </row>
    <row r="240">
      <c r="C240" s="108"/>
      <c r="D240" s="108"/>
      <c r="E240" s="108"/>
      <c r="F240" s="108"/>
      <c r="G240" s="108"/>
      <c r="H240" s="108"/>
      <c r="I240" s="108"/>
      <c r="J240" s="108"/>
    </row>
    <row r="241">
      <c r="C241" s="108"/>
      <c r="D241" s="108"/>
      <c r="E241" s="108"/>
      <c r="F241" s="108"/>
      <c r="G241" s="108"/>
      <c r="H241" s="108"/>
      <c r="I241" s="108"/>
      <c r="J241" s="108"/>
    </row>
    <row r="242">
      <c r="C242" s="108"/>
      <c r="D242" s="108"/>
      <c r="E242" s="108"/>
      <c r="F242" s="108"/>
      <c r="G242" s="108"/>
      <c r="H242" s="108"/>
      <c r="I242" s="108"/>
      <c r="J242" s="108"/>
    </row>
    <row r="243">
      <c r="C243" s="108"/>
      <c r="D243" s="108"/>
      <c r="E243" s="108"/>
      <c r="F243" s="108"/>
      <c r="G243" s="108"/>
      <c r="H243" s="108"/>
      <c r="I243" s="108"/>
      <c r="J243" s="108"/>
    </row>
    <row r="244">
      <c r="C244" s="108"/>
      <c r="D244" s="108"/>
      <c r="E244" s="108"/>
      <c r="F244" s="108"/>
      <c r="G244" s="108"/>
      <c r="H244" s="108"/>
      <c r="I244" s="108"/>
      <c r="J244" s="108"/>
    </row>
    <row r="245">
      <c r="C245" s="108"/>
      <c r="D245" s="108"/>
      <c r="E245" s="108"/>
      <c r="F245" s="108"/>
      <c r="G245" s="108"/>
      <c r="H245" s="108"/>
      <c r="I245" s="108"/>
      <c r="J245" s="108"/>
    </row>
    <row r="246">
      <c r="C246" s="108"/>
      <c r="D246" s="108"/>
      <c r="E246" s="108"/>
      <c r="F246" s="108"/>
      <c r="G246" s="108"/>
      <c r="H246" s="108"/>
      <c r="I246" s="108"/>
      <c r="J246" s="108"/>
    </row>
    <row r="247">
      <c r="C247" s="108"/>
      <c r="D247" s="108"/>
      <c r="E247" s="108"/>
      <c r="F247" s="108"/>
      <c r="G247" s="108"/>
      <c r="H247" s="108"/>
      <c r="I247" s="108"/>
      <c r="J247" s="108"/>
    </row>
    <row r="248">
      <c r="C248" s="108"/>
      <c r="D248" s="108"/>
      <c r="E248" s="108"/>
      <c r="F248" s="108"/>
      <c r="G248" s="108"/>
      <c r="H248" s="108"/>
      <c r="I248" s="108"/>
      <c r="J248" s="108"/>
    </row>
    <row r="249">
      <c r="C249" s="108"/>
      <c r="D249" s="108"/>
      <c r="E249" s="108"/>
      <c r="F249" s="108"/>
      <c r="G249" s="108"/>
      <c r="H249" s="108"/>
      <c r="I249" s="108"/>
      <c r="J249" s="108"/>
    </row>
    <row r="250">
      <c r="C250" s="108"/>
      <c r="D250" s="108"/>
      <c r="E250" s="108"/>
      <c r="F250" s="108"/>
      <c r="G250" s="108"/>
      <c r="H250" s="108"/>
      <c r="I250" s="108"/>
      <c r="J250" s="108"/>
    </row>
    <row r="251">
      <c r="C251" s="108"/>
      <c r="D251" s="108"/>
      <c r="E251" s="108"/>
      <c r="F251" s="108"/>
      <c r="G251" s="108"/>
      <c r="H251" s="108"/>
      <c r="I251" s="108"/>
      <c r="J251" s="108"/>
    </row>
    <row r="252">
      <c r="C252" s="108"/>
      <c r="D252" s="108"/>
      <c r="E252" s="108"/>
      <c r="F252" s="108"/>
      <c r="G252" s="108"/>
      <c r="H252" s="108"/>
      <c r="I252" s="108"/>
      <c r="J252" s="108"/>
    </row>
    <row r="253">
      <c r="C253" s="108"/>
      <c r="D253" s="108"/>
      <c r="E253" s="108"/>
      <c r="F253" s="108"/>
      <c r="G253" s="108"/>
      <c r="H253" s="108"/>
      <c r="I253" s="108"/>
      <c r="J253" s="108"/>
    </row>
    <row r="254">
      <c r="C254" s="108"/>
      <c r="D254" s="108"/>
      <c r="E254" s="108"/>
      <c r="F254" s="108"/>
      <c r="G254" s="108"/>
      <c r="H254" s="108"/>
      <c r="I254" s="108"/>
      <c r="J254" s="108"/>
    </row>
    <row r="255">
      <c r="C255" s="108"/>
      <c r="D255" s="108"/>
      <c r="E255" s="108"/>
      <c r="F255" s="108"/>
      <c r="G255" s="108"/>
      <c r="H255" s="108"/>
      <c r="I255" s="108"/>
      <c r="J255" s="108"/>
    </row>
    <row r="256">
      <c r="C256" s="108"/>
      <c r="D256" s="108"/>
      <c r="E256" s="108"/>
      <c r="F256" s="108"/>
      <c r="G256" s="108"/>
      <c r="H256" s="108"/>
      <c r="I256" s="108"/>
      <c r="J256" s="108"/>
    </row>
    <row r="257">
      <c r="C257" s="108"/>
      <c r="D257" s="108"/>
      <c r="E257" s="108"/>
      <c r="F257" s="108"/>
      <c r="G257" s="108"/>
      <c r="H257" s="108"/>
      <c r="I257" s="108"/>
      <c r="J257" s="108"/>
    </row>
    <row r="258">
      <c r="C258" s="108"/>
      <c r="D258" s="108"/>
      <c r="E258" s="108"/>
      <c r="F258" s="108"/>
      <c r="G258" s="108"/>
      <c r="H258" s="108"/>
      <c r="I258" s="108"/>
      <c r="J258" s="108"/>
    </row>
    <row r="259">
      <c r="C259" s="108"/>
      <c r="D259" s="108"/>
      <c r="E259" s="108"/>
      <c r="F259" s="108"/>
      <c r="G259" s="108"/>
      <c r="H259" s="108"/>
      <c r="I259" s="108"/>
      <c r="J259" s="108"/>
    </row>
    <row r="260">
      <c r="C260" s="108"/>
      <c r="D260" s="108"/>
      <c r="E260" s="108"/>
      <c r="F260" s="108"/>
      <c r="G260" s="108"/>
      <c r="H260" s="108"/>
      <c r="I260" s="108"/>
      <c r="J260" s="108"/>
    </row>
    <row r="261">
      <c r="C261" s="108"/>
      <c r="D261" s="108"/>
      <c r="E261" s="108"/>
      <c r="F261" s="108"/>
      <c r="G261" s="108"/>
      <c r="H261" s="108"/>
      <c r="I261" s="108"/>
      <c r="J261" s="108"/>
    </row>
    <row r="262">
      <c r="C262" s="108"/>
      <c r="D262" s="108"/>
      <c r="E262" s="108"/>
      <c r="F262" s="108"/>
      <c r="G262" s="108"/>
      <c r="H262" s="108"/>
      <c r="I262" s="108"/>
      <c r="J262" s="108"/>
    </row>
    <row r="263">
      <c r="C263" s="108"/>
      <c r="D263" s="108"/>
      <c r="E263" s="108"/>
      <c r="F263" s="108"/>
      <c r="G263" s="108"/>
      <c r="H263" s="108"/>
      <c r="I263" s="108"/>
      <c r="J263" s="108"/>
    </row>
    <row r="264">
      <c r="C264" s="108"/>
      <c r="D264" s="108"/>
      <c r="E264" s="108"/>
      <c r="F264" s="108"/>
      <c r="G264" s="108"/>
      <c r="H264" s="108"/>
      <c r="I264" s="108"/>
      <c r="J264" s="108"/>
    </row>
    <row r="265">
      <c r="C265" s="108"/>
      <c r="D265" s="108"/>
      <c r="E265" s="108"/>
      <c r="F265" s="108"/>
      <c r="G265" s="108"/>
      <c r="H265" s="108"/>
      <c r="I265" s="108"/>
      <c r="J265" s="108"/>
    </row>
    <row r="266">
      <c r="C266" s="108"/>
      <c r="D266" s="108"/>
      <c r="E266" s="108"/>
      <c r="F266" s="108"/>
      <c r="G266" s="108"/>
      <c r="H266" s="108"/>
      <c r="I266" s="108"/>
      <c r="J266" s="108"/>
    </row>
    <row r="267">
      <c r="C267" s="108"/>
      <c r="D267" s="108"/>
      <c r="E267" s="108"/>
      <c r="F267" s="108"/>
      <c r="G267" s="108"/>
      <c r="H267" s="108"/>
      <c r="I267" s="108"/>
      <c r="J267" s="108"/>
    </row>
    <row r="268">
      <c r="C268" s="108"/>
      <c r="D268" s="108"/>
      <c r="E268" s="108"/>
      <c r="F268" s="108"/>
      <c r="G268" s="108"/>
      <c r="H268" s="108"/>
      <c r="I268" s="108"/>
      <c r="J268" s="108"/>
    </row>
    <row r="269">
      <c r="C269" s="108"/>
      <c r="D269" s="108"/>
      <c r="E269" s="108"/>
      <c r="F269" s="108"/>
      <c r="G269" s="108"/>
      <c r="H269" s="108"/>
      <c r="I269" s="108"/>
      <c r="J269" s="108"/>
    </row>
    <row r="270">
      <c r="C270" s="108"/>
      <c r="D270" s="108"/>
      <c r="E270" s="108"/>
      <c r="F270" s="108"/>
      <c r="G270" s="108"/>
      <c r="H270" s="108"/>
      <c r="I270" s="108"/>
      <c r="J270" s="108"/>
    </row>
    <row r="271">
      <c r="C271" s="108"/>
      <c r="D271" s="108"/>
      <c r="E271" s="108"/>
      <c r="F271" s="108"/>
      <c r="G271" s="108"/>
      <c r="H271" s="108"/>
      <c r="I271" s="108"/>
      <c r="J271" s="108"/>
    </row>
    <row r="272">
      <c r="C272" s="108"/>
      <c r="D272" s="108"/>
      <c r="E272" s="108"/>
      <c r="F272" s="108"/>
      <c r="G272" s="108"/>
      <c r="H272" s="108"/>
      <c r="I272" s="108"/>
      <c r="J272" s="108"/>
    </row>
    <row r="273">
      <c r="C273" s="108"/>
      <c r="D273" s="108"/>
      <c r="E273" s="29" t="s">
        <v>755</v>
      </c>
      <c r="F273" s="29" t="s">
        <v>787</v>
      </c>
      <c r="G273" s="108"/>
      <c r="H273" s="108"/>
      <c r="I273" s="108"/>
      <c r="J273" s="108"/>
    </row>
    <row r="274">
      <c r="C274" s="108"/>
      <c r="D274" s="29" t="s">
        <v>788</v>
      </c>
      <c r="E274" s="29">
        <v>1.5</v>
      </c>
      <c r="F274" s="29">
        <v>1.2</v>
      </c>
      <c r="G274" s="108"/>
      <c r="H274" s="108"/>
      <c r="I274" s="108"/>
      <c r="J274" s="108"/>
    </row>
    <row r="275">
      <c r="C275" s="108"/>
      <c r="D275" s="108"/>
      <c r="E275" s="108"/>
      <c r="F275" s="108"/>
      <c r="G275" s="108"/>
      <c r="H275" s="108"/>
      <c r="I275" s="108"/>
      <c r="J275" s="108"/>
    </row>
    <row r="276">
      <c r="C276" s="108"/>
      <c r="D276" s="108"/>
      <c r="E276" s="108"/>
      <c r="F276" s="108"/>
      <c r="G276" s="108"/>
      <c r="H276" s="108"/>
      <c r="I276" s="108"/>
      <c r="J276" s="108"/>
    </row>
    <row r="277">
      <c r="C277" s="108"/>
      <c r="D277" s="108"/>
      <c r="E277" s="108"/>
      <c r="F277" s="108"/>
      <c r="G277" s="108"/>
      <c r="H277" s="108"/>
      <c r="I277" s="108"/>
      <c r="J277" s="108"/>
    </row>
    <row r="278">
      <c r="C278" s="108"/>
      <c r="D278" s="108"/>
      <c r="E278" s="108"/>
      <c r="F278" s="108"/>
      <c r="G278" s="108"/>
      <c r="H278" s="108"/>
      <c r="I278" s="108"/>
      <c r="J278" s="108"/>
    </row>
    <row r="279">
      <c r="C279" s="108"/>
      <c r="D279" s="108"/>
      <c r="E279" s="108"/>
      <c r="F279" s="108"/>
      <c r="G279" s="108"/>
      <c r="H279" s="108"/>
      <c r="I279" s="108"/>
      <c r="J279" s="108"/>
    </row>
    <row r="280">
      <c r="C280" s="108"/>
      <c r="D280" s="108"/>
      <c r="E280" s="108"/>
      <c r="F280" s="108"/>
      <c r="G280" s="108"/>
      <c r="H280" s="108"/>
      <c r="I280" s="108"/>
      <c r="J280" s="108"/>
    </row>
    <row r="281">
      <c r="C281" s="108"/>
      <c r="D281" s="108"/>
      <c r="E281" s="108"/>
      <c r="F281" s="108"/>
      <c r="G281" s="108"/>
      <c r="H281" s="108"/>
      <c r="I281" s="108"/>
      <c r="J281" s="108"/>
    </row>
    <row r="282">
      <c r="C282" s="108"/>
      <c r="D282" s="108"/>
      <c r="E282" s="108"/>
      <c r="F282" s="108"/>
      <c r="G282" s="108"/>
      <c r="H282" s="108"/>
      <c r="I282" s="108"/>
      <c r="J282" s="108"/>
    </row>
    <row r="283">
      <c r="C283" s="108"/>
      <c r="D283" s="108"/>
      <c r="E283" s="108"/>
      <c r="F283" s="108"/>
      <c r="G283" s="108"/>
      <c r="H283" s="108"/>
      <c r="I283" s="108"/>
      <c r="J283" s="108"/>
    </row>
    <row r="284">
      <c r="C284" s="108"/>
      <c r="D284" s="108"/>
      <c r="E284" s="108"/>
      <c r="F284" s="108"/>
      <c r="G284" s="108"/>
      <c r="H284" s="108"/>
      <c r="I284" s="108"/>
      <c r="J284" s="108"/>
    </row>
    <row r="285">
      <c r="C285" s="108"/>
      <c r="D285" s="108"/>
      <c r="E285" s="108"/>
      <c r="F285" s="108"/>
      <c r="G285" s="108"/>
      <c r="H285" s="108"/>
      <c r="I285" s="108"/>
      <c r="J285" s="108"/>
    </row>
    <row r="286">
      <c r="C286" s="108"/>
      <c r="D286" s="108"/>
      <c r="E286" s="108"/>
      <c r="F286" s="108"/>
      <c r="G286" s="108"/>
      <c r="H286" s="108"/>
      <c r="I286" s="108"/>
      <c r="J286" s="108"/>
    </row>
    <row r="287">
      <c r="C287" s="108"/>
      <c r="D287" s="108"/>
      <c r="E287" s="108"/>
      <c r="F287" s="108"/>
      <c r="G287" s="108"/>
      <c r="H287" s="108"/>
      <c r="I287" s="108"/>
      <c r="J287" s="108"/>
    </row>
    <row r="288">
      <c r="C288" s="108"/>
      <c r="D288" s="108"/>
      <c r="E288" s="108"/>
      <c r="F288" s="108"/>
      <c r="G288" s="108"/>
      <c r="H288" s="108"/>
      <c r="I288" s="108"/>
      <c r="J288" s="108"/>
    </row>
    <row r="289">
      <c r="C289" s="108"/>
      <c r="D289" s="108"/>
      <c r="E289" s="108"/>
      <c r="F289" s="108"/>
      <c r="G289" s="108"/>
      <c r="H289" s="108"/>
      <c r="I289" s="108"/>
      <c r="J289" s="108"/>
    </row>
    <row r="290">
      <c r="C290" s="108"/>
      <c r="D290" s="108"/>
      <c r="E290" s="108"/>
      <c r="F290" s="108"/>
      <c r="G290" s="108"/>
      <c r="H290" s="108"/>
      <c r="I290" s="108"/>
      <c r="J290" s="108"/>
    </row>
    <row r="291">
      <c r="C291" s="108"/>
      <c r="D291" s="108"/>
      <c r="E291" s="108"/>
      <c r="F291" s="108"/>
      <c r="G291" s="108"/>
      <c r="H291" s="108"/>
      <c r="I291" s="108"/>
      <c r="J291" s="108"/>
    </row>
    <row r="292">
      <c r="C292" s="108"/>
      <c r="D292" s="108"/>
      <c r="E292" s="108"/>
      <c r="F292" s="108"/>
      <c r="G292" s="108"/>
      <c r="H292" s="108"/>
      <c r="I292" s="108"/>
      <c r="J292" s="108"/>
    </row>
    <row r="293">
      <c r="C293" s="108"/>
      <c r="D293" s="108"/>
      <c r="E293" s="108"/>
      <c r="F293" s="108"/>
      <c r="G293" s="108"/>
      <c r="H293" s="108"/>
      <c r="I293" s="108"/>
      <c r="J293" s="108"/>
    </row>
    <row r="294">
      <c r="C294" s="108"/>
      <c r="D294" s="108"/>
      <c r="E294" s="108"/>
      <c r="F294" s="108"/>
      <c r="G294" s="108"/>
      <c r="H294" s="108"/>
      <c r="I294" s="108"/>
      <c r="J294" s="108"/>
    </row>
    <row r="295">
      <c r="C295" s="108"/>
      <c r="D295" s="108"/>
      <c r="E295" s="108"/>
      <c r="F295" s="108"/>
      <c r="G295" s="108"/>
      <c r="H295" s="108"/>
      <c r="I295" s="108"/>
      <c r="J295" s="108"/>
    </row>
    <row r="296">
      <c r="C296" s="108"/>
      <c r="D296" s="108"/>
      <c r="E296" s="108"/>
      <c r="F296" s="108"/>
      <c r="G296" s="108"/>
      <c r="H296" s="108"/>
      <c r="I296" s="108"/>
      <c r="J296" s="108"/>
    </row>
    <row r="297">
      <c r="C297" s="108"/>
      <c r="D297" s="108"/>
      <c r="E297" s="108"/>
      <c r="F297" s="108"/>
      <c r="G297" s="108"/>
      <c r="H297" s="108"/>
      <c r="I297" s="108"/>
      <c r="J297" s="108"/>
    </row>
    <row r="298">
      <c r="C298" s="108"/>
      <c r="D298" s="108"/>
      <c r="E298" s="108"/>
      <c r="F298" s="108"/>
      <c r="G298" s="108"/>
      <c r="H298" s="108"/>
      <c r="I298" s="108"/>
      <c r="J298" s="108"/>
    </row>
    <row r="299">
      <c r="C299" s="108"/>
      <c r="D299" s="108"/>
      <c r="E299" s="108"/>
      <c r="F299" s="108"/>
      <c r="G299" s="108"/>
      <c r="H299" s="108"/>
      <c r="I299" s="108"/>
      <c r="J299" s="108"/>
    </row>
    <row r="300">
      <c r="C300" s="108"/>
      <c r="D300" s="108"/>
      <c r="E300" s="108"/>
      <c r="F300" s="108"/>
      <c r="G300" s="108"/>
      <c r="H300" s="108"/>
      <c r="I300" s="108"/>
      <c r="J300" s="108"/>
    </row>
    <row r="301">
      <c r="C301" s="108"/>
      <c r="D301" s="108"/>
      <c r="E301" s="108"/>
      <c r="F301" s="108"/>
      <c r="G301" s="108"/>
      <c r="H301" s="108"/>
      <c r="I301" s="108"/>
      <c r="J301" s="108"/>
    </row>
    <row r="302">
      <c r="C302" s="108"/>
      <c r="D302" s="108"/>
      <c r="E302" s="108"/>
      <c r="F302" s="108"/>
      <c r="G302" s="108"/>
      <c r="H302" s="108"/>
      <c r="I302" s="108"/>
      <c r="J302" s="108"/>
    </row>
    <row r="303">
      <c r="C303" s="108"/>
      <c r="D303" s="108"/>
      <c r="E303" s="108"/>
      <c r="F303" s="108"/>
      <c r="G303" s="108"/>
      <c r="H303" s="108"/>
      <c r="I303" s="108"/>
      <c r="J303" s="108"/>
    </row>
    <row r="304">
      <c r="C304" s="108"/>
      <c r="D304" s="108"/>
      <c r="E304" s="108"/>
      <c r="F304" s="108"/>
      <c r="G304" s="108"/>
      <c r="H304" s="108"/>
      <c r="I304" s="108"/>
      <c r="J304" s="108"/>
    </row>
    <row r="305">
      <c r="C305" s="108"/>
      <c r="D305" s="108"/>
      <c r="E305" s="108"/>
      <c r="F305" s="108"/>
      <c r="G305" s="108"/>
      <c r="H305" s="108"/>
      <c r="I305" s="108"/>
      <c r="J305" s="108"/>
    </row>
    <row r="306">
      <c r="C306" s="108"/>
      <c r="D306" s="108"/>
      <c r="E306" s="108"/>
      <c r="F306" s="108"/>
      <c r="G306" s="108"/>
      <c r="H306" s="108"/>
      <c r="I306" s="108"/>
      <c r="J306" s="108"/>
    </row>
    <row r="307">
      <c r="C307" s="108"/>
      <c r="D307" s="108"/>
      <c r="E307" s="108"/>
      <c r="F307" s="108"/>
      <c r="G307" s="108"/>
      <c r="H307" s="108"/>
      <c r="I307" s="108"/>
      <c r="J307" s="108"/>
    </row>
    <row r="308">
      <c r="C308" s="108"/>
      <c r="D308" s="108"/>
      <c r="E308" s="108"/>
      <c r="F308" s="108"/>
      <c r="G308" s="108"/>
      <c r="H308" s="108"/>
      <c r="I308" s="108"/>
      <c r="J308" s="108"/>
    </row>
    <row r="309">
      <c r="C309" s="108"/>
      <c r="D309" s="108"/>
      <c r="E309" s="108"/>
      <c r="F309" s="108"/>
      <c r="G309" s="108"/>
      <c r="H309" s="108"/>
      <c r="I309" s="108"/>
      <c r="J309" s="108"/>
    </row>
    <row r="310">
      <c r="C310" s="108"/>
      <c r="D310" s="108"/>
      <c r="E310" s="108"/>
      <c r="F310" s="108"/>
      <c r="G310" s="108"/>
      <c r="H310" s="108"/>
      <c r="I310" s="108"/>
      <c r="J310" s="108"/>
    </row>
    <row r="311">
      <c r="C311" s="108"/>
      <c r="D311" s="108"/>
      <c r="E311" s="108"/>
      <c r="F311" s="108"/>
      <c r="G311" s="108"/>
      <c r="H311" s="108"/>
      <c r="I311" s="108"/>
      <c r="J311" s="108"/>
    </row>
    <row r="312">
      <c r="C312" s="108"/>
      <c r="D312" s="108"/>
      <c r="E312" s="108"/>
      <c r="F312" s="108"/>
      <c r="G312" s="108"/>
      <c r="H312" s="108"/>
      <c r="I312" s="108"/>
      <c r="J312" s="108"/>
    </row>
    <row r="313">
      <c r="C313" s="108"/>
      <c r="D313" s="108"/>
      <c r="E313" s="108"/>
      <c r="F313" s="108"/>
      <c r="G313" s="108"/>
      <c r="H313" s="108"/>
      <c r="I313" s="108"/>
      <c r="J313" s="108"/>
    </row>
    <row r="314">
      <c r="C314" s="108"/>
      <c r="D314" s="108"/>
      <c r="E314" s="108"/>
      <c r="F314" s="108"/>
      <c r="G314" s="108"/>
      <c r="H314" s="108"/>
      <c r="I314" s="108"/>
      <c r="J314" s="108"/>
    </row>
    <row r="315">
      <c r="C315" s="108"/>
      <c r="D315" s="108"/>
      <c r="E315" s="108"/>
      <c r="F315" s="108"/>
      <c r="G315" s="108"/>
      <c r="H315" s="108"/>
      <c r="I315" s="108"/>
      <c r="J315" s="108"/>
    </row>
    <row r="316">
      <c r="C316" s="108"/>
      <c r="D316" s="108"/>
      <c r="E316" s="108"/>
      <c r="F316" s="108"/>
      <c r="G316" s="108"/>
      <c r="H316" s="108"/>
      <c r="I316" s="108"/>
      <c r="J316" s="108"/>
    </row>
    <row r="317">
      <c r="C317" s="108"/>
      <c r="D317" s="108"/>
      <c r="E317" s="108"/>
      <c r="F317" s="108"/>
      <c r="G317" s="108"/>
      <c r="H317" s="108"/>
      <c r="I317" s="108"/>
      <c r="J317" s="108"/>
    </row>
    <row r="318">
      <c r="C318" s="108"/>
      <c r="D318" s="108"/>
      <c r="E318" s="108"/>
      <c r="F318" s="108"/>
      <c r="G318" s="108"/>
      <c r="H318" s="108"/>
      <c r="I318" s="108"/>
      <c r="J318" s="108"/>
    </row>
    <row r="319">
      <c r="C319" s="108"/>
      <c r="D319" s="108"/>
      <c r="E319" s="108"/>
      <c r="F319" s="108"/>
      <c r="G319" s="108"/>
      <c r="H319" s="108"/>
      <c r="I319" s="108"/>
      <c r="J319" s="108"/>
    </row>
    <row r="320">
      <c r="C320" s="108"/>
      <c r="D320" s="108"/>
      <c r="E320" s="108"/>
      <c r="F320" s="108"/>
      <c r="G320" s="108"/>
      <c r="H320" s="108"/>
      <c r="I320" s="108"/>
      <c r="J320" s="108"/>
    </row>
    <row r="321">
      <c r="C321" s="108"/>
      <c r="D321" s="108"/>
      <c r="E321" s="108"/>
      <c r="F321" s="108"/>
      <c r="G321" s="108"/>
      <c r="H321" s="108"/>
      <c r="I321" s="108"/>
      <c r="J321" s="108"/>
    </row>
    <row r="322">
      <c r="C322" s="108"/>
      <c r="D322" s="108"/>
      <c r="E322" s="108"/>
      <c r="F322" s="108"/>
      <c r="G322" s="108"/>
      <c r="H322" s="108"/>
      <c r="I322" s="108"/>
      <c r="J322" s="108"/>
    </row>
    <row r="323">
      <c r="C323" s="108"/>
      <c r="D323" s="108"/>
      <c r="E323" s="108"/>
      <c r="F323" s="108"/>
      <c r="G323" s="108"/>
      <c r="H323" s="108"/>
      <c r="I323" s="108"/>
      <c r="J323" s="108"/>
    </row>
    <row r="324">
      <c r="C324" s="108"/>
      <c r="D324" s="108"/>
      <c r="E324" s="108"/>
      <c r="F324" s="108"/>
      <c r="G324" s="108"/>
      <c r="H324" s="108"/>
      <c r="I324" s="108"/>
      <c r="J324" s="108"/>
    </row>
    <row r="325">
      <c r="C325" s="108"/>
      <c r="D325" s="108"/>
      <c r="E325" s="108"/>
      <c r="F325" s="108"/>
      <c r="G325" s="108"/>
      <c r="H325" s="108"/>
      <c r="I325" s="108"/>
      <c r="J325" s="108"/>
    </row>
    <row r="326">
      <c r="C326" s="108"/>
      <c r="D326" s="108"/>
      <c r="E326" s="108"/>
      <c r="F326" s="108"/>
      <c r="G326" s="108"/>
      <c r="H326" s="108"/>
      <c r="I326" s="108"/>
      <c r="J326" s="108"/>
    </row>
    <row r="327">
      <c r="C327" s="108"/>
      <c r="D327" s="108"/>
      <c r="E327" s="108"/>
      <c r="F327" s="108"/>
      <c r="G327" s="108"/>
      <c r="H327" s="108"/>
      <c r="I327" s="108"/>
      <c r="J327" s="108"/>
    </row>
    <row r="328">
      <c r="C328" s="108"/>
      <c r="D328" s="108"/>
      <c r="E328" s="108"/>
      <c r="F328" s="108"/>
      <c r="G328" s="108"/>
      <c r="H328" s="108"/>
      <c r="I328" s="108"/>
      <c r="J328" s="108"/>
    </row>
    <row r="329">
      <c r="C329" s="108"/>
      <c r="D329" s="108"/>
      <c r="E329" s="108"/>
      <c r="F329" s="108"/>
      <c r="G329" s="108"/>
      <c r="H329" s="108"/>
      <c r="I329" s="108"/>
      <c r="J329" s="108"/>
    </row>
    <row r="330">
      <c r="C330" s="108"/>
      <c r="D330" s="108"/>
      <c r="E330" s="108"/>
      <c r="F330" s="108"/>
      <c r="G330" s="108"/>
      <c r="H330" s="108"/>
      <c r="I330" s="108"/>
      <c r="J330" s="108"/>
    </row>
    <row r="331">
      <c r="C331" s="108"/>
      <c r="D331" s="108"/>
      <c r="E331" s="108"/>
      <c r="F331" s="108"/>
      <c r="G331" s="108"/>
      <c r="H331" s="108"/>
      <c r="I331" s="108"/>
      <c r="J331" s="108"/>
    </row>
    <row r="332">
      <c r="C332" s="108"/>
      <c r="D332" s="108"/>
      <c r="E332" s="108"/>
      <c r="F332" s="108"/>
      <c r="G332" s="108"/>
      <c r="H332" s="108"/>
      <c r="I332" s="108"/>
      <c r="J332" s="108"/>
    </row>
    <row r="333">
      <c r="C333" s="108"/>
      <c r="D333" s="108"/>
      <c r="E333" s="108"/>
      <c r="F333" s="108"/>
      <c r="G333" s="108"/>
      <c r="H333" s="108"/>
      <c r="I333" s="108"/>
      <c r="J333" s="108"/>
    </row>
    <row r="334">
      <c r="C334" s="108"/>
      <c r="D334" s="108"/>
      <c r="E334" s="108"/>
      <c r="F334" s="108"/>
      <c r="G334" s="108"/>
      <c r="H334" s="108"/>
      <c r="I334" s="108"/>
      <c r="J334" s="108"/>
    </row>
    <row r="335">
      <c r="C335" s="108"/>
      <c r="D335" s="108"/>
      <c r="E335" s="108"/>
      <c r="F335" s="108"/>
      <c r="G335" s="108"/>
      <c r="H335" s="108"/>
      <c r="I335" s="108"/>
      <c r="J335" s="108"/>
    </row>
    <row r="336">
      <c r="C336" s="108"/>
      <c r="D336" s="108"/>
      <c r="E336" s="108"/>
      <c r="F336" s="108"/>
      <c r="G336" s="108"/>
      <c r="H336" s="108"/>
      <c r="I336" s="108"/>
      <c r="J336" s="108"/>
    </row>
    <row r="337">
      <c r="C337" s="108"/>
      <c r="D337" s="108"/>
      <c r="E337" s="108"/>
      <c r="F337" s="108"/>
      <c r="G337" s="108"/>
      <c r="H337" s="108"/>
      <c r="I337" s="108"/>
      <c r="J337" s="108"/>
    </row>
    <row r="338">
      <c r="C338" s="108"/>
      <c r="D338" s="108"/>
      <c r="E338" s="108"/>
      <c r="F338" s="108"/>
      <c r="G338" s="108"/>
      <c r="H338" s="108"/>
      <c r="I338" s="108"/>
      <c r="J338" s="108"/>
    </row>
    <row r="339">
      <c r="C339" s="108"/>
      <c r="D339" s="108"/>
      <c r="E339" s="108"/>
      <c r="F339" s="108"/>
      <c r="G339" s="108"/>
      <c r="H339" s="108"/>
      <c r="I339" s="108"/>
      <c r="J339" s="108"/>
    </row>
    <row r="340">
      <c r="C340" s="108"/>
      <c r="D340" s="108"/>
      <c r="E340" s="108"/>
      <c r="F340" s="108"/>
      <c r="G340" s="108"/>
      <c r="H340" s="108"/>
      <c r="I340" s="108"/>
      <c r="J340" s="108"/>
    </row>
    <row r="341">
      <c r="C341" s="108"/>
      <c r="D341" s="108"/>
      <c r="E341" s="108"/>
      <c r="F341" s="108"/>
      <c r="G341" s="108"/>
      <c r="H341" s="108"/>
      <c r="I341" s="108"/>
      <c r="J341" s="108"/>
    </row>
    <row r="342">
      <c r="C342" s="108"/>
      <c r="D342" s="108"/>
      <c r="E342" s="108"/>
      <c r="F342" s="108"/>
      <c r="G342" s="108"/>
      <c r="H342" s="108"/>
      <c r="I342" s="108"/>
      <c r="J342" s="108"/>
    </row>
    <row r="343">
      <c r="C343" s="108"/>
      <c r="D343" s="108"/>
      <c r="E343" s="108"/>
      <c r="F343" s="108"/>
      <c r="G343" s="108"/>
      <c r="H343" s="108"/>
      <c r="I343" s="108"/>
      <c r="J343" s="108"/>
    </row>
    <row r="344">
      <c r="C344" s="108"/>
      <c r="D344" s="108"/>
      <c r="E344" s="108"/>
      <c r="F344" s="108"/>
      <c r="G344" s="108"/>
      <c r="H344" s="108"/>
      <c r="I344" s="108"/>
      <c r="J344" s="108"/>
    </row>
    <row r="345">
      <c r="C345" s="108"/>
      <c r="D345" s="108"/>
      <c r="E345" s="108"/>
      <c r="F345" s="108"/>
      <c r="G345" s="108"/>
      <c r="H345" s="108"/>
      <c r="I345" s="108"/>
      <c r="J345" s="108"/>
    </row>
    <row r="346">
      <c r="C346" s="108"/>
      <c r="D346" s="108"/>
      <c r="E346" s="108"/>
      <c r="F346" s="108"/>
      <c r="G346" s="108"/>
      <c r="H346" s="108"/>
      <c r="I346" s="108"/>
      <c r="J346" s="108"/>
    </row>
    <row r="347">
      <c r="C347" s="108"/>
      <c r="D347" s="108"/>
      <c r="E347" s="108"/>
      <c r="F347" s="108"/>
      <c r="G347" s="108"/>
      <c r="H347" s="108"/>
      <c r="I347" s="108"/>
      <c r="J347" s="108"/>
    </row>
    <row r="348">
      <c r="C348" s="108"/>
      <c r="D348" s="108"/>
      <c r="E348" s="108"/>
      <c r="F348" s="108"/>
      <c r="G348" s="108"/>
      <c r="H348" s="108"/>
      <c r="I348" s="108"/>
      <c r="J348" s="108"/>
    </row>
    <row r="349">
      <c r="C349" s="108"/>
      <c r="D349" s="108"/>
      <c r="E349" s="108"/>
      <c r="F349" s="108"/>
      <c r="G349" s="108"/>
      <c r="H349" s="108"/>
      <c r="I349" s="108"/>
      <c r="J349" s="108"/>
    </row>
    <row r="350">
      <c r="C350" s="108"/>
      <c r="D350" s="108"/>
      <c r="E350" s="108"/>
      <c r="F350" s="108"/>
      <c r="G350" s="108"/>
      <c r="H350" s="108"/>
      <c r="I350" s="108"/>
      <c r="J350" s="108"/>
    </row>
    <row r="351">
      <c r="C351" s="108"/>
      <c r="D351" s="108"/>
      <c r="E351" s="108"/>
      <c r="F351" s="108"/>
      <c r="G351" s="108"/>
      <c r="H351" s="108"/>
      <c r="I351" s="108"/>
      <c r="J351" s="108"/>
    </row>
    <row r="352">
      <c r="C352" s="108"/>
      <c r="D352" s="108"/>
      <c r="E352" s="108"/>
      <c r="F352" s="108"/>
      <c r="G352" s="108"/>
      <c r="H352" s="108"/>
      <c r="I352" s="108"/>
      <c r="J352" s="108"/>
    </row>
    <row r="353">
      <c r="C353" s="108"/>
      <c r="D353" s="108"/>
      <c r="E353" s="108"/>
      <c r="F353" s="108"/>
      <c r="G353" s="108"/>
      <c r="H353" s="108"/>
      <c r="I353" s="108"/>
      <c r="J353" s="108"/>
    </row>
    <row r="354">
      <c r="C354" s="108"/>
      <c r="D354" s="108"/>
      <c r="E354" s="108"/>
      <c r="F354" s="108"/>
      <c r="G354" s="108"/>
      <c r="H354" s="108"/>
      <c r="I354" s="108"/>
      <c r="J354" s="108"/>
    </row>
    <row r="355">
      <c r="C355" s="108"/>
      <c r="D355" s="108"/>
      <c r="E355" s="108"/>
      <c r="F355" s="108"/>
      <c r="G355" s="108"/>
      <c r="H355" s="108"/>
      <c r="I355" s="108"/>
      <c r="J355" s="108"/>
    </row>
    <row r="356">
      <c r="C356" s="108"/>
      <c r="D356" s="108"/>
      <c r="E356" s="108"/>
      <c r="F356" s="108"/>
      <c r="G356" s="108"/>
      <c r="H356" s="108"/>
      <c r="I356" s="108"/>
      <c r="J356" s="108"/>
    </row>
    <row r="357">
      <c r="C357" s="108"/>
      <c r="D357" s="108"/>
      <c r="E357" s="108"/>
      <c r="F357" s="108"/>
      <c r="G357" s="108"/>
      <c r="H357" s="108"/>
      <c r="I357" s="108"/>
      <c r="J357" s="108"/>
    </row>
    <row r="358">
      <c r="C358" s="108"/>
      <c r="D358" s="108"/>
      <c r="E358" s="108"/>
      <c r="F358" s="108"/>
      <c r="G358" s="108"/>
      <c r="H358" s="108"/>
      <c r="I358" s="108"/>
      <c r="J358" s="108"/>
    </row>
    <row r="359">
      <c r="C359" s="108"/>
      <c r="D359" s="108"/>
      <c r="E359" s="108"/>
      <c r="F359" s="108"/>
      <c r="G359" s="108"/>
      <c r="H359" s="108"/>
      <c r="I359" s="108"/>
      <c r="J359" s="108"/>
    </row>
    <row r="360">
      <c r="C360" s="108"/>
      <c r="D360" s="108"/>
      <c r="E360" s="108"/>
      <c r="F360" s="108"/>
      <c r="G360" s="108"/>
      <c r="H360" s="108"/>
      <c r="I360" s="108"/>
      <c r="J360" s="108"/>
    </row>
    <row r="361">
      <c r="C361" s="108"/>
      <c r="D361" s="108"/>
      <c r="E361" s="108"/>
      <c r="F361" s="108"/>
      <c r="G361" s="108"/>
      <c r="H361" s="108"/>
      <c r="I361" s="108"/>
      <c r="J361" s="108"/>
    </row>
    <row r="362">
      <c r="C362" s="108"/>
      <c r="D362" s="108"/>
      <c r="E362" s="108"/>
      <c r="F362" s="108"/>
      <c r="G362" s="108"/>
      <c r="H362" s="108"/>
      <c r="I362" s="108"/>
      <c r="J362" s="108"/>
    </row>
    <row r="363">
      <c r="C363" s="108"/>
      <c r="D363" s="108"/>
      <c r="E363" s="108"/>
      <c r="F363" s="108"/>
      <c r="G363" s="108"/>
      <c r="H363" s="108"/>
      <c r="I363" s="108"/>
      <c r="J363" s="108"/>
    </row>
    <row r="364">
      <c r="C364" s="108"/>
      <c r="D364" s="108"/>
      <c r="E364" s="108"/>
      <c r="F364" s="108"/>
      <c r="G364" s="108"/>
      <c r="H364" s="108"/>
      <c r="I364" s="108"/>
      <c r="J364" s="108"/>
    </row>
    <row r="365">
      <c r="C365" s="108"/>
      <c r="D365" s="108"/>
      <c r="E365" s="108"/>
      <c r="F365" s="108"/>
      <c r="G365" s="108"/>
      <c r="H365" s="108"/>
      <c r="I365" s="108"/>
      <c r="J365" s="108"/>
    </row>
    <row r="366">
      <c r="C366" s="108"/>
      <c r="D366" s="108"/>
      <c r="E366" s="108"/>
      <c r="F366" s="108"/>
      <c r="G366" s="108"/>
      <c r="H366" s="108"/>
      <c r="I366" s="108"/>
      <c r="J366" s="108"/>
    </row>
    <row r="367">
      <c r="C367" s="108"/>
      <c r="D367" s="108"/>
      <c r="E367" s="108"/>
      <c r="F367" s="108"/>
      <c r="G367" s="108"/>
      <c r="H367" s="108"/>
      <c r="I367" s="108"/>
      <c r="J367" s="108"/>
    </row>
    <row r="368">
      <c r="C368" s="108"/>
      <c r="D368" s="108"/>
      <c r="E368" s="108"/>
      <c r="F368" s="108"/>
      <c r="G368" s="108"/>
      <c r="H368" s="108"/>
      <c r="I368" s="108"/>
      <c r="J368" s="108"/>
    </row>
    <row r="369">
      <c r="C369" s="108"/>
      <c r="D369" s="108"/>
      <c r="E369" s="108"/>
      <c r="F369" s="108"/>
      <c r="G369" s="108"/>
      <c r="H369" s="108"/>
      <c r="I369" s="108"/>
      <c r="J369" s="108"/>
    </row>
    <row r="370">
      <c r="C370" s="108"/>
      <c r="D370" s="108"/>
      <c r="E370" s="108"/>
      <c r="F370" s="108"/>
      <c r="G370" s="108"/>
      <c r="H370" s="108"/>
      <c r="I370" s="108"/>
      <c r="J370" s="108"/>
    </row>
    <row r="371">
      <c r="C371" s="108"/>
      <c r="D371" s="108"/>
      <c r="E371" s="108"/>
      <c r="F371" s="108"/>
      <c r="G371" s="108"/>
      <c r="H371" s="108"/>
      <c r="I371" s="108"/>
      <c r="J371" s="108"/>
    </row>
    <row r="372">
      <c r="C372" s="108"/>
      <c r="D372" s="108"/>
      <c r="E372" s="108"/>
      <c r="F372" s="108"/>
      <c r="G372" s="108"/>
      <c r="H372" s="108"/>
      <c r="I372" s="108"/>
      <c r="J372" s="108"/>
    </row>
    <row r="373">
      <c r="C373" s="108"/>
      <c r="D373" s="108"/>
      <c r="E373" s="108"/>
      <c r="F373" s="108"/>
      <c r="G373" s="108"/>
      <c r="H373" s="108"/>
      <c r="I373" s="108"/>
      <c r="J373" s="108"/>
    </row>
    <row r="374">
      <c r="C374" s="108"/>
      <c r="D374" s="108"/>
      <c r="E374" s="108"/>
      <c r="F374" s="108"/>
      <c r="G374" s="108"/>
      <c r="H374" s="108"/>
      <c r="I374" s="108"/>
      <c r="J374" s="108"/>
    </row>
    <row r="375">
      <c r="C375" s="108"/>
      <c r="D375" s="108"/>
      <c r="E375" s="108"/>
      <c r="F375" s="108"/>
      <c r="G375" s="108"/>
      <c r="H375" s="108"/>
      <c r="I375" s="108"/>
      <c r="J375" s="108"/>
    </row>
    <row r="376">
      <c r="C376" s="108"/>
      <c r="D376" s="108"/>
      <c r="E376" s="108"/>
      <c r="F376" s="108"/>
      <c r="G376" s="108"/>
      <c r="H376" s="108"/>
      <c r="I376" s="108"/>
      <c r="J376" s="108"/>
    </row>
    <row r="377">
      <c r="C377" s="108"/>
      <c r="D377" s="108"/>
      <c r="E377" s="108"/>
      <c r="F377" s="108"/>
      <c r="G377" s="108"/>
      <c r="H377" s="108"/>
      <c r="I377" s="108"/>
      <c r="J377" s="108"/>
    </row>
    <row r="378">
      <c r="C378" s="108"/>
      <c r="D378" s="108"/>
      <c r="E378" s="108"/>
      <c r="F378" s="108"/>
      <c r="G378" s="108"/>
      <c r="H378" s="108"/>
      <c r="I378" s="108"/>
      <c r="J378" s="108"/>
    </row>
    <row r="379">
      <c r="C379" s="108"/>
      <c r="D379" s="108"/>
      <c r="E379" s="108"/>
      <c r="F379" s="108"/>
      <c r="G379" s="108"/>
      <c r="H379" s="108"/>
      <c r="I379" s="108"/>
      <c r="J379" s="108"/>
    </row>
    <row r="380">
      <c r="C380" s="108"/>
      <c r="D380" s="108"/>
      <c r="E380" s="108"/>
      <c r="F380" s="108"/>
      <c r="G380" s="108"/>
      <c r="H380" s="108"/>
      <c r="I380" s="108"/>
      <c r="J380" s="108"/>
    </row>
    <row r="381">
      <c r="C381" s="108"/>
      <c r="D381" s="108"/>
      <c r="E381" s="108"/>
      <c r="F381" s="108"/>
      <c r="G381" s="108"/>
      <c r="H381" s="108"/>
      <c r="I381" s="108"/>
      <c r="J381" s="108"/>
    </row>
    <row r="382">
      <c r="C382" s="108"/>
      <c r="D382" s="108"/>
      <c r="E382" s="108"/>
      <c r="F382" s="108"/>
      <c r="G382" s="108"/>
      <c r="H382" s="108"/>
      <c r="I382" s="108"/>
      <c r="J382" s="108"/>
    </row>
    <row r="383">
      <c r="C383" s="108"/>
      <c r="D383" s="108"/>
      <c r="E383" s="108"/>
      <c r="F383" s="108"/>
      <c r="G383" s="108"/>
      <c r="H383" s="108"/>
      <c r="I383" s="108"/>
      <c r="J383" s="108"/>
    </row>
    <row r="384">
      <c r="C384" s="108"/>
      <c r="D384" s="108"/>
      <c r="E384" s="108"/>
      <c r="F384" s="108"/>
      <c r="G384" s="108"/>
      <c r="H384" s="108"/>
      <c r="I384" s="108"/>
      <c r="J384" s="108"/>
    </row>
    <row r="385">
      <c r="C385" s="108"/>
      <c r="D385" s="108"/>
      <c r="E385" s="108"/>
      <c r="F385" s="108"/>
      <c r="G385" s="108"/>
      <c r="H385" s="108"/>
      <c r="I385" s="108"/>
      <c r="J385" s="108"/>
    </row>
    <row r="386">
      <c r="C386" s="108"/>
      <c r="D386" s="108"/>
      <c r="E386" s="108"/>
      <c r="F386" s="108"/>
      <c r="G386" s="108"/>
      <c r="H386" s="108"/>
      <c r="I386" s="108"/>
      <c r="J386" s="108"/>
    </row>
    <row r="387">
      <c r="C387" s="108"/>
      <c r="D387" s="108"/>
      <c r="E387" s="108"/>
      <c r="F387" s="108"/>
      <c r="G387" s="108"/>
      <c r="H387" s="108"/>
      <c r="I387" s="108"/>
      <c r="J387" s="108"/>
    </row>
    <row r="388">
      <c r="C388" s="108"/>
      <c r="D388" s="108"/>
      <c r="E388" s="108"/>
      <c r="F388" s="108"/>
      <c r="G388" s="108"/>
      <c r="H388" s="108"/>
      <c r="I388" s="108"/>
      <c r="J388" s="108"/>
    </row>
    <row r="389">
      <c r="C389" s="108"/>
      <c r="D389" s="108"/>
      <c r="E389" s="108"/>
      <c r="F389" s="108"/>
      <c r="G389" s="108"/>
      <c r="H389" s="108"/>
      <c r="I389" s="108"/>
      <c r="J389" s="108"/>
    </row>
    <row r="390">
      <c r="C390" s="108"/>
      <c r="D390" s="108"/>
      <c r="E390" s="108"/>
      <c r="F390" s="108"/>
      <c r="G390" s="108"/>
      <c r="H390" s="108"/>
      <c r="I390" s="108"/>
      <c r="J390" s="108"/>
    </row>
    <row r="391">
      <c r="C391" s="108"/>
      <c r="D391" s="108"/>
      <c r="E391" s="108"/>
      <c r="F391" s="108"/>
      <c r="G391" s="108"/>
      <c r="H391" s="108"/>
      <c r="I391" s="108"/>
      <c r="J391" s="108"/>
    </row>
    <row r="392">
      <c r="C392" s="108"/>
      <c r="D392" s="108"/>
      <c r="E392" s="108"/>
      <c r="F392" s="108"/>
      <c r="G392" s="108"/>
      <c r="H392" s="108"/>
      <c r="I392" s="108"/>
      <c r="J392" s="108"/>
    </row>
    <row r="393">
      <c r="C393" s="108"/>
      <c r="D393" s="108"/>
      <c r="E393" s="108"/>
      <c r="F393" s="108"/>
      <c r="G393" s="108"/>
      <c r="H393" s="108"/>
      <c r="I393" s="108"/>
      <c r="J393" s="108"/>
    </row>
    <row r="394">
      <c r="C394" s="108"/>
      <c r="D394" s="108"/>
      <c r="E394" s="108"/>
      <c r="F394" s="108"/>
      <c r="G394" s="108"/>
      <c r="H394" s="108"/>
      <c r="I394" s="108"/>
      <c r="J394" s="108"/>
    </row>
    <row r="395">
      <c r="C395" s="108"/>
      <c r="D395" s="108"/>
      <c r="E395" s="108"/>
      <c r="F395" s="108"/>
      <c r="G395" s="108"/>
      <c r="H395" s="108"/>
      <c r="I395" s="108"/>
      <c r="J395" s="108"/>
    </row>
    <row r="396">
      <c r="C396" s="108"/>
      <c r="D396" s="108"/>
      <c r="E396" s="108"/>
      <c r="F396" s="108"/>
      <c r="G396" s="108"/>
      <c r="H396" s="108"/>
      <c r="I396" s="108"/>
      <c r="J396" s="108"/>
    </row>
    <row r="397">
      <c r="C397" s="108"/>
      <c r="D397" s="108"/>
      <c r="E397" s="108"/>
      <c r="F397" s="108"/>
      <c r="G397" s="108"/>
      <c r="H397" s="108"/>
      <c r="I397" s="108"/>
      <c r="J397" s="108"/>
    </row>
    <row r="398">
      <c r="C398" s="108"/>
      <c r="D398" s="108"/>
      <c r="E398" s="108"/>
      <c r="F398" s="108"/>
      <c r="G398" s="108"/>
      <c r="H398" s="108"/>
      <c r="I398" s="108"/>
      <c r="J398" s="108"/>
    </row>
    <row r="399">
      <c r="C399" s="108"/>
      <c r="D399" s="108"/>
      <c r="E399" s="108"/>
      <c r="F399" s="108"/>
      <c r="G399" s="108"/>
      <c r="H399" s="108"/>
      <c r="I399" s="108"/>
      <c r="J399" s="108"/>
    </row>
    <row r="400">
      <c r="C400" s="108"/>
      <c r="D400" s="108"/>
      <c r="E400" s="108"/>
      <c r="F400" s="108"/>
      <c r="G400" s="108"/>
      <c r="H400" s="108"/>
      <c r="I400" s="108"/>
      <c r="J400" s="108"/>
    </row>
    <row r="401">
      <c r="C401" s="108"/>
      <c r="D401" s="108"/>
      <c r="E401" s="108"/>
      <c r="F401" s="108"/>
      <c r="G401" s="108"/>
      <c r="H401" s="108"/>
      <c r="I401" s="108"/>
      <c r="J401" s="108"/>
    </row>
    <row r="402">
      <c r="C402" s="108"/>
      <c r="D402" s="108"/>
      <c r="E402" s="108"/>
      <c r="F402" s="108"/>
      <c r="G402" s="108"/>
      <c r="H402" s="108"/>
      <c r="I402" s="108"/>
      <c r="J402" s="108"/>
    </row>
    <row r="403">
      <c r="C403" s="108"/>
      <c r="D403" s="108"/>
      <c r="E403" s="108"/>
      <c r="F403" s="108"/>
      <c r="G403" s="108"/>
      <c r="H403" s="108"/>
      <c r="I403" s="108"/>
      <c r="J403" s="108"/>
    </row>
    <row r="404">
      <c r="C404" s="108"/>
      <c r="D404" s="108"/>
      <c r="E404" s="108"/>
      <c r="F404" s="108"/>
      <c r="G404" s="108"/>
      <c r="H404" s="108"/>
      <c r="I404" s="108"/>
      <c r="J404" s="108"/>
    </row>
    <row r="405">
      <c r="C405" s="108"/>
      <c r="D405" s="108"/>
      <c r="E405" s="108"/>
      <c r="F405" s="108"/>
      <c r="G405" s="108"/>
      <c r="H405" s="108"/>
      <c r="I405" s="108"/>
      <c r="J405" s="108"/>
    </row>
    <row r="406">
      <c r="C406" s="108"/>
      <c r="D406" s="108"/>
      <c r="E406" s="108"/>
      <c r="F406" s="108"/>
      <c r="G406" s="108"/>
      <c r="H406" s="108"/>
      <c r="I406" s="108"/>
      <c r="J406" s="108"/>
    </row>
    <row r="407">
      <c r="C407" s="108"/>
      <c r="D407" s="108"/>
      <c r="E407" s="108"/>
      <c r="F407" s="108"/>
      <c r="G407" s="108"/>
      <c r="H407" s="108"/>
      <c r="I407" s="108"/>
      <c r="J407" s="108"/>
    </row>
    <row r="408">
      <c r="C408" s="108"/>
      <c r="D408" s="108"/>
      <c r="E408" s="108"/>
      <c r="F408" s="108"/>
      <c r="G408" s="108"/>
      <c r="H408" s="108"/>
      <c r="I408" s="108"/>
      <c r="J408" s="108"/>
    </row>
    <row r="409">
      <c r="C409" s="108"/>
      <c r="D409" s="108"/>
      <c r="E409" s="108"/>
      <c r="F409" s="108"/>
      <c r="G409" s="108"/>
      <c r="H409" s="108"/>
      <c r="I409" s="108"/>
      <c r="J409" s="108"/>
    </row>
    <row r="410">
      <c r="C410" s="108"/>
      <c r="D410" s="108"/>
      <c r="E410" s="108"/>
      <c r="F410" s="108"/>
      <c r="G410" s="108"/>
      <c r="H410" s="108"/>
      <c r="I410" s="108"/>
      <c r="J410" s="108"/>
    </row>
    <row r="411">
      <c r="C411" s="108"/>
      <c r="D411" s="108"/>
      <c r="E411" s="108"/>
      <c r="F411" s="108"/>
      <c r="G411" s="108"/>
      <c r="H411" s="108"/>
      <c r="I411" s="108"/>
      <c r="J411" s="108"/>
    </row>
    <row r="412">
      <c r="C412" s="108"/>
      <c r="D412" s="108"/>
      <c r="E412" s="108"/>
      <c r="F412" s="108"/>
      <c r="G412" s="108"/>
      <c r="H412" s="108"/>
      <c r="I412" s="108"/>
      <c r="J412" s="108"/>
    </row>
    <row r="413">
      <c r="C413" s="108"/>
      <c r="D413" s="108"/>
      <c r="E413" s="108"/>
      <c r="F413" s="108"/>
      <c r="G413" s="108"/>
      <c r="H413" s="108"/>
      <c r="I413" s="108"/>
      <c r="J413" s="108"/>
    </row>
    <row r="414">
      <c r="C414" s="108"/>
      <c r="D414" s="108"/>
      <c r="E414" s="108"/>
      <c r="F414" s="108"/>
      <c r="G414" s="108"/>
      <c r="H414" s="108"/>
      <c r="I414" s="108"/>
      <c r="J414" s="108"/>
    </row>
    <row r="415">
      <c r="C415" s="108"/>
      <c r="D415" s="108"/>
      <c r="E415" s="108"/>
      <c r="F415" s="108"/>
      <c r="G415" s="108"/>
      <c r="H415" s="108"/>
      <c r="I415" s="108"/>
      <c r="J415" s="108"/>
    </row>
    <row r="416">
      <c r="C416" s="108"/>
      <c r="D416" s="108"/>
      <c r="E416" s="108"/>
      <c r="F416" s="108"/>
      <c r="G416" s="108"/>
      <c r="H416" s="108"/>
      <c r="I416" s="108"/>
      <c r="J416" s="108"/>
    </row>
    <row r="417">
      <c r="C417" s="108"/>
      <c r="D417" s="108"/>
      <c r="E417" s="108"/>
      <c r="F417" s="108"/>
      <c r="G417" s="108"/>
      <c r="H417" s="108"/>
      <c r="I417" s="108"/>
      <c r="J417" s="108"/>
    </row>
    <row r="418">
      <c r="C418" s="108"/>
      <c r="D418" s="108"/>
      <c r="E418" s="108"/>
      <c r="F418" s="108"/>
      <c r="G418" s="108"/>
      <c r="H418" s="108"/>
      <c r="I418" s="108"/>
      <c r="J418" s="108"/>
    </row>
    <row r="419">
      <c r="C419" s="108"/>
      <c r="D419" s="108"/>
      <c r="E419" s="108"/>
      <c r="F419" s="108"/>
      <c r="G419" s="108"/>
      <c r="H419" s="108"/>
      <c r="I419" s="108"/>
      <c r="J419" s="108"/>
    </row>
    <row r="420">
      <c r="C420" s="108"/>
      <c r="D420" s="108"/>
      <c r="E420" s="108"/>
      <c r="F420" s="108"/>
      <c r="G420" s="108"/>
      <c r="H420" s="108"/>
      <c r="I420" s="108"/>
      <c r="J420" s="108"/>
    </row>
    <row r="421">
      <c r="C421" s="108"/>
      <c r="D421" s="108"/>
      <c r="E421" s="108"/>
      <c r="F421" s="108"/>
      <c r="G421" s="108"/>
      <c r="H421" s="108"/>
      <c r="I421" s="108"/>
      <c r="J421" s="108"/>
    </row>
    <row r="422">
      <c r="C422" s="108"/>
      <c r="D422" s="108"/>
      <c r="E422" s="108"/>
      <c r="F422" s="108"/>
      <c r="G422" s="108"/>
      <c r="H422" s="108"/>
      <c r="I422" s="108"/>
      <c r="J422" s="108"/>
    </row>
    <row r="423">
      <c r="C423" s="108"/>
      <c r="D423" s="108"/>
      <c r="E423" s="108"/>
      <c r="F423" s="108"/>
      <c r="G423" s="108"/>
      <c r="H423" s="108"/>
      <c r="I423" s="108"/>
      <c r="J423" s="108"/>
    </row>
    <row r="424">
      <c r="C424" s="108"/>
      <c r="D424" s="108"/>
      <c r="E424" s="108"/>
      <c r="F424" s="108"/>
      <c r="G424" s="108"/>
      <c r="H424" s="108"/>
      <c r="I424" s="108"/>
      <c r="J424" s="108"/>
    </row>
    <row r="425">
      <c r="C425" s="108"/>
      <c r="D425" s="108"/>
      <c r="E425" s="108"/>
      <c r="F425" s="108"/>
      <c r="G425" s="108"/>
      <c r="H425" s="108"/>
      <c r="I425" s="108"/>
      <c r="J425" s="108"/>
    </row>
    <row r="426">
      <c r="C426" s="108"/>
      <c r="D426" s="108"/>
      <c r="E426" s="108"/>
      <c r="F426" s="108"/>
      <c r="G426" s="108"/>
      <c r="H426" s="108"/>
      <c r="I426" s="108"/>
      <c r="J426" s="108"/>
    </row>
    <row r="427">
      <c r="C427" s="108"/>
      <c r="D427" s="108"/>
      <c r="E427" s="108"/>
      <c r="F427" s="108"/>
      <c r="G427" s="108"/>
      <c r="H427" s="108"/>
      <c r="I427" s="108"/>
      <c r="J427" s="108"/>
    </row>
    <row r="428">
      <c r="C428" s="108"/>
      <c r="D428" s="108"/>
      <c r="E428" s="108"/>
      <c r="F428" s="108"/>
      <c r="G428" s="108"/>
      <c r="H428" s="108"/>
      <c r="I428" s="108"/>
      <c r="J428" s="108"/>
    </row>
    <row r="429">
      <c r="C429" s="108"/>
      <c r="D429" s="108"/>
      <c r="E429" s="108"/>
      <c r="F429" s="108"/>
      <c r="G429" s="108"/>
      <c r="H429" s="108"/>
      <c r="I429" s="108"/>
      <c r="J429" s="108"/>
    </row>
    <row r="430">
      <c r="C430" s="108"/>
      <c r="D430" s="108"/>
      <c r="E430" s="108"/>
      <c r="F430" s="108"/>
      <c r="G430" s="108"/>
      <c r="H430" s="108"/>
      <c r="I430" s="108"/>
      <c r="J430" s="108"/>
    </row>
    <row r="431">
      <c r="C431" s="108"/>
      <c r="D431" s="108"/>
      <c r="E431" s="108"/>
      <c r="F431" s="108"/>
      <c r="G431" s="108"/>
      <c r="H431" s="108"/>
      <c r="I431" s="108"/>
      <c r="J431" s="108"/>
    </row>
    <row r="432">
      <c r="C432" s="108"/>
      <c r="D432" s="108"/>
      <c r="E432" s="108"/>
      <c r="F432" s="108"/>
      <c r="G432" s="108"/>
      <c r="H432" s="108"/>
      <c r="I432" s="108"/>
      <c r="J432" s="108"/>
    </row>
    <row r="433">
      <c r="C433" s="108"/>
      <c r="D433" s="108"/>
      <c r="E433" s="108"/>
      <c r="F433" s="108"/>
      <c r="G433" s="108"/>
      <c r="H433" s="108"/>
      <c r="I433" s="108"/>
      <c r="J433" s="108"/>
    </row>
    <row r="434">
      <c r="C434" s="108"/>
      <c r="D434" s="108"/>
      <c r="E434" s="108"/>
      <c r="F434" s="108"/>
      <c r="G434" s="108"/>
      <c r="H434" s="108"/>
      <c r="I434" s="108"/>
      <c r="J434" s="108"/>
    </row>
    <row r="435">
      <c r="C435" s="108"/>
      <c r="D435" s="108"/>
      <c r="E435" s="108"/>
      <c r="F435" s="108"/>
      <c r="G435" s="108"/>
      <c r="H435" s="108"/>
      <c r="I435" s="108"/>
      <c r="J435" s="108"/>
    </row>
    <row r="436">
      <c r="C436" s="108"/>
      <c r="D436" s="108"/>
      <c r="E436" s="108"/>
      <c r="F436" s="108"/>
      <c r="G436" s="108"/>
      <c r="H436" s="108"/>
      <c r="I436" s="108"/>
      <c r="J436" s="108"/>
    </row>
    <row r="437">
      <c r="C437" s="108"/>
      <c r="D437" s="108"/>
      <c r="E437" s="108"/>
      <c r="F437" s="108"/>
      <c r="G437" s="108"/>
      <c r="H437" s="108"/>
      <c r="I437" s="108"/>
      <c r="J437" s="108"/>
    </row>
    <row r="438">
      <c r="C438" s="108"/>
      <c r="D438" s="108"/>
      <c r="E438" s="108"/>
      <c r="F438" s="108"/>
      <c r="G438" s="108"/>
      <c r="H438" s="108"/>
      <c r="I438" s="108"/>
      <c r="J438" s="108"/>
    </row>
    <row r="439">
      <c r="C439" s="108"/>
      <c r="D439" s="108"/>
      <c r="E439" s="108"/>
      <c r="F439" s="108"/>
      <c r="G439" s="108"/>
      <c r="H439" s="108"/>
      <c r="I439" s="108"/>
      <c r="J439" s="108"/>
    </row>
    <row r="440">
      <c r="C440" s="108"/>
      <c r="D440" s="108"/>
      <c r="E440" s="108"/>
      <c r="F440" s="108"/>
      <c r="G440" s="108"/>
      <c r="H440" s="108"/>
      <c r="I440" s="108"/>
      <c r="J440" s="108"/>
    </row>
    <row r="441">
      <c r="C441" s="108"/>
      <c r="D441" s="108"/>
      <c r="E441" s="108"/>
      <c r="F441" s="108"/>
      <c r="G441" s="108"/>
      <c r="H441" s="108"/>
      <c r="I441" s="108"/>
      <c r="J441" s="108"/>
    </row>
    <row r="442">
      <c r="C442" s="108"/>
      <c r="D442" s="108"/>
      <c r="E442" s="108"/>
      <c r="F442" s="108"/>
      <c r="G442" s="108"/>
      <c r="H442" s="108"/>
      <c r="I442" s="108"/>
      <c r="J442" s="108"/>
    </row>
    <row r="443">
      <c r="C443" s="108"/>
      <c r="D443" s="108"/>
      <c r="E443" s="108"/>
      <c r="F443" s="108"/>
      <c r="G443" s="108"/>
      <c r="H443" s="108"/>
      <c r="I443" s="108"/>
      <c r="J443" s="108"/>
    </row>
    <row r="444">
      <c r="C444" s="108"/>
      <c r="D444" s="108"/>
      <c r="E444" s="108"/>
      <c r="F444" s="108"/>
      <c r="G444" s="108"/>
      <c r="H444" s="108"/>
      <c r="I444" s="108"/>
      <c r="J444" s="108"/>
    </row>
    <row r="445">
      <c r="C445" s="108"/>
      <c r="D445" s="108"/>
      <c r="E445" s="108"/>
      <c r="F445" s="108"/>
      <c r="G445" s="108"/>
      <c r="H445" s="108"/>
      <c r="I445" s="108"/>
      <c r="J445" s="108"/>
    </row>
    <row r="446">
      <c r="C446" s="108"/>
      <c r="D446" s="108"/>
      <c r="E446" s="108"/>
      <c r="F446" s="108"/>
      <c r="G446" s="108"/>
      <c r="H446" s="108"/>
      <c r="I446" s="108"/>
      <c r="J446" s="108"/>
    </row>
    <row r="447">
      <c r="C447" s="108"/>
      <c r="D447" s="108"/>
      <c r="E447" s="108"/>
      <c r="F447" s="108"/>
      <c r="G447" s="108"/>
      <c r="H447" s="108"/>
      <c r="I447" s="108"/>
      <c r="J447" s="108"/>
    </row>
    <row r="448">
      <c r="C448" s="108"/>
      <c r="D448" s="108"/>
      <c r="E448" s="108"/>
      <c r="F448" s="108"/>
      <c r="G448" s="108"/>
      <c r="H448" s="108"/>
      <c r="I448" s="108"/>
      <c r="J448" s="108"/>
    </row>
    <row r="449">
      <c r="C449" s="108"/>
      <c r="D449" s="108"/>
      <c r="E449" s="108"/>
      <c r="F449" s="108"/>
      <c r="G449" s="108"/>
      <c r="H449" s="108"/>
      <c r="I449" s="108"/>
      <c r="J449" s="108"/>
    </row>
    <row r="450">
      <c r="C450" s="108"/>
      <c r="D450" s="108"/>
      <c r="E450" s="108"/>
      <c r="F450" s="108"/>
      <c r="G450" s="108"/>
      <c r="H450" s="108"/>
      <c r="I450" s="108"/>
      <c r="J450" s="108"/>
    </row>
    <row r="451">
      <c r="C451" s="108"/>
      <c r="D451" s="108"/>
      <c r="E451" s="108"/>
      <c r="F451" s="108"/>
      <c r="G451" s="108"/>
      <c r="H451" s="108"/>
      <c r="I451" s="108"/>
      <c r="J451" s="108"/>
    </row>
    <row r="452">
      <c r="C452" s="108"/>
      <c r="D452" s="108"/>
      <c r="E452" s="108"/>
      <c r="F452" s="108"/>
      <c r="G452" s="108"/>
      <c r="H452" s="108"/>
      <c r="I452" s="108"/>
      <c r="J452" s="108"/>
    </row>
    <row r="453">
      <c r="C453" s="108"/>
      <c r="D453" s="108"/>
      <c r="E453" s="108"/>
      <c r="F453" s="108"/>
      <c r="G453" s="108"/>
      <c r="H453" s="108"/>
      <c r="I453" s="108"/>
      <c r="J453" s="108"/>
    </row>
    <row r="454">
      <c r="C454" s="108"/>
      <c r="D454" s="108"/>
      <c r="E454" s="108"/>
      <c r="F454" s="108"/>
      <c r="G454" s="108"/>
      <c r="H454" s="108"/>
      <c r="I454" s="108"/>
      <c r="J454" s="108"/>
    </row>
    <row r="455">
      <c r="C455" s="108"/>
      <c r="D455" s="108"/>
      <c r="E455" s="108"/>
      <c r="F455" s="108"/>
      <c r="G455" s="108"/>
      <c r="H455" s="108"/>
      <c r="I455" s="108"/>
      <c r="J455" s="108"/>
    </row>
    <row r="456">
      <c r="C456" s="108"/>
      <c r="D456" s="108"/>
      <c r="E456" s="108"/>
      <c r="F456" s="108"/>
      <c r="G456" s="108"/>
      <c r="H456" s="108"/>
      <c r="I456" s="108"/>
      <c r="J456" s="108"/>
    </row>
    <row r="457">
      <c r="C457" s="108"/>
      <c r="D457" s="108"/>
      <c r="E457" s="108"/>
      <c r="F457" s="108"/>
      <c r="G457" s="108"/>
      <c r="H457" s="108"/>
      <c r="I457" s="108"/>
      <c r="J457" s="108"/>
    </row>
    <row r="458">
      <c r="C458" s="108"/>
      <c r="D458" s="108"/>
      <c r="E458" s="108"/>
      <c r="F458" s="108"/>
      <c r="G458" s="108"/>
      <c r="H458" s="108"/>
      <c r="I458" s="108"/>
      <c r="J458" s="108"/>
    </row>
    <row r="459">
      <c r="C459" s="108"/>
      <c r="D459" s="108"/>
      <c r="E459" s="108"/>
      <c r="F459" s="108"/>
      <c r="G459" s="108"/>
      <c r="H459" s="108"/>
      <c r="I459" s="108"/>
      <c r="J459" s="108"/>
    </row>
    <row r="460">
      <c r="C460" s="108"/>
      <c r="D460" s="108"/>
      <c r="E460" s="108"/>
      <c r="F460" s="108"/>
      <c r="G460" s="108"/>
      <c r="H460" s="108"/>
      <c r="I460" s="108"/>
      <c r="J460" s="108"/>
    </row>
    <row r="461">
      <c r="C461" s="108"/>
      <c r="D461" s="108"/>
      <c r="E461" s="108"/>
      <c r="F461" s="108"/>
      <c r="G461" s="108"/>
      <c r="H461" s="108"/>
      <c r="I461" s="108"/>
      <c r="J461" s="108"/>
    </row>
    <row r="462">
      <c r="C462" s="108"/>
      <c r="D462" s="108"/>
      <c r="E462" s="108"/>
      <c r="F462" s="108"/>
      <c r="G462" s="108"/>
      <c r="H462" s="108"/>
      <c r="I462" s="108"/>
      <c r="J462" s="108"/>
    </row>
    <row r="463">
      <c r="C463" s="108"/>
      <c r="D463" s="108"/>
      <c r="E463" s="108"/>
      <c r="F463" s="108"/>
      <c r="G463" s="108"/>
      <c r="H463" s="108"/>
      <c r="I463" s="108"/>
      <c r="J463" s="108"/>
    </row>
    <row r="464">
      <c r="C464" s="108"/>
      <c r="D464" s="108"/>
      <c r="E464" s="108"/>
      <c r="F464" s="108"/>
      <c r="G464" s="108"/>
      <c r="H464" s="108"/>
      <c r="I464" s="108"/>
      <c r="J464" s="108"/>
    </row>
    <row r="465">
      <c r="C465" s="108"/>
      <c r="D465" s="108"/>
      <c r="E465" s="108"/>
      <c r="F465" s="108"/>
      <c r="G465" s="108"/>
      <c r="H465" s="108"/>
      <c r="I465" s="108"/>
      <c r="J465" s="108"/>
    </row>
    <row r="466">
      <c r="C466" s="108"/>
      <c r="D466" s="108"/>
      <c r="E466" s="108"/>
      <c r="F466" s="108"/>
      <c r="G466" s="108"/>
      <c r="H466" s="108"/>
      <c r="I466" s="108"/>
      <c r="J466" s="108"/>
    </row>
    <row r="467">
      <c r="C467" s="108"/>
      <c r="D467" s="108"/>
      <c r="E467" s="108"/>
      <c r="F467" s="108"/>
      <c r="G467" s="108"/>
      <c r="H467" s="108"/>
      <c r="I467" s="108"/>
      <c r="J467" s="108"/>
    </row>
    <row r="468">
      <c r="C468" s="108"/>
      <c r="D468" s="108"/>
      <c r="E468" s="108"/>
      <c r="F468" s="108"/>
      <c r="G468" s="108"/>
      <c r="H468" s="108"/>
      <c r="I468" s="108"/>
      <c r="J468" s="108"/>
    </row>
    <row r="469">
      <c r="C469" s="108"/>
      <c r="D469" s="108"/>
      <c r="E469" s="108"/>
      <c r="F469" s="108"/>
      <c r="G469" s="108"/>
      <c r="H469" s="108"/>
      <c r="I469" s="108"/>
      <c r="J469" s="108"/>
    </row>
    <row r="470">
      <c r="C470" s="108"/>
      <c r="D470" s="108"/>
      <c r="E470" s="108"/>
      <c r="F470" s="108"/>
      <c r="G470" s="108"/>
      <c r="H470" s="108"/>
      <c r="I470" s="108"/>
      <c r="J470" s="108"/>
    </row>
    <row r="471">
      <c r="C471" s="108"/>
      <c r="D471" s="108"/>
      <c r="E471" s="108"/>
      <c r="F471" s="108"/>
      <c r="G471" s="108"/>
      <c r="H471" s="108"/>
      <c r="I471" s="108"/>
      <c r="J471" s="108"/>
    </row>
    <row r="472">
      <c r="C472" s="108"/>
      <c r="D472" s="108"/>
      <c r="E472" s="108"/>
      <c r="F472" s="108"/>
      <c r="G472" s="108"/>
      <c r="H472" s="108"/>
      <c r="I472" s="108"/>
      <c r="J472" s="108"/>
    </row>
    <row r="473">
      <c r="C473" s="108"/>
      <c r="D473" s="108"/>
      <c r="E473" s="108"/>
      <c r="F473" s="108"/>
      <c r="G473" s="108"/>
      <c r="H473" s="108"/>
      <c r="I473" s="108"/>
      <c r="J473" s="108"/>
    </row>
    <row r="474">
      <c r="C474" s="108"/>
      <c r="D474" s="108"/>
      <c r="E474" s="108"/>
      <c r="F474" s="108"/>
      <c r="G474" s="108"/>
      <c r="H474" s="108"/>
      <c r="I474" s="108"/>
      <c r="J474" s="108"/>
    </row>
    <row r="475">
      <c r="C475" s="108"/>
      <c r="D475" s="108"/>
      <c r="E475" s="108"/>
      <c r="F475" s="108"/>
      <c r="G475" s="108"/>
      <c r="H475" s="108"/>
      <c r="I475" s="108"/>
      <c r="J475" s="108"/>
    </row>
    <row r="476">
      <c r="C476" s="108"/>
      <c r="D476" s="108"/>
      <c r="E476" s="108"/>
      <c r="F476" s="108"/>
      <c r="G476" s="108"/>
      <c r="H476" s="108"/>
      <c r="I476" s="108"/>
      <c r="J476" s="108"/>
    </row>
    <row r="477">
      <c r="C477" s="108"/>
      <c r="D477" s="108"/>
      <c r="E477" s="108"/>
      <c r="F477" s="108"/>
      <c r="G477" s="108"/>
      <c r="H477" s="108"/>
      <c r="I477" s="108"/>
      <c r="J477" s="108"/>
    </row>
    <row r="478">
      <c r="C478" s="108"/>
      <c r="D478" s="108"/>
      <c r="E478" s="108"/>
      <c r="F478" s="108"/>
      <c r="G478" s="108"/>
      <c r="H478" s="108"/>
      <c r="I478" s="108"/>
      <c r="J478" s="108"/>
    </row>
    <row r="479">
      <c r="C479" s="108"/>
      <c r="D479" s="108"/>
      <c r="E479" s="108"/>
      <c r="F479" s="108"/>
      <c r="G479" s="108"/>
      <c r="H479" s="108"/>
      <c r="I479" s="108"/>
      <c r="J479" s="108"/>
    </row>
    <row r="480">
      <c r="C480" s="108"/>
      <c r="D480" s="108"/>
      <c r="E480" s="108"/>
      <c r="F480" s="108"/>
      <c r="G480" s="108"/>
      <c r="H480" s="108"/>
      <c r="I480" s="108"/>
      <c r="J480" s="108"/>
    </row>
    <row r="481">
      <c r="C481" s="108"/>
      <c r="D481" s="108"/>
      <c r="E481" s="108"/>
      <c r="F481" s="108"/>
      <c r="G481" s="108"/>
      <c r="H481" s="108"/>
      <c r="I481" s="108"/>
      <c r="J481" s="108"/>
    </row>
    <row r="482">
      <c r="C482" s="108"/>
      <c r="D482" s="108"/>
      <c r="E482" s="108"/>
      <c r="F482" s="108"/>
      <c r="G482" s="108"/>
      <c r="H482" s="108"/>
      <c r="I482" s="108"/>
      <c r="J482" s="108"/>
    </row>
    <row r="483">
      <c r="C483" s="108"/>
      <c r="D483" s="108"/>
      <c r="E483" s="108"/>
      <c r="F483" s="108"/>
      <c r="G483" s="108"/>
      <c r="H483" s="108"/>
      <c r="I483" s="108"/>
      <c r="J483" s="108"/>
    </row>
    <row r="484">
      <c r="C484" s="108"/>
      <c r="D484" s="108"/>
      <c r="E484" s="108"/>
      <c r="F484" s="108"/>
      <c r="G484" s="108"/>
      <c r="H484" s="108"/>
      <c r="I484" s="108"/>
      <c r="J484" s="108"/>
    </row>
    <row r="485">
      <c r="C485" s="108"/>
      <c r="D485" s="108"/>
      <c r="E485" s="108"/>
      <c r="F485" s="108"/>
      <c r="G485" s="108"/>
      <c r="H485" s="108"/>
      <c r="I485" s="108"/>
      <c r="J485" s="108"/>
    </row>
    <row r="486">
      <c r="C486" s="108"/>
      <c r="D486" s="108"/>
      <c r="E486" s="108"/>
      <c r="F486" s="108"/>
      <c r="G486" s="108"/>
      <c r="H486" s="108"/>
      <c r="I486" s="108"/>
      <c r="J486" s="108"/>
    </row>
    <row r="487">
      <c r="C487" s="108"/>
      <c r="D487" s="108"/>
      <c r="E487" s="108"/>
      <c r="F487" s="108"/>
      <c r="G487" s="108"/>
      <c r="H487" s="108"/>
      <c r="I487" s="108"/>
      <c r="J487" s="108"/>
    </row>
    <row r="488">
      <c r="C488" s="108"/>
      <c r="D488" s="108"/>
      <c r="E488" s="108"/>
      <c r="F488" s="108"/>
      <c r="G488" s="108"/>
      <c r="H488" s="108"/>
      <c r="I488" s="108"/>
      <c r="J488" s="108"/>
    </row>
    <row r="489">
      <c r="C489" s="108"/>
      <c r="D489" s="108"/>
      <c r="E489" s="108"/>
      <c r="F489" s="108"/>
      <c r="G489" s="108"/>
      <c r="H489" s="108"/>
      <c r="I489" s="108"/>
      <c r="J489" s="108"/>
    </row>
    <row r="490">
      <c r="C490" s="108"/>
      <c r="D490" s="108"/>
      <c r="E490" s="108"/>
      <c r="F490" s="108"/>
      <c r="G490" s="108"/>
      <c r="H490" s="108"/>
      <c r="I490" s="108"/>
      <c r="J490" s="108"/>
    </row>
    <row r="491">
      <c r="C491" s="108"/>
      <c r="D491" s="108"/>
      <c r="E491" s="108"/>
      <c r="F491" s="108"/>
      <c r="G491" s="108"/>
      <c r="H491" s="108"/>
      <c r="I491" s="108"/>
      <c r="J491" s="108"/>
    </row>
    <row r="492">
      <c r="C492" s="108"/>
      <c r="D492" s="108"/>
      <c r="E492" s="108"/>
      <c r="F492" s="108"/>
      <c r="G492" s="108"/>
      <c r="H492" s="108"/>
      <c r="I492" s="108"/>
      <c r="J492" s="108"/>
    </row>
    <row r="493">
      <c r="C493" s="108"/>
      <c r="D493" s="108"/>
      <c r="E493" s="108"/>
      <c r="F493" s="108"/>
      <c r="G493" s="108"/>
      <c r="H493" s="108"/>
      <c r="I493" s="108"/>
      <c r="J493" s="108"/>
    </row>
    <row r="494">
      <c r="C494" s="108"/>
      <c r="D494" s="108"/>
      <c r="E494" s="108"/>
      <c r="F494" s="108"/>
      <c r="G494" s="108"/>
      <c r="H494" s="108"/>
      <c r="I494" s="108"/>
      <c r="J494" s="108"/>
    </row>
    <row r="495">
      <c r="C495" s="108"/>
      <c r="D495" s="108"/>
      <c r="E495" s="108"/>
      <c r="F495" s="108"/>
      <c r="G495" s="108"/>
      <c r="H495" s="108"/>
      <c r="I495" s="108"/>
      <c r="J495" s="108"/>
    </row>
    <row r="496">
      <c r="C496" s="108"/>
      <c r="D496" s="108"/>
      <c r="E496" s="108"/>
      <c r="F496" s="108"/>
      <c r="G496" s="108"/>
      <c r="H496" s="108"/>
      <c r="I496" s="108"/>
      <c r="J496" s="108"/>
    </row>
    <row r="497">
      <c r="C497" s="108"/>
      <c r="D497" s="108"/>
      <c r="E497" s="108"/>
      <c r="F497" s="108"/>
      <c r="G497" s="108"/>
      <c r="H497" s="108"/>
      <c r="I497" s="108"/>
      <c r="J497" s="108"/>
    </row>
    <row r="498">
      <c r="C498" s="108"/>
      <c r="D498" s="108"/>
      <c r="E498" s="108"/>
      <c r="F498" s="108"/>
      <c r="G498" s="108"/>
      <c r="H498" s="108"/>
      <c r="I498" s="108"/>
      <c r="J498" s="108"/>
    </row>
    <row r="499">
      <c r="C499" s="108"/>
      <c r="D499" s="108"/>
      <c r="E499" s="108"/>
      <c r="F499" s="108"/>
      <c r="G499" s="108"/>
      <c r="H499" s="108"/>
      <c r="I499" s="108"/>
      <c r="J499" s="108"/>
    </row>
    <row r="500">
      <c r="C500" s="108"/>
      <c r="D500" s="108"/>
      <c r="E500" s="108"/>
      <c r="F500" s="108"/>
      <c r="G500" s="108"/>
      <c r="H500" s="108"/>
      <c r="I500" s="108"/>
      <c r="J500" s="108"/>
    </row>
    <row r="501">
      <c r="C501" s="108"/>
      <c r="D501" s="108"/>
      <c r="E501" s="108"/>
      <c r="F501" s="108"/>
      <c r="G501" s="108"/>
      <c r="H501" s="108"/>
      <c r="I501" s="108"/>
      <c r="J501" s="108"/>
    </row>
    <row r="502">
      <c r="C502" s="108"/>
      <c r="D502" s="108"/>
      <c r="E502" s="108"/>
      <c r="F502" s="108"/>
      <c r="G502" s="108"/>
      <c r="H502" s="108"/>
      <c r="I502" s="108"/>
      <c r="J502" s="108"/>
    </row>
    <row r="503">
      <c r="C503" s="108"/>
      <c r="D503" s="108"/>
      <c r="E503" s="108"/>
      <c r="F503" s="108"/>
      <c r="G503" s="108"/>
      <c r="H503" s="108"/>
      <c r="I503" s="108"/>
      <c r="J503" s="108"/>
    </row>
    <row r="504">
      <c r="C504" s="108"/>
      <c r="D504" s="108"/>
      <c r="E504" s="108"/>
      <c r="F504" s="108"/>
      <c r="G504" s="108"/>
      <c r="H504" s="108"/>
      <c r="I504" s="108"/>
      <c r="J504" s="108"/>
    </row>
    <row r="505">
      <c r="C505" s="108"/>
      <c r="D505" s="108"/>
      <c r="E505" s="108"/>
      <c r="F505" s="108"/>
      <c r="G505" s="108"/>
      <c r="H505" s="108"/>
      <c r="I505" s="108"/>
      <c r="J505" s="108"/>
    </row>
    <row r="506">
      <c r="C506" s="108"/>
      <c r="D506" s="108"/>
      <c r="E506" s="108"/>
      <c r="F506" s="108"/>
      <c r="G506" s="108"/>
      <c r="H506" s="108"/>
      <c r="I506" s="108"/>
      <c r="J506" s="108"/>
    </row>
    <row r="507">
      <c r="C507" s="108"/>
      <c r="D507" s="108"/>
      <c r="E507" s="108"/>
      <c r="F507" s="108"/>
      <c r="G507" s="108"/>
      <c r="H507" s="108"/>
      <c r="I507" s="108"/>
      <c r="J507" s="108"/>
    </row>
    <row r="508">
      <c r="C508" s="108"/>
      <c r="D508" s="108"/>
      <c r="E508" s="108"/>
      <c r="F508" s="108"/>
      <c r="G508" s="108"/>
      <c r="H508" s="108"/>
      <c r="I508" s="108"/>
      <c r="J508" s="108"/>
    </row>
    <row r="509">
      <c r="C509" s="108"/>
      <c r="D509" s="108"/>
      <c r="E509" s="108"/>
      <c r="F509" s="108"/>
      <c r="G509" s="108"/>
      <c r="H509" s="108"/>
      <c r="I509" s="108"/>
      <c r="J509" s="108"/>
    </row>
    <row r="510">
      <c r="C510" s="108"/>
      <c r="D510" s="108"/>
      <c r="E510" s="108"/>
      <c r="F510" s="108"/>
      <c r="G510" s="108"/>
      <c r="H510" s="108"/>
      <c r="I510" s="108"/>
      <c r="J510" s="108"/>
    </row>
    <row r="511">
      <c r="C511" s="108"/>
      <c r="D511" s="108"/>
      <c r="E511" s="108"/>
      <c r="F511" s="108"/>
      <c r="G511" s="108"/>
      <c r="H511" s="108"/>
      <c r="I511" s="108"/>
      <c r="J511" s="108"/>
    </row>
    <row r="512">
      <c r="C512" s="108"/>
      <c r="D512" s="108"/>
      <c r="E512" s="108"/>
      <c r="F512" s="108"/>
      <c r="G512" s="108"/>
      <c r="H512" s="108"/>
      <c r="I512" s="108"/>
      <c r="J512" s="108"/>
    </row>
    <row r="513">
      <c r="C513" s="108"/>
      <c r="D513" s="108"/>
      <c r="E513" s="108"/>
      <c r="F513" s="108"/>
      <c r="G513" s="108"/>
      <c r="H513" s="108"/>
      <c r="I513" s="108"/>
      <c r="J513" s="108"/>
    </row>
    <row r="514">
      <c r="C514" s="108"/>
      <c r="D514" s="108"/>
      <c r="E514" s="108"/>
      <c r="F514" s="108"/>
      <c r="G514" s="108"/>
      <c r="H514" s="108"/>
      <c r="I514" s="108"/>
      <c r="J514" s="108"/>
    </row>
    <row r="515">
      <c r="C515" s="108"/>
      <c r="D515" s="108"/>
      <c r="E515" s="108"/>
      <c r="F515" s="108"/>
      <c r="G515" s="108"/>
      <c r="H515" s="108"/>
      <c r="I515" s="108"/>
      <c r="J515" s="108"/>
    </row>
    <row r="516">
      <c r="C516" s="108"/>
      <c r="D516" s="108"/>
      <c r="E516" s="108"/>
      <c r="F516" s="108"/>
      <c r="G516" s="108"/>
      <c r="H516" s="108"/>
      <c r="I516" s="108"/>
      <c r="J516" s="108"/>
    </row>
    <row r="517">
      <c r="C517" s="108"/>
      <c r="D517" s="108"/>
      <c r="E517" s="108"/>
      <c r="F517" s="108"/>
      <c r="G517" s="108"/>
      <c r="H517" s="108"/>
      <c r="I517" s="108"/>
      <c r="J517" s="108"/>
    </row>
    <row r="518">
      <c r="C518" s="108"/>
      <c r="D518" s="108"/>
      <c r="E518" s="108"/>
      <c r="F518" s="108"/>
      <c r="G518" s="108"/>
      <c r="H518" s="108"/>
      <c r="I518" s="108"/>
      <c r="J518" s="108"/>
    </row>
    <row r="519">
      <c r="C519" s="108"/>
      <c r="D519" s="108"/>
      <c r="E519" s="108"/>
      <c r="F519" s="108"/>
      <c r="G519" s="108"/>
      <c r="H519" s="108"/>
      <c r="I519" s="108"/>
      <c r="J519" s="108"/>
    </row>
    <row r="520">
      <c r="C520" s="108"/>
      <c r="D520" s="108"/>
      <c r="E520" s="108"/>
      <c r="F520" s="108"/>
      <c r="G520" s="108"/>
      <c r="H520" s="108"/>
      <c r="I520" s="108"/>
      <c r="J520" s="108"/>
    </row>
    <row r="521">
      <c r="C521" s="108"/>
      <c r="D521" s="108"/>
      <c r="E521" s="108"/>
      <c r="F521" s="108"/>
      <c r="G521" s="108"/>
      <c r="H521" s="108"/>
      <c r="I521" s="108"/>
      <c r="J521" s="108"/>
    </row>
    <row r="522">
      <c r="C522" s="108"/>
      <c r="D522" s="108"/>
      <c r="E522" s="108"/>
      <c r="F522" s="108"/>
      <c r="G522" s="108"/>
      <c r="H522" s="108"/>
      <c r="I522" s="108"/>
      <c r="J522" s="108"/>
    </row>
    <row r="523">
      <c r="C523" s="108"/>
      <c r="D523" s="108"/>
      <c r="E523" s="108"/>
      <c r="F523" s="108"/>
      <c r="G523" s="108"/>
      <c r="H523" s="108"/>
      <c r="I523" s="108"/>
      <c r="J523" s="108"/>
    </row>
    <row r="524">
      <c r="C524" s="108"/>
      <c r="D524" s="108"/>
      <c r="E524" s="108"/>
      <c r="F524" s="108"/>
      <c r="G524" s="108"/>
      <c r="H524" s="108"/>
      <c r="I524" s="108"/>
      <c r="J524" s="108"/>
    </row>
    <row r="525">
      <c r="C525" s="108"/>
      <c r="D525" s="108"/>
      <c r="E525" s="108"/>
      <c r="F525" s="108"/>
      <c r="G525" s="108"/>
      <c r="H525" s="108"/>
      <c r="I525" s="108"/>
      <c r="J525" s="108"/>
    </row>
    <row r="526">
      <c r="C526" s="108"/>
      <c r="D526" s="108"/>
      <c r="E526" s="108"/>
      <c r="F526" s="108"/>
      <c r="G526" s="108"/>
      <c r="H526" s="108"/>
      <c r="I526" s="108"/>
      <c r="J526" s="108"/>
    </row>
    <row r="527">
      <c r="C527" s="108"/>
      <c r="D527" s="108"/>
      <c r="E527" s="108"/>
      <c r="F527" s="108"/>
      <c r="G527" s="108"/>
      <c r="H527" s="108"/>
      <c r="I527" s="108"/>
      <c r="J527" s="108"/>
    </row>
    <row r="528">
      <c r="C528" s="108"/>
      <c r="D528" s="108"/>
      <c r="E528" s="108"/>
      <c r="F528" s="108"/>
      <c r="G528" s="108"/>
      <c r="H528" s="108"/>
      <c r="I528" s="108"/>
      <c r="J528" s="108"/>
    </row>
    <row r="529">
      <c r="C529" s="108"/>
      <c r="D529" s="108"/>
      <c r="E529" s="108"/>
      <c r="F529" s="108"/>
      <c r="G529" s="108"/>
      <c r="H529" s="108"/>
      <c r="I529" s="108"/>
      <c r="J529" s="108"/>
    </row>
    <row r="530">
      <c r="C530" s="108"/>
      <c r="D530" s="108"/>
      <c r="E530" s="108"/>
      <c r="F530" s="108"/>
      <c r="G530" s="108"/>
      <c r="H530" s="108"/>
      <c r="I530" s="108"/>
      <c r="J530" s="108"/>
    </row>
    <row r="531">
      <c r="C531" s="108"/>
      <c r="D531" s="108"/>
      <c r="E531" s="108"/>
      <c r="F531" s="108"/>
      <c r="G531" s="108"/>
      <c r="H531" s="108"/>
      <c r="I531" s="108"/>
      <c r="J531" s="108"/>
    </row>
    <row r="532">
      <c r="C532" s="108"/>
      <c r="D532" s="108"/>
      <c r="E532" s="108"/>
      <c r="F532" s="108"/>
      <c r="G532" s="108"/>
      <c r="H532" s="108"/>
      <c r="I532" s="108"/>
      <c r="J532" s="108"/>
    </row>
    <row r="533">
      <c r="C533" s="108"/>
      <c r="D533" s="108"/>
      <c r="E533" s="108"/>
      <c r="F533" s="108"/>
      <c r="G533" s="108"/>
      <c r="H533" s="108"/>
      <c r="I533" s="108"/>
      <c r="J533" s="108"/>
    </row>
    <row r="534">
      <c r="C534" s="108"/>
      <c r="D534" s="108"/>
      <c r="E534" s="108"/>
      <c r="F534" s="108"/>
      <c r="G534" s="108"/>
      <c r="H534" s="108"/>
      <c r="I534" s="108"/>
      <c r="J534" s="108"/>
    </row>
    <row r="535">
      <c r="C535" s="108"/>
      <c r="D535" s="108"/>
      <c r="E535" s="108"/>
      <c r="F535" s="108"/>
      <c r="G535" s="108"/>
      <c r="H535" s="108"/>
      <c r="I535" s="108"/>
      <c r="J535" s="108"/>
    </row>
    <row r="536">
      <c r="C536" s="108"/>
      <c r="D536" s="108"/>
      <c r="E536" s="108"/>
      <c r="F536" s="108"/>
      <c r="G536" s="108"/>
      <c r="H536" s="108"/>
      <c r="I536" s="108"/>
      <c r="J536" s="108"/>
    </row>
    <row r="537">
      <c r="C537" s="108"/>
      <c r="D537" s="108"/>
      <c r="E537" s="108"/>
      <c r="F537" s="108"/>
      <c r="G537" s="108"/>
      <c r="H537" s="108"/>
      <c r="I537" s="108"/>
      <c r="J537" s="108"/>
    </row>
    <row r="538">
      <c r="C538" s="108"/>
      <c r="D538" s="108"/>
      <c r="E538" s="108"/>
      <c r="F538" s="108"/>
      <c r="G538" s="108"/>
      <c r="H538" s="108"/>
      <c r="I538" s="108"/>
      <c r="J538" s="108"/>
    </row>
    <row r="539">
      <c r="C539" s="108"/>
      <c r="D539" s="108"/>
      <c r="E539" s="108"/>
      <c r="F539" s="108"/>
      <c r="G539" s="108"/>
      <c r="H539" s="108"/>
      <c r="I539" s="108"/>
      <c r="J539" s="108"/>
    </row>
    <row r="540">
      <c r="C540" s="108"/>
      <c r="D540" s="108"/>
      <c r="E540" s="108"/>
      <c r="F540" s="108"/>
      <c r="G540" s="108"/>
      <c r="H540" s="108"/>
      <c r="I540" s="108"/>
      <c r="J540" s="108"/>
    </row>
    <row r="541">
      <c r="C541" s="108"/>
      <c r="D541" s="108"/>
      <c r="E541" s="108"/>
      <c r="F541" s="108"/>
      <c r="G541" s="108"/>
      <c r="H541" s="108"/>
      <c r="I541" s="108"/>
      <c r="J541" s="108"/>
    </row>
    <row r="542">
      <c r="C542" s="108"/>
      <c r="D542" s="108"/>
      <c r="E542" s="108"/>
      <c r="F542" s="108"/>
      <c r="G542" s="108"/>
      <c r="H542" s="108"/>
      <c r="I542" s="108"/>
      <c r="J542" s="108"/>
    </row>
    <row r="543">
      <c r="C543" s="108"/>
      <c r="D543" s="108"/>
      <c r="E543" s="108"/>
      <c r="F543" s="108"/>
      <c r="G543" s="108"/>
      <c r="H543" s="108"/>
      <c r="I543" s="108"/>
      <c r="J543" s="108"/>
    </row>
    <row r="544">
      <c r="C544" s="108"/>
      <c r="D544" s="108"/>
      <c r="E544" s="108"/>
      <c r="F544" s="108"/>
      <c r="G544" s="108"/>
      <c r="H544" s="108"/>
      <c r="I544" s="108"/>
      <c r="J544" s="108"/>
    </row>
    <row r="545">
      <c r="C545" s="108"/>
      <c r="D545" s="108"/>
      <c r="E545" s="108"/>
      <c r="F545" s="108"/>
      <c r="G545" s="108"/>
      <c r="H545" s="108"/>
      <c r="I545" s="108"/>
      <c r="J545" s="108"/>
    </row>
    <row r="546">
      <c r="C546" s="108"/>
      <c r="D546" s="108"/>
      <c r="E546" s="108"/>
      <c r="F546" s="108"/>
      <c r="G546" s="108"/>
      <c r="H546" s="108"/>
      <c r="I546" s="108"/>
      <c r="J546" s="108"/>
    </row>
    <row r="547">
      <c r="C547" s="108"/>
      <c r="D547" s="108"/>
      <c r="E547" s="108"/>
      <c r="F547" s="108"/>
      <c r="G547" s="108"/>
      <c r="H547" s="108"/>
      <c r="I547" s="108"/>
      <c r="J547" s="108"/>
    </row>
    <row r="548">
      <c r="C548" s="108"/>
      <c r="D548" s="108"/>
      <c r="E548" s="108"/>
      <c r="F548" s="108"/>
      <c r="G548" s="108"/>
      <c r="H548" s="108"/>
      <c r="I548" s="108"/>
      <c r="J548" s="108"/>
    </row>
    <row r="549">
      <c r="C549" s="108"/>
      <c r="D549" s="108"/>
      <c r="E549" s="108"/>
      <c r="F549" s="108"/>
      <c r="G549" s="108"/>
      <c r="H549" s="108"/>
      <c r="I549" s="108"/>
      <c r="J549" s="108"/>
    </row>
    <row r="550">
      <c r="C550" s="108"/>
      <c r="D550" s="108"/>
      <c r="E550" s="108"/>
      <c r="F550" s="108"/>
      <c r="G550" s="108"/>
      <c r="H550" s="108"/>
      <c r="I550" s="108"/>
      <c r="J550" s="108"/>
    </row>
    <row r="551">
      <c r="C551" s="108"/>
      <c r="D551" s="108"/>
      <c r="E551" s="108"/>
      <c r="F551" s="108"/>
      <c r="G551" s="108"/>
      <c r="H551" s="108"/>
      <c r="I551" s="108"/>
      <c r="J551" s="108"/>
    </row>
    <row r="552">
      <c r="C552" s="108"/>
      <c r="D552" s="108"/>
      <c r="E552" s="108"/>
      <c r="F552" s="108"/>
      <c r="G552" s="108"/>
      <c r="H552" s="108"/>
      <c r="I552" s="108"/>
      <c r="J552" s="108"/>
    </row>
    <row r="553">
      <c r="C553" s="108"/>
      <c r="D553" s="108"/>
      <c r="E553" s="108"/>
      <c r="F553" s="108"/>
      <c r="G553" s="108"/>
      <c r="H553" s="108"/>
      <c r="I553" s="108"/>
      <c r="J553" s="108"/>
    </row>
    <row r="554">
      <c r="C554" s="108"/>
      <c r="D554" s="108"/>
      <c r="E554" s="108"/>
      <c r="F554" s="108"/>
      <c r="G554" s="108"/>
      <c r="H554" s="108"/>
      <c r="I554" s="108"/>
      <c r="J554" s="108"/>
    </row>
    <row r="555">
      <c r="C555" s="108"/>
      <c r="D555" s="108"/>
      <c r="E555" s="108"/>
      <c r="F555" s="108"/>
      <c r="G555" s="108"/>
      <c r="H555" s="108"/>
      <c r="I555" s="108"/>
      <c r="J555" s="108"/>
    </row>
    <row r="556">
      <c r="C556" s="108"/>
      <c r="D556" s="108"/>
      <c r="E556" s="108"/>
      <c r="F556" s="108"/>
      <c r="G556" s="108"/>
      <c r="H556" s="108"/>
      <c r="I556" s="108"/>
      <c r="J556" s="108"/>
    </row>
    <row r="557">
      <c r="C557" s="108"/>
      <c r="D557" s="108"/>
      <c r="E557" s="108"/>
      <c r="F557" s="108"/>
      <c r="G557" s="108"/>
      <c r="H557" s="108"/>
      <c r="I557" s="108"/>
      <c r="J557" s="108"/>
    </row>
    <row r="558">
      <c r="C558" s="108"/>
      <c r="D558" s="108"/>
      <c r="E558" s="108"/>
      <c r="F558" s="108"/>
      <c r="G558" s="108"/>
      <c r="H558" s="108"/>
      <c r="I558" s="108"/>
      <c r="J558" s="108"/>
    </row>
    <row r="559">
      <c r="C559" s="108"/>
      <c r="D559" s="108"/>
      <c r="E559" s="108"/>
      <c r="F559" s="108"/>
      <c r="G559" s="108"/>
      <c r="H559" s="108"/>
      <c r="I559" s="108"/>
      <c r="J559" s="108"/>
    </row>
    <row r="560">
      <c r="C560" s="108"/>
      <c r="D560" s="108"/>
      <c r="E560" s="108"/>
      <c r="F560" s="108"/>
      <c r="G560" s="108"/>
      <c r="H560" s="108"/>
      <c r="I560" s="108"/>
      <c r="J560" s="108"/>
    </row>
    <row r="561">
      <c r="C561" s="108"/>
      <c r="D561" s="108"/>
      <c r="E561" s="108"/>
      <c r="F561" s="108"/>
      <c r="G561" s="108"/>
      <c r="H561" s="108"/>
      <c r="I561" s="108"/>
      <c r="J561" s="108"/>
    </row>
    <row r="562">
      <c r="C562" s="108"/>
      <c r="D562" s="108"/>
      <c r="E562" s="108"/>
      <c r="F562" s="108"/>
      <c r="G562" s="108"/>
      <c r="H562" s="108"/>
      <c r="I562" s="108"/>
      <c r="J562" s="108"/>
    </row>
    <row r="563">
      <c r="C563" s="108"/>
      <c r="D563" s="108"/>
      <c r="E563" s="108"/>
      <c r="F563" s="108"/>
      <c r="G563" s="108"/>
      <c r="H563" s="108"/>
      <c r="I563" s="108"/>
      <c r="J563" s="108"/>
    </row>
    <row r="564">
      <c r="C564" s="108"/>
      <c r="D564" s="108"/>
      <c r="E564" s="108"/>
      <c r="F564" s="108"/>
      <c r="G564" s="108"/>
      <c r="H564" s="108"/>
      <c r="I564" s="108"/>
      <c r="J564" s="108"/>
    </row>
    <row r="565">
      <c r="C565" s="108"/>
      <c r="D565" s="108"/>
      <c r="E565" s="108"/>
      <c r="F565" s="108"/>
      <c r="G565" s="108"/>
      <c r="H565" s="108"/>
      <c r="I565" s="108"/>
      <c r="J565" s="108"/>
    </row>
    <row r="566">
      <c r="C566" s="108"/>
      <c r="D566" s="108"/>
      <c r="E566" s="108"/>
      <c r="F566" s="108"/>
      <c r="G566" s="108"/>
      <c r="H566" s="108"/>
      <c r="I566" s="108"/>
      <c r="J566" s="108"/>
    </row>
    <row r="567">
      <c r="C567" s="108"/>
      <c r="D567" s="108"/>
      <c r="E567" s="108"/>
      <c r="F567" s="108"/>
      <c r="G567" s="108"/>
      <c r="H567" s="108"/>
      <c r="I567" s="108"/>
      <c r="J567" s="108"/>
    </row>
    <row r="568">
      <c r="C568" s="108"/>
      <c r="D568" s="108"/>
      <c r="E568" s="108"/>
      <c r="F568" s="108"/>
      <c r="G568" s="108"/>
      <c r="H568" s="108"/>
      <c r="I568" s="108"/>
      <c r="J568" s="108"/>
    </row>
    <row r="569">
      <c r="C569" s="108"/>
      <c r="D569" s="108"/>
      <c r="E569" s="108"/>
      <c r="F569" s="108"/>
      <c r="G569" s="108"/>
      <c r="H569" s="108"/>
      <c r="I569" s="108"/>
      <c r="J569" s="108"/>
    </row>
    <row r="570">
      <c r="C570" s="108"/>
      <c r="D570" s="108"/>
      <c r="E570" s="108"/>
      <c r="F570" s="108"/>
      <c r="G570" s="108"/>
      <c r="H570" s="108"/>
      <c r="I570" s="108"/>
      <c r="J570" s="108"/>
    </row>
    <row r="571">
      <c r="C571" s="108"/>
      <c r="D571" s="108"/>
      <c r="E571" s="108"/>
      <c r="F571" s="108"/>
      <c r="G571" s="108"/>
      <c r="H571" s="108"/>
      <c r="I571" s="108"/>
      <c r="J571" s="108"/>
    </row>
    <row r="572">
      <c r="C572" s="108"/>
      <c r="D572" s="108"/>
      <c r="E572" s="108"/>
      <c r="F572" s="108"/>
      <c r="G572" s="108"/>
      <c r="H572" s="108"/>
      <c r="I572" s="108"/>
      <c r="J572" s="108"/>
    </row>
    <row r="573">
      <c r="C573" s="108"/>
      <c r="D573" s="108"/>
      <c r="E573" s="108"/>
      <c r="F573" s="108"/>
      <c r="G573" s="108"/>
      <c r="H573" s="108"/>
      <c r="I573" s="108"/>
      <c r="J573" s="108"/>
    </row>
    <row r="574">
      <c r="C574" s="108"/>
      <c r="D574" s="108"/>
      <c r="E574" s="108"/>
      <c r="F574" s="108"/>
      <c r="G574" s="108"/>
      <c r="H574" s="108"/>
      <c r="I574" s="108"/>
      <c r="J574" s="108"/>
    </row>
    <row r="575">
      <c r="C575" s="108"/>
      <c r="D575" s="108"/>
      <c r="E575" s="108"/>
      <c r="F575" s="108"/>
      <c r="G575" s="108"/>
      <c r="H575" s="108"/>
      <c r="I575" s="108"/>
      <c r="J575" s="108"/>
    </row>
    <row r="576">
      <c r="C576" s="108"/>
      <c r="D576" s="108"/>
      <c r="E576" s="108"/>
      <c r="F576" s="108"/>
      <c r="G576" s="108"/>
      <c r="H576" s="108"/>
      <c r="I576" s="108"/>
      <c r="J576" s="108"/>
    </row>
    <row r="577">
      <c r="C577" s="108"/>
      <c r="D577" s="108"/>
      <c r="E577" s="108"/>
      <c r="F577" s="108"/>
      <c r="G577" s="108"/>
      <c r="H577" s="108"/>
      <c r="I577" s="108"/>
      <c r="J577" s="108"/>
    </row>
    <row r="578">
      <c r="C578" s="108"/>
      <c r="D578" s="108"/>
      <c r="E578" s="108"/>
      <c r="F578" s="108"/>
      <c r="G578" s="108"/>
      <c r="H578" s="108"/>
      <c r="I578" s="108"/>
      <c r="J578" s="108"/>
    </row>
    <row r="579">
      <c r="C579" s="108"/>
      <c r="D579" s="108"/>
      <c r="E579" s="108"/>
      <c r="F579" s="108"/>
      <c r="G579" s="108"/>
      <c r="H579" s="108"/>
      <c r="I579" s="108"/>
      <c r="J579" s="108"/>
    </row>
    <row r="580">
      <c r="C580" s="108"/>
      <c r="D580" s="108"/>
      <c r="E580" s="108"/>
      <c r="F580" s="108"/>
      <c r="G580" s="108"/>
      <c r="H580" s="108"/>
      <c r="I580" s="108"/>
      <c r="J580" s="108"/>
    </row>
    <row r="581">
      <c r="C581" s="108"/>
      <c r="D581" s="108"/>
      <c r="E581" s="108"/>
      <c r="F581" s="108"/>
      <c r="G581" s="108"/>
      <c r="H581" s="108"/>
      <c r="I581" s="108"/>
      <c r="J581" s="108"/>
    </row>
    <row r="582">
      <c r="C582" s="108"/>
      <c r="D582" s="108"/>
      <c r="E582" s="108"/>
      <c r="F582" s="108"/>
      <c r="G582" s="108"/>
      <c r="H582" s="108"/>
      <c r="I582" s="108"/>
      <c r="J582" s="108"/>
    </row>
    <row r="583">
      <c r="C583" s="108"/>
      <c r="D583" s="108"/>
      <c r="E583" s="108"/>
      <c r="F583" s="108"/>
      <c r="G583" s="108"/>
      <c r="H583" s="108"/>
      <c r="I583" s="108"/>
      <c r="J583" s="108"/>
    </row>
    <row r="584">
      <c r="C584" s="108"/>
      <c r="D584" s="108"/>
      <c r="E584" s="108"/>
      <c r="F584" s="108"/>
      <c r="G584" s="108"/>
      <c r="H584" s="108"/>
      <c r="I584" s="108"/>
      <c r="J584" s="108"/>
    </row>
    <row r="585">
      <c r="C585" s="108"/>
      <c r="D585" s="108"/>
      <c r="E585" s="108"/>
      <c r="F585" s="108"/>
      <c r="G585" s="108"/>
      <c r="H585" s="108"/>
      <c r="I585" s="108"/>
      <c r="J585" s="108"/>
    </row>
    <row r="586">
      <c r="C586" s="108"/>
      <c r="D586" s="108"/>
      <c r="E586" s="108"/>
      <c r="F586" s="108"/>
      <c r="G586" s="108"/>
      <c r="H586" s="108"/>
      <c r="I586" s="108"/>
      <c r="J586" s="108"/>
    </row>
    <row r="587">
      <c r="C587" s="108"/>
      <c r="D587" s="108"/>
      <c r="E587" s="108"/>
      <c r="F587" s="108"/>
      <c r="G587" s="108"/>
      <c r="H587" s="108"/>
      <c r="I587" s="108"/>
      <c r="J587" s="108"/>
    </row>
    <row r="588">
      <c r="C588" s="108"/>
      <c r="D588" s="108"/>
      <c r="E588" s="108"/>
      <c r="F588" s="108"/>
      <c r="G588" s="108"/>
      <c r="H588" s="108"/>
      <c r="I588" s="108"/>
      <c r="J588" s="108"/>
    </row>
    <row r="589">
      <c r="C589" s="108"/>
      <c r="D589" s="108"/>
      <c r="E589" s="108"/>
      <c r="F589" s="108"/>
      <c r="G589" s="108"/>
      <c r="H589" s="108"/>
      <c r="I589" s="108"/>
      <c r="J589" s="108"/>
    </row>
    <row r="590">
      <c r="C590" s="108"/>
      <c r="D590" s="108"/>
      <c r="E590" s="108"/>
      <c r="F590" s="108"/>
      <c r="G590" s="108"/>
      <c r="H590" s="108"/>
      <c r="I590" s="108"/>
      <c r="J590" s="108"/>
    </row>
    <row r="591">
      <c r="C591" s="108"/>
      <c r="D591" s="108"/>
      <c r="E591" s="108"/>
      <c r="F591" s="108"/>
      <c r="G591" s="108"/>
      <c r="H591" s="108"/>
      <c r="I591" s="108"/>
      <c r="J591" s="108"/>
    </row>
    <row r="592">
      <c r="C592" s="108"/>
      <c r="D592" s="108"/>
      <c r="E592" s="108"/>
      <c r="F592" s="108"/>
      <c r="G592" s="108"/>
      <c r="H592" s="108"/>
      <c r="I592" s="108"/>
      <c r="J592" s="108"/>
    </row>
    <row r="593">
      <c r="C593" s="108"/>
      <c r="D593" s="108"/>
      <c r="E593" s="108"/>
      <c r="F593" s="108"/>
      <c r="G593" s="108"/>
      <c r="H593" s="108"/>
      <c r="I593" s="108"/>
      <c r="J593" s="108"/>
    </row>
    <row r="594">
      <c r="C594" s="108"/>
      <c r="D594" s="108"/>
      <c r="E594" s="108"/>
      <c r="F594" s="108"/>
      <c r="G594" s="108"/>
      <c r="H594" s="108"/>
      <c r="I594" s="108"/>
      <c r="J594" s="108"/>
    </row>
    <row r="595">
      <c r="C595" s="108"/>
      <c r="D595" s="108"/>
      <c r="E595" s="108"/>
      <c r="F595" s="108"/>
      <c r="G595" s="108"/>
      <c r="H595" s="108"/>
      <c r="I595" s="108"/>
      <c r="J595" s="108"/>
    </row>
    <row r="596">
      <c r="C596" s="108"/>
      <c r="D596" s="108"/>
      <c r="E596" s="108"/>
      <c r="F596" s="108"/>
      <c r="G596" s="108"/>
      <c r="H596" s="108"/>
      <c r="I596" s="108"/>
      <c r="J596" s="108"/>
    </row>
    <row r="597">
      <c r="C597" s="108"/>
      <c r="D597" s="108"/>
      <c r="E597" s="108"/>
      <c r="F597" s="108"/>
      <c r="G597" s="108"/>
      <c r="H597" s="108"/>
      <c r="I597" s="108"/>
      <c r="J597" s="108"/>
    </row>
    <row r="598">
      <c r="C598" s="108"/>
      <c r="D598" s="108"/>
      <c r="E598" s="108"/>
      <c r="F598" s="108"/>
      <c r="G598" s="108"/>
      <c r="H598" s="108"/>
      <c r="I598" s="108"/>
      <c r="J598" s="108"/>
    </row>
    <row r="599">
      <c r="C599" s="108"/>
      <c r="D599" s="108"/>
      <c r="E599" s="108"/>
      <c r="F599" s="108"/>
      <c r="G599" s="108"/>
      <c r="H599" s="108"/>
      <c r="I599" s="108"/>
      <c r="J599" s="108"/>
    </row>
    <row r="600">
      <c r="C600" s="108"/>
      <c r="D600" s="108"/>
      <c r="E600" s="108"/>
      <c r="F600" s="108"/>
      <c r="G600" s="108"/>
      <c r="H600" s="108"/>
      <c r="I600" s="108"/>
      <c r="J600" s="108"/>
    </row>
    <row r="601">
      <c r="C601" s="108"/>
      <c r="D601" s="108"/>
      <c r="E601" s="108"/>
      <c r="F601" s="108"/>
      <c r="G601" s="108"/>
      <c r="H601" s="108"/>
      <c r="I601" s="108"/>
      <c r="J601" s="108"/>
    </row>
    <row r="602">
      <c r="C602" s="108"/>
      <c r="D602" s="108"/>
      <c r="E602" s="108"/>
      <c r="F602" s="108"/>
      <c r="G602" s="108"/>
      <c r="H602" s="108"/>
      <c r="I602" s="108"/>
      <c r="J602" s="108"/>
    </row>
    <row r="603">
      <c r="C603" s="108"/>
      <c r="D603" s="108"/>
      <c r="E603" s="108"/>
      <c r="F603" s="108"/>
      <c r="G603" s="108"/>
      <c r="H603" s="108"/>
      <c r="I603" s="108"/>
      <c r="J603" s="108"/>
    </row>
    <row r="604">
      <c r="C604" s="108"/>
      <c r="D604" s="108"/>
      <c r="E604" s="108"/>
      <c r="F604" s="108"/>
      <c r="G604" s="108"/>
      <c r="H604" s="108"/>
      <c r="I604" s="108"/>
      <c r="J604" s="108"/>
    </row>
    <row r="605">
      <c r="C605" s="108"/>
      <c r="D605" s="108"/>
      <c r="E605" s="108"/>
      <c r="F605" s="108"/>
      <c r="G605" s="108"/>
      <c r="H605" s="108"/>
      <c r="I605" s="108"/>
      <c r="J605" s="108"/>
    </row>
    <row r="606">
      <c r="C606" s="108"/>
      <c r="D606" s="108"/>
      <c r="E606" s="108"/>
      <c r="F606" s="108"/>
      <c r="G606" s="108"/>
      <c r="H606" s="108"/>
      <c r="I606" s="108"/>
      <c r="J606" s="108"/>
    </row>
    <row r="607">
      <c r="C607" s="108"/>
      <c r="D607" s="108"/>
      <c r="E607" s="108"/>
      <c r="F607" s="108"/>
      <c r="G607" s="108"/>
      <c r="H607" s="108"/>
      <c r="I607" s="108"/>
      <c r="J607" s="108"/>
    </row>
    <row r="608">
      <c r="C608" s="108"/>
      <c r="D608" s="108"/>
      <c r="E608" s="108"/>
      <c r="F608" s="108"/>
      <c r="G608" s="108"/>
      <c r="H608" s="108"/>
      <c r="I608" s="108"/>
      <c r="J608" s="108"/>
    </row>
    <row r="609">
      <c r="C609" s="108"/>
      <c r="D609" s="108"/>
      <c r="E609" s="108"/>
      <c r="F609" s="108"/>
      <c r="G609" s="108"/>
      <c r="H609" s="108"/>
      <c r="I609" s="108"/>
      <c r="J609" s="108"/>
    </row>
    <row r="610">
      <c r="C610" s="108"/>
      <c r="D610" s="108"/>
      <c r="E610" s="108"/>
      <c r="F610" s="108"/>
      <c r="G610" s="108"/>
      <c r="H610" s="108"/>
      <c r="I610" s="108"/>
      <c r="J610" s="108"/>
    </row>
    <row r="611">
      <c r="C611" s="108"/>
      <c r="D611" s="108"/>
      <c r="E611" s="108"/>
      <c r="F611" s="108"/>
      <c r="G611" s="108"/>
      <c r="H611" s="108"/>
      <c r="I611" s="108"/>
      <c r="J611" s="108"/>
    </row>
    <row r="612">
      <c r="C612" s="108"/>
      <c r="D612" s="108"/>
      <c r="E612" s="108"/>
      <c r="F612" s="108"/>
      <c r="G612" s="108"/>
      <c r="H612" s="108"/>
      <c r="I612" s="108"/>
      <c r="J612" s="108"/>
    </row>
    <row r="613">
      <c r="C613" s="108"/>
      <c r="D613" s="108"/>
      <c r="E613" s="108"/>
      <c r="F613" s="108"/>
      <c r="G613" s="108"/>
      <c r="H613" s="108"/>
      <c r="I613" s="108"/>
      <c r="J613" s="108"/>
    </row>
    <row r="614">
      <c r="C614" s="108"/>
      <c r="D614" s="108"/>
      <c r="E614" s="108"/>
      <c r="F614" s="108"/>
      <c r="G614" s="108"/>
      <c r="H614" s="108"/>
      <c r="I614" s="108"/>
      <c r="J614" s="108"/>
    </row>
    <row r="615">
      <c r="C615" s="108"/>
      <c r="D615" s="108"/>
      <c r="E615" s="108"/>
      <c r="F615" s="108"/>
      <c r="G615" s="108"/>
      <c r="H615" s="108"/>
      <c r="I615" s="108"/>
      <c r="J615" s="108"/>
    </row>
    <row r="616">
      <c r="C616" s="108"/>
      <c r="D616" s="108"/>
      <c r="E616" s="108"/>
      <c r="F616" s="108"/>
      <c r="G616" s="108"/>
      <c r="H616" s="108"/>
      <c r="I616" s="108"/>
      <c r="J616" s="108"/>
    </row>
    <row r="617">
      <c r="C617" s="108"/>
      <c r="D617" s="108"/>
      <c r="E617" s="108"/>
      <c r="F617" s="108"/>
      <c r="G617" s="108"/>
      <c r="H617" s="108"/>
      <c r="I617" s="108"/>
      <c r="J617" s="108"/>
    </row>
    <row r="618">
      <c r="C618" s="108"/>
      <c r="D618" s="108"/>
      <c r="E618" s="108"/>
      <c r="F618" s="108"/>
      <c r="G618" s="108"/>
      <c r="H618" s="108"/>
      <c r="I618" s="108"/>
      <c r="J618" s="108"/>
    </row>
    <row r="619">
      <c r="C619" s="108"/>
      <c r="D619" s="108"/>
      <c r="E619" s="108"/>
      <c r="F619" s="108"/>
      <c r="G619" s="108"/>
      <c r="H619" s="108"/>
      <c r="I619" s="108"/>
      <c r="J619" s="108"/>
    </row>
    <row r="620">
      <c r="C620" s="108"/>
      <c r="D620" s="108"/>
      <c r="E620" s="108"/>
      <c r="F620" s="108"/>
      <c r="G620" s="108"/>
      <c r="H620" s="108"/>
      <c r="I620" s="108"/>
      <c r="J620" s="108"/>
    </row>
    <row r="621">
      <c r="C621" s="108"/>
      <c r="D621" s="108"/>
      <c r="E621" s="108"/>
      <c r="F621" s="108"/>
      <c r="G621" s="108"/>
      <c r="H621" s="108"/>
      <c r="I621" s="108"/>
      <c r="J621" s="108"/>
    </row>
    <row r="622">
      <c r="C622" s="108"/>
      <c r="D622" s="108"/>
      <c r="E622" s="108"/>
      <c r="F622" s="108"/>
      <c r="G622" s="108"/>
      <c r="H622" s="108"/>
      <c r="I622" s="108"/>
      <c r="J622" s="108"/>
    </row>
    <row r="623">
      <c r="C623" s="108"/>
      <c r="D623" s="108"/>
      <c r="E623" s="108"/>
      <c r="F623" s="108"/>
      <c r="G623" s="108"/>
      <c r="H623" s="108"/>
      <c r="I623" s="108"/>
      <c r="J623" s="108"/>
    </row>
    <row r="624">
      <c r="C624" s="108"/>
      <c r="D624" s="108"/>
      <c r="E624" s="108"/>
      <c r="F624" s="108"/>
      <c r="G624" s="108"/>
      <c r="H624" s="108"/>
      <c r="I624" s="108"/>
      <c r="J624" s="108"/>
    </row>
    <row r="625">
      <c r="C625" s="108"/>
      <c r="D625" s="108"/>
      <c r="E625" s="108"/>
      <c r="F625" s="108"/>
      <c r="G625" s="108"/>
      <c r="H625" s="108"/>
      <c r="I625" s="108"/>
      <c r="J625" s="108"/>
    </row>
    <row r="626">
      <c r="C626" s="108"/>
      <c r="D626" s="108"/>
      <c r="E626" s="108"/>
      <c r="F626" s="108"/>
      <c r="G626" s="108"/>
      <c r="H626" s="108"/>
      <c r="I626" s="108"/>
      <c r="J626" s="108"/>
    </row>
    <row r="627">
      <c r="C627" s="108"/>
      <c r="D627" s="108"/>
      <c r="E627" s="108"/>
      <c r="F627" s="108"/>
      <c r="G627" s="108"/>
      <c r="H627" s="108"/>
      <c r="I627" s="108"/>
      <c r="J627" s="108"/>
    </row>
    <row r="628">
      <c r="C628" s="108"/>
      <c r="D628" s="108"/>
      <c r="E628" s="108"/>
      <c r="F628" s="108"/>
      <c r="G628" s="108"/>
      <c r="H628" s="108"/>
      <c r="I628" s="108"/>
      <c r="J628" s="108"/>
    </row>
    <row r="629">
      <c r="C629" s="108"/>
      <c r="D629" s="108"/>
      <c r="E629" s="108"/>
      <c r="F629" s="108"/>
      <c r="G629" s="108"/>
      <c r="H629" s="108"/>
      <c r="I629" s="108"/>
      <c r="J629" s="108"/>
    </row>
    <row r="630">
      <c r="C630" s="108"/>
      <c r="D630" s="108"/>
      <c r="E630" s="108"/>
      <c r="F630" s="108"/>
      <c r="G630" s="108"/>
      <c r="H630" s="108"/>
      <c r="I630" s="108"/>
      <c r="J630" s="108"/>
    </row>
    <row r="631">
      <c r="C631" s="108"/>
      <c r="D631" s="108"/>
      <c r="E631" s="108"/>
      <c r="F631" s="108"/>
      <c r="G631" s="108"/>
      <c r="H631" s="108"/>
      <c r="I631" s="108"/>
      <c r="J631" s="108"/>
    </row>
    <row r="632">
      <c r="C632" s="108"/>
      <c r="D632" s="108"/>
      <c r="E632" s="108"/>
      <c r="F632" s="108"/>
      <c r="G632" s="108"/>
      <c r="H632" s="108"/>
      <c r="I632" s="108"/>
      <c r="J632" s="108"/>
    </row>
    <row r="633">
      <c r="C633" s="108"/>
      <c r="D633" s="108"/>
      <c r="E633" s="108"/>
      <c r="F633" s="108"/>
      <c r="G633" s="108"/>
      <c r="H633" s="108"/>
      <c r="I633" s="108"/>
      <c r="J633" s="108"/>
    </row>
    <row r="634">
      <c r="C634" s="108"/>
      <c r="D634" s="108"/>
      <c r="E634" s="108"/>
      <c r="F634" s="108"/>
      <c r="G634" s="108"/>
      <c r="H634" s="108"/>
      <c r="I634" s="108"/>
      <c r="J634" s="108"/>
    </row>
    <row r="635">
      <c r="C635" s="108"/>
      <c r="D635" s="108"/>
      <c r="E635" s="108"/>
      <c r="F635" s="108"/>
      <c r="G635" s="108"/>
      <c r="H635" s="108"/>
      <c r="I635" s="108"/>
      <c r="J635" s="108"/>
    </row>
    <row r="636">
      <c r="C636" s="108"/>
      <c r="D636" s="108"/>
      <c r="E636" s="108"/>
      <c r="F636" s="108"/>
      <c r="G636" s="108"/>
      <c r="H636" s="108"/>
      <c r="I636" s="108"/>
      <c r="J636" s="108"/>
    </row>
    <row r="637">
      <c r="C637" s="108"/>
      <c r="D637" s="108"/>
      <c r="E637" s="108"/>
      <c r="F637" s="108"/>
      <c r="G637" s="108"/>
      <c r="H637" s="108"/>
      <c r="I637" s="108"/>
      <c r="J637" s="108"/>
    </row>
    <row r="638">
      <c r="C638" s="108"/>
      <c r="D638" s="108"/>
      <c r="E638" s="108"/>
      <c r="F638" s="108"/>
      <c r="G638" s="108"/>
      <c r="H638" s="108"/>
      <c r="I638" s="108"/>
      <c r="J638" s="108"/>
    </row>
    <row r="639">
      <c r="C639" s="108"/>
      <c r="D639" s="108"/>
      <c r="E639" s="108"/>
      <c r="F639" s="108"/>
      <c r="G639" s="108"/>
      <c r="H639" s="108"/>
      <c r="I639" s="108"/>
      <c r="J639" s="108"/>
    </row>
    <row r="640">
      <c r="C640" s="108"/>
      <c r="D640" s="108"/>
      <c r="E640" s="108"/>
      <c r="F640" s="108"/>
      <c r="G640" s="108"/>
      <c r="H640" s="108"/>
      <c r="I640" s="108"/>
      <c r="J640" s="108"/>
    </row>
    <row r="641">
      <c r="C641" s="108"/>
      <c r="D641" s="108"/>
      <c r="E641" s="108"/>
      <c r="F641" s="108"/>
      <c r="G641" s="108"/>
      <c r="H641" s="108"/>
      <c r="I641" s="108"/>
      <c r="J641" s="108"/>
    </row>
    <row r="642">
      <c r="C642" s="108"/>
      <c r="D642" s="108"/>
      <c r="E642" s="108"/>
      <c r="F642" s="108"/>
      <c r="G642" s="108"/>
      <c r="H642" s="108"/>
      <c r="I642" s="108"/>
      <c r="J642" s="108"/>
    </row>
    <row r="643">
      <c r="C643" s="108"/>
      <c r="D643" s="108"/>
      <c r="E643" s="108"/>
      <c r="F643" s="108"/>
      <c r="G643" s="108"/>
      <c r="H643" s="108"/>
      <c r="I643" s="108"/>
      <c r="J643" s="108"/>
    </row>
    <row r="644">
      <c r="C644" s="108"/>
      <c r="D644" s="108"/>
      <c r="E644" s="108"/>
      <c r="F644" s="108"/>
      <c r="G644" s="108"/>
      <c r="H644" s="108"/>
      <c r="I644" s="108"/>
      <c r="J644" s="108"/>
    </row>
    <row r="645">
      <c r="C645" s="108"/>
      <c r="D645" s="108"/>
      <c r="E645" s="108"/>
      <c r="F645" s="108"/>
      <c r="G645" s="108"/>
      <c r="H645" s="108"/>
      <c r="I645" s="108"/>
      <c r="J645" s="108"/>
    </row>
    <row r="646">
      <c r="C646" s="108"/>
      <c r="D646" s="108"/>
      <c r="E646" s="108"/>
      <c r="F646" s="108"/>
      <c r="G646" s="108"/>
      <c r="H646" s="108"/>
      <c r="I646" s="108"/>
      <c r="J646" s="108"/>
    </row>
    <row r="647">
      <c r="C647" s="108"/>
      <c r="D647" s="108"/>
      <c r="E647" s="108"/>
      <c r="F647" s="108"/>
      <c r="G647" s="108"/>
      <c r="H647" s="108"/>
      <c r="I647" s="108"/>
      <c r="J647" s="108"/>
    </row>
    <row r="648">
      <c r="C648" s="108"/>
      <c r="D648" s="108"/>
      <c r="E648" s="108"/>
      <c r="F648" s="108"/>
      <c r="G648" s="108"/>
      <c r="H648" s="108"/>
      <c r="I648" s="108"/>
      <c r="J648" s="108"/>
    </row>
    <row r="649">
      <c r="C649" s="108"/>
      <c r="D649" s="108"/>
      <c r="E649" s="108"/>
      <c r="F649" s="108"/>
      <c r="G649" s="108"/>
      <c r="H649" s="108"/>
      <c r="I649" s="108"/>
      <c r="J649" s="108"/>
    </row>
    <row r="650">
      <c r="C650" s="108"/>
      <c r="D650" s="108"/>
      <c r="E650" s="108"/>
      <c r="F650" s="108"/>
      <c r="G650" s="108"/>
      <c r="H650" s="108"/>
      <c r="I650" s="108"/>
      <c r="J650" s="108"/>
    </row>
    <row r="651">
      <c r="C651" s="108"/>
      <c r="D651" s="108"/>
      <c r="E651" s="108"/>
      <c r="F651" s="108"/>
      <c r="G651" s="108"/>
      <c r="H651" s="108"/>
      <c r="I651" s="108"/>
      <c r="J651" s="108"/>
    </row>
    <row r="652">
      <c r="C652" s="108"/>
      <c r="D652" s="108"/>
      <c r="E652" s="108"/>
      <c r="F652" s="108"/>
      <c r="G652" s="108"/>
      <c r="H652" s="108"/>
      <c r="I652" s="108"/>
      <c r="J652" s="108"/>
    </row>
    <row r="653">
      <c r="C653" s="108"/>
      <c r="D653" s="108"/>
      <c r="E653" s="108"/>
      <c r="F653" s="108"/>
      <c r="G653" s="108"/>
      <c r="H653" s="108"/>
      <c r="I653" s="108"/>
      <c r="J653" s="108"/>
    </row>
    <row r="654">
      <c r="C654" s="108"/>
      <c r="D654" s="108"/>
      <c r="E654" s="108"/>
      <c r="F654" s="108"/>
      <c r="G654" s="108"/>
      <c r="H654" s="108"/>
      <c r="I654" s="108"/>
      <c r="J654" s="108"/>
    </row>
    <row r="655">
      <c r="C655" s="108"/>
      <c r="D655" s="108"/>
      <c r="E655" s="108"/>
      <c r="F655" s="108"/>
      <c r="G655" s="108"/>
      <c r="H655" s="108"/>
      <c r="I655" s="108"/>
      <c r="J655" s="108"/>
    </row>
    <row r="656">
      <c r="C656" s="108"/>
      <c r="D656" s="108"/>
      <c r="E656" s="108"/>
      <c r="F656" s="108"/>
      <c r="G656" s="108"/>
      <c r="H656" s="108"/>
      <c r="I656" s="108"/>
      <c r="J656" s="108"/>
    </row>
    <row r="657">
      <c r="C657" s="108"/>
      <c r="D657" s="108"/>
      <c r="E657" s="108"/>
      <c r="F657" s="108"/>
      <c r="G657" s="108"/>
      <c r="H657" s="108"/>
      <c r="I657" s="108"/>
      <c r="J657" s="108"/>
    </row>
    <row r="658">
      <c r="C658" s="108"/>
      <c r="D658" s="108"/>
      <c r="E658" s="108"/>
      <c r="F658" s="108"/>
      <c r="G658" s="108"/>
      <c r="H658" s="108"/>
      <c r="I658" s="108"/>
      <c r="J658" s="108"/>
    </row>
    <row r="659">
      <c r="C659" s="108"/>
      <c r="D659" s="108"/>
      <c r="E659" s="108"/>
      <c r="F659" s="108"/>
      <c r="G659" s="108"/>
      <c r="H659" s="108"/>
      <c r="I659" s="108"/>
      <c r="J659" s="108"/>
    </row>
    <row r="660">
      <c r="C660" s="108"/>
      <c r="D660" s="108"/>
      <c r="E660" s="108"/>
      <c r="F660" s="108"/>
      <c r="G660" s="108"/>
      <c r="H660" s="108"/>
      <c r="I660" s="108"/>
      <c r="J660" s="108"/>
    </row>
    <row r="661">
      <c r="C661" s="108"/>
      <c r="D661" s="108"/>
      <c r="E661" s="108"/>
      <c r="F661" s="108"/>
      <c r="G661" s="108"/>
      <c r="H661" s="108"/>
      <c r="I661" s="108"/>
      <c r="J661" s="108"/>
    </row>
    <row r="662">
      <c r="C662" s="108"/>
      <c r="D662" s="108"/>
      <c r="E662" s="108"/>
      <c r="F662" s="108"/>
      <c r="G662" s="108"/>
      <c r="H662" s="108"/>
      <c r="I662" s="108"/>
      <c r="J662" s="108"/>
    </row>
    <row r="663">
      <c r="C663" s="108"/>
      <c r="D663" s="108"/>
      <c r="E663" s="108"/>
      <c r="F663" s="108"/>
      <c r="G663" s="108"/>
      <c r="H663" s="108"/>
      <c r="I663" s="108"/>
      <c r="J663" s="108"/>
    </row>
    <row r="664">
      <c r="C664" s="108"/>
      <c r="D664" s="108"/>
      <c r="E664" s="108"/>
      <c r="F664" s="108"/>
      <c r="G664" s="108"/>
      <c r="H664" s="108"/>
      <c r="I664" s="108"/>
      <c r="J664" s="108"/>
    </row>
    <row r="665">
      <c r="C665" s="108"/>
      <c r="D665" s="108"/>
      <c r="E665" s="108"/>
      <c r="F665" s="108"/>
      <c r="G665" s="108"/>
      <c r="H665" s="108"/>
      <c r="I665" s="108"/>
      <c r="J665" s="108"/>
    </row>
    <row r="666">
      <c r="C666" s="108"/>
      <c r="D666" s="108"/>
      <c r="E666" s="108"/>
      <c r="F666" s="108"/>
      <c r="G666" s="108"/>
      <c r="H666" s="108"/>
      <c r="I666" s="108"/>
      <c r="J666" s="108"/>
    </row>
    <row r="667">
      <c r="C667" s="108"/>
      <c r="D667" s="108"/>
      <c r="E667" s="108"/>
      <c r="F667" s="108"/>
      <c r="G667" s="108"/>
      <c r="H667" s="108"/>
      <c r="I667" s="108"/>
      <c r="J667" s="108"/>
    </row>
    <row r="668">
      <c r="C668" s="108"/>
      <c r="D668" s="108"/>
      <c r="E668" s="108"/>
      <c r="F668" s="108"/>
      <c r="G668" s="108"/>
      <c r="H668" s="108"/>
      <c r="I668" s="108"/>
      <c r="J668" s="108"/>
    </row>
    <row r="669">
      <c r="C669" s="108"/>
      <c r="D669" s="108"/>
      <c r="E669" s="108"/>
      <c r="F669" s="108"/>
      <c r="G669" s="108"/>
      <c r="H669" s="108"/>
      <c r="I669" s="108"/>
      <c r="J669" s="108"/>
    </row>
    <row r="670">
      <c r="C670" s="108"/>
      <c r="D670" s="108"/>
      <c r="E670" s="108"/>
      <c r="F670" s="108"/>
      <c r="G670" s="108"/>
      <c r="H670" s="108"/>
      <c r="I670" s="108"/>
      <c r="J670" s="108"/>
    </row>
    <row r="671">
      <c r="C671" s="108"/>
      <c r="D671" s="108"/>
      <c r="E671" s="108"/>
      <c r="F671" s="108"/>
      <c r="G671" s="108"/>
      <c r="H671" s="108"/>
      <c r="I671" s="108"/>
      <c r="J671" s="108"/>
    </row>
    <row r="672">
      <c r="C672" s="108"/>
      <c r="D672" s="108"/>
      <c r="E672" s="108"/>
      <c r="F672" s="108"/>
      <c r="G672" s="108"/>
      <c r="H672" s="108"/>
      <c r="I672" s="108"/>
      <c r="J672" s="108"/>
    </row>
    <row r="673">
      <c r="C673" s="108"/>
      <c r="D673" s="108"/>
      <c r="E673" s="108"/>
      <c r="F673" s="108"/>
      <c r="G673" s="108"/>
      <c r="H673" s="108"/>
      <c r="I673" s="108"/>
      <c r="J673" s="108"/>
    </row>
    <row r="674">
      <c r="C674" s="108"/>
      <c r="D674" s="108"/>
      <c r="E674" s="108"/>
      <c r="F674" s="108"/>
      <c r="G674" s="108"/>
      <c r="H674" s="108"/>
      <c r="I674" s="108"/>
      <c r="J674" s="108"/>
    </row>
    <row r="675">
      <c r="C675" s="108"/>
      <c r="D675" s="108"/>
      <c r="E675" s="108"/>
      <c r="F675" s="108"/>
      <c r="G675" s="108"/>
      <c r="H675" s="108"/>
      <c r="I675" s="108"/>
      <c r="J675" s="108"/>
    </row>
    <row r="676">
      <c r="C676" s="108"/>
      <c r="D676" s="108"/>
      <c r="E676" s="108"/>
      <c r="F676" s="108"/>
      <c r="G676" s="108"/>
      <c r="H676" s="108"/>
      <c r="I676" s="108"/>
      <c r="J676" s="108"/>
    </row>
    <row r="677">
      <c r="C677" s="108"/>
      <c r="D677" s="108"/>
      <c r="E677" s="108"/>
      <c r="F677" s="108"/>
      <c r="G677" s="108"/>
      <c r="H677" s="108"/>
      <c r="I677" s="108"/>
      <c r="J677" s="108"/>
    </row>
    <row r="678">
      <c r="C678" s="108"/>
      <c r="D678" s="108"/>
      <c r="E678" s="108"/>
      <c r="F678" s="108"/>
      <c r="G678" s="108"/>
      <c r="H678" s="108"/>
      <c r="I678" s="108"/>
      <c r="J678" s="108"/>
    </row>
    <row r="679">
      <c r="C679" s="108"/>
      <c r="D679" s="108"/>
      <c r="E679" s="108"/>
      <c r="F679" s="108"/>
      <c r="G679" s="108"/>
      <c r="H679" s="108"/>
      <c r="I679" s="108"/>
      <c r="J679" s="108"/>
    </row>
    <row r="680">
      <c r="C680" s="108"/>
      <c r="D680" s="108"/>
      <c r="E680" s="108"/>
      <c r="F680" s="108"/>
      <c r="G680" s="108"/>
      <c r="H680" s="108"/>
      <c r="I680" s="108"/>
      <c r="J680" s="108"/>
    </row>
    <row r="681">
      <c r="C681" s="108"/>
      <c r="D681" s="108"/>
      <c r="E681" s="108"/>
      <c r="F681" s="108"/>
      <c r="G681" s="108"/>
      <c r="H681" s="108"/>
      <c r="I681" s="108"/>
      <c r="J681" s="108"/>
    </row>
    <row r="682">
      <c r="C682" s="108"/>
      <c r="D682" s="108"/>
      <c r="E682" s="108"/>
      <c r="F682" s="108"/>
      <c r="G682" s="108"/>
      <c r="H682" s="108"/>
      <c r="I682" s="108"/>
      <c r="J682" s="108"/>
    </row>
    <row r="683">
      <c r="C683" s="108"/>
      <c r="D683" s="108"/>
      <c r="E683" s="108"/>
      <c r="F683" s="108"/>
      <c r="G683" s="108"/>
      <c r="H683" s="108"/>
      <c r="I683" s="108"/>
      <c r="J683" s="108"/>
    </row>
    <row r="684">
      <c r="C684" s="108"/>
      <c r="D684" s="108"/>
      <c r="E684" s="108"/>
      <c r="F684" s="108"/>
      <c r="G684" s="108"/>
      <c r="H684" s="108"/>
      <c r="I684" s="108"/>
      <c r="J684" s="108"/>
    </row>
    <row r="685">
      <c r="C685" s="108"/>
      <c r="D685" s="108"/>
      <c r="E685" s="108"/>
      <c r="F685" s="108"/>
      <c r="G685" s="108"/>
      <c r="H685" s="108"/>
      <c r="I685" s="108"/>
      <c r="J685" s="108"/>
    </row>
    <row r="686">
      <c r="C686" s="108"/>
      <c r="D686" s="108"/>
      <c r="E686" s="108"/>
      <c r="F686" s="108"/>
      <c r="G686" s="108"/>
      <c r="H686" s="108"/>
      <c r="I686" s="108"/>
      <c r="J686" s="108"/>
    </row>
    <row r="687">
      <c r="C687" s="108"/>
      <c r="D687" s="108"/>
      <c r="E687" s="108"/>
      <c r="F687" s="108"/>
      <c r="G687" s="108"/>
      <c r="H687" s="108"/>
      <c r="I687" s="108"/>
      <c r="J687" s="108"/>
    </row>
    <row r="688">
      <c r="C688" s="108"/>
      <c r="D688" s="108"/>
      <c r="E688" s="108"/>
      <c r="F688" s="108"/>
      <c r="G688" s="108"/>
      <c r="H688" s="108"/>
      <c r="I688" s="108"/>
      <c r="J688" s="108"/>
    </row>
    <row r="689">
      <c r="C689" s="108"/>
      <c r="D689" s="108"/>
      <c r="E689" s="108"/>
      <c r="F689" s="108"/>
      <c r="G689" s="108"/>
      <c r="H689" s="108"/>
      <c r="I689" s="108"/>
      <c r="J689" s="108"/>
    </row>
    <row r="690">
      <c r="C690" s="108"/>
      <c r="D690" s="108"/>
      <c r="E690" s="108"/>
      <c r="F690" s="108"/>
      <c r="G690" s="108"/>
      <c r="H690" s="108"/>
      <c r="I690" s="108"/>
      <c r="J690" s="108"/>
    </row>
    <row r="691">
      <c r="C691" s="108"/>
      <c r="D691" s="108"/>
      <c r="E691" s="108"/>
      <c r="F691" s="108"/>
      <c r="G691" s="108"/>
      <c r="H691" s="108"/>
      <c r="I691" s="108"/>
      <c r="J691" s="108"/>
    </row>
    <row r="692">
      <c r="C692" s="108"/>
      <c r="D692" s="108"/>
      <c r="E692" s="108"/>
      <c r="F692" s="108"/>
      <c r="G692" s="108"/>
      <c r="H692" s="108"/>
      <c r="I692" s="108"/>
      <c r="J692" s="108"/>
    </row>
    <row r="693">
      <c r="C693" s="108"/>
      <c r="D693" s="108"/>
      <c r="E693" s="108"/>
      <c r="F693" s="108"/>
      <c r="G693" s="108"/>
      <c r="H693" s="108"/>
      <c r="I693" s="108"/>
      <c r="J693" s="108"/>
    </row>
    <row r="694">
      <c r="C694" s="108"/>
      <c r="D694" s="108"/>
      <c r="E694" s="108"/>
      <c r="F694" s="108"/>
      <c r="G694" s="108"/>
      <c r="H694" s="108"/>
      <c r="I694" s="108"/>
      <c r="J694" s="108"/>
    </row>
    <row r="695">
      <c r="C695" s="108"/>
      <c r="D695" s="108"/>
      <c r="E695" s="108"/>
      <c r="F695" s="108"/>
      <c r="G695" s="108"/>
      <c r="H695" s="108"/>
      <c r="I695" s="108"/>
      <c r="J695" s="108"/>
    </row>
    <row r="696">
      <c r="C696" s="108"/>
      <c r="D696" s="108"/>
      <c r="E696" s="108"/>
      <c r="F696" s="108"/>
      <c r="G696" s="108"/>
      <c r="H696" s="108"/>
      <c r="I696" s="108"/>
      <c r="J696" s="108"/>
    </row>
    <row r="697">
      <c r="C697" s="108"/>
      <c r="D697" s="108"/>
      <c r="E697" s="108"/>
      <c r="F697" s="108"/>
      <c r="G697" s="108"/>
      <c r="H697" s="108"/>
      <c r="I697" s="108"/>
      <c r="J697" s="108"/>
    </row>
    <row r="698">
      <c r="C698" s="108"/>
      <c r="D698" s="108"/>
      <c r="E698" s="108"/>
      <c r="F698" s="108"/>
      <c r="G698" s="108"/>
      <c r="H698" s="108"/>
      <c r="I698" s="108"/>
      <c r="J698" s="108"/>
    </row>
    <row r="699">
      <c r="C699" s="108"/>
      <c r="D699" s="108"/>
      <c r="E699" s="108"/>
      <c r="F699" s="108"/>
      <c r="G699" s="108"/>
      <c r="H699" s="108"/>
      <c r="I699" s="108"/>
      <c r="J699" s="108"/>
    </row>
    <row r="700">
      <c r="C700" s="108"/>
      <c r="D700" s="108"/>
      <c r="E700" s="108"/>
      <c r="F700" s="108"/>
      <c r="G700" s="108"/>
      <c r="H700" s="108"/>
      <c r="I700" s="108"/>
      <c r="J700" s="108"/>
    </row>
    <row r="701">
      <c r="C701" s="108"/>
      <c r="D701" s="108"/>
      <c r="E701" s="108"/>
      <c r="F701" s="108"/>
      <c r="G701" s="108"/>
      <c r="H701" s="108"/>
      <c r="I701" s="108"/>
      <c r="J701" s="108"/>
    </row>
    <row r="702">
      <c r="C702" s="108"/>
      <c r="D702" s="108"/>
      <c r="E702" s="108"/>
      <c r="F702" s="108"/>
      <c r="G702" s="108"/>
      <c r="H702" s="108"/>
      <c r="I702" s="108"/>
      <c r="J702" s="108"/>
    </row>
    <row r="703">
      <c r="C703" s="108"/>
      <c r="D703" s="108"/>
      <c r="E703" s="108"/>
      <c r="F703" s="108"/>
      <c r="G703" s="108"/>
      <c r="H703" s="108"/>
      <c r="I703" s="108"/>
      <c r="J703" s="108"/>
    </row>
    <row r="704">
      <c r="C704" s="108"/>
      <c r="D704" s="108"/>
      <c r="E704" s="108"/>
      <c r="F704" s="108"/>
      <c r="G704" s="108"/>
      <c r="H704" s="108"/>
      <c r="I704" s="108"/>
      <c r="J704" s="108"/>
    </row>
    <row r="705">
      <c r="C705" s="108"/>
      <c r="D705" s="108"/>
      <c r="E705" s="108"/>
      <c r="F705" s="108"/>
      <c r="G705" s="108"/>
      <c r="H705" s="108"/>
      <c r="I705" s="108"/>
      <c r="J705" s="108"/>
    </row>
    <row r="706">
      <c r="C706" s="108"/>
      <c r="D706" s="108"/>
      <c r="E706" s="108"/>
      <c r="F706" s="108"/>
      <c r="G706" s="108"/>
      <c r="H706" s="108"/>
      <c r="I706" s="108"/>
      <c r="J706" s="108"/>
    </row>
    <row r="707">
      <c r="C707" s="108"/>
      <c r="D707" s="108"/>
      <c r="E707" s="108"/>
      <c r="F707" s="108"/>
      <c r="G707" s="108"/>
      <c r="H707" s="108"/>
      <c r="I707" s="108"/>
      <c r="J707" s="108"/>
    </row>
    <row r="708">
      <c r="C708" s="108"/>
      <c r="D708" s="108"/>
      <c r="E708" s="108"/>
      <c r="F708" s="108"/>
      <c r="G708" s="108"/>
      <c r="H708" s="108"/>
      <c r="I708" s="108"/>
      <c r="J708" s="108"/>
    </row>
    <row r="709">
      <c r="C709" s="108"/>
      <c r="D709" s="108"/>
      <c r="E709" s="108"/>
      <c r="F709" s="108"/>
      <c r="G709" s="108"/>
      <c r="H709" s="108"/>
      <c r="I709" s="108"/>
      <c r="J709" s="108"/>
    </row>
    <row r="710">
      <c r="C710" s="108"/>
      <c r="D710" s="108"/>
      <c r="E710" s="108"/>
      <c r="F710" s="108"/>
      <c r="G710" s="108"/>
      <c r="H710" s="108"/>
      <c r="I710" s="108"/>
      <c r="J710" s="108"/>
    </row>
    <row r="711">
      <c r="C711" s="108"/>
      <c r="D711" s="108"/>
      <c r="E711" s="108"/>
      <c r="F711" s="108"/>
      <c r="G711" s="108"/>
      <c r="H711" s="108"/>
      <c r="I711" s="108"/>
      <c r="J711" s="108"/>
    </row>
    <row r="712">
      <c r="C712" s="108"/>
      <c r="D712" s="108"/>
      <c r="E712" s="108"/>
      <c r="F712" s="108"/>
      <c r="G712" s="108"/>
      <c r="H712" s="108"/>
      <c r="I712" s="108"/>
      <c r="J712" s="108"/>
    </row>
    <row r="713">
      <c r="C713" s="108"/>
      <c r="D713" s="108"/>
      <c r="E713" s="108"/>
      <c r="F713" s="108"/>
      <c r="G713" s="108"/>
      <c r="H713" s="108"/>
      <c r="I713" s="108"/>
      <c r="J713" s="108"/>
    </row>
    <row r="714">
      <c r="C714" s="108"/>
      <c r="D714" s="108"/>
      <c r="E714" s="108"/>
      <c r="F714" s="108"/>
      <c r="G714" s="108"/>
      <c r="H714" s="108"/>
      <c r="I714" s="108"/>
      <c r="J714" s="108"/>
    </row>
    <row r="715">
      <c r="C715" s="108"/>
      <c r="D715" s="108"/>
      <c r="E715" s="108"/>
      <c r="F715" s="108"/>
      <c r="G715" s="108"/>
      <c r="H715" s="108"/>
      <c r="I715" s="108"/>
      <c r="J715" s="108"/>
    </row>
    <row r="716">
      <c r="C716" s="108"/>
      <c r="D716" s="108"/>
      <c r="E716" s="108"/>
      <c r="F716" s="108"/>
      <c r="G716" s="108"/>
      <c r="H716" s="108"/>
      <c r="I716" s="108"/>
      <c r="J716" s="108"/>
    </row>
    <row r="717">
      <c r="C717" s="108"/>
      <c r="D717" s="108"/>
      <c r="E717" s="108"/>
      <c r="F717" s="108"/>
      <c r="G717" s="108"/>
      <c r="H717" s="108"/>
      <c r="I717" s="108"/>
      <c r="J717" s="108"/>
    </row>
    <row r="718">
      <c r="C718" s="108"/>
      <c r="D718" s="108"/>
      <c r="E718" s="108"/>
      <c r="F718" s="108"/>
      <c r="G718" s="108"/>
      <c r="H718" s="108"/>
      <c r="I718" s="108"/>
      <c r="J718" s="108"/>
    </row>
    <row r="719">
      <c r="C719" s="108"/>
      <c r="D719" s="108"/>
      <c r="E719" s="108"/>
      <c r="F719" s="108"/>
      <c r="G719" s="108"/>
      <c r="H719" s="108"/>
      <c r="I719" s="108"/>
      <c r="J719" s="108"/>
    </row>
    <row r="720">
      <c r="C720" s="108"/>
      <c r="D720" s="108"/>
      <c r="E720" s="108"/>
      <c r="F720" s="108"/>
      <c r="G720" s="108"/>
      <c r="H720" s="108"/>
      <c r="I720" s="108"/>
      <c r="J720" s="108"/>
    </row>
    <row r="721">
      <c r="C721" s="108"/>
      <c r="D721" s="108"/>
      <c r="E721" s="108"/>
      <c r="F721" s="108"/>
      <c r="G721" s="108"/>
      <c r="H721" s="108"/>
      <c r="I721" s="108"/>
      <c r="J721" s="108"/>
    </row>
    <row r="722">
      <c r="C722" s="108"/>
      <c r="D722" s="108"/>
      <c r="E722" s="108"/>
      <c r="F722" s="108"/>
      <c r="G722" s="108"/>
      <c r="H722" s="108"/>
      <c r="I722" s="108"/>
      <c r="J722" s="108"/>
    </row>
    <row r="723">
      <c r="C723" s="108"/>
      <c r="D723" s="108"/>
      <c r="E723" s="108"/>
      <c r="F723" s="108"/>
      <c r="G723" s="108"/>
      <c r="H723" s="108"/>
      <c r="I723" s="108"/>
      <c r="J723" s="108"/>
    </row>
    <row r="724">
      <c r="C724" s="108"/>
      <c r="D724" s="108"/>
      <c r="E724" s="108"/>
      <c r="F724" s="108"/>
      <c r="G724" s="108"/>
      <c r="H724" s="108"/>
      <c r="I724" s="108"/>
      <c r="J724" s="108"/>
    </row>
    <row r="725">
      <c r="C725" s="108"/>
      <c r="D725" s="108"/>
      <c r="E725" s="108"/>
      <c r="F725" s="108"/>
      <c r="G725" s="108"/>
      <c r="H725" s="108"/>
      <c r="I725" s="108"/>
      <c r="J725" s="108"/>
    </row>
    <row r="726">
      <c r="C726" s="108"/>
      <c r="D726" s="108"/>
      <c r="E726" s="108"/>
      <c r="F726" s="108"/>
      <c r="G726" s="108"/>
      <c r="H726" s="108"/>
      <c r="I726" s="108"/>
      <c r="J726" s="108"/>
    </row>
    <row r="727">
      <c r="C727" s="108"/>
      <c r="D727" s="108"/>
      <c r="E727" s="108"/>
      <c r="F727" s="108"/>
      <c r="G727" s="108"/>
      <c r="H727" s="108"/>
      <c r="I727" s="108"/>
      <c r="J727" s="108"/>
    </row>
    <row r="728">
      <c r="C728" s="108"/>
      <c r="D728" s="108"/>
      <c r="E728" s="108"/>
      <c r="F728" s="108"/>
      <c r="G728" s="108"/>
      <c r="H728" s="108"/>
      <c r="I728" s="108"/>
      <c r="J728" s="108"/>
    </row>
    <row r="729">
      <c r="C729" s="108"/>
      <c r="D729" s="108"/>
      <c r="E729" s="108"/>
      <c r="F729" s="108"/>
      <c r="G729" s="108"/>
      <c r="H729" s="108"/>
      <c r="I729" s="108"/>
      <c r="J729" s="108"/>
    </row>
    <row r="730">
      <c r="C730" s="108"/>
      <c r="D730" s="108"/>
      <c r="E730" s="108"/>
      <c r="F730" s="108"/>
      <c r="G730" s="108"/>
      <c r="H730" s="108"/>
      <c r="I730" s="108"/>
      <c r="J730" s="108"/>
    </row>
    <row r="731">
      <c r="C731" s="108"/>
      <c r="D731" s="108"/>
      <c r="E731" s="108"/>
      <c r="F731" s="108"/>
      <c r="G731" s="108"/>
      <c r="H731" s="108"/>
      <c r="I731" s="108"/>
      <c r="J731" s="108"/>
    </row>
    <row r="732">
      <c r="C732" s="108"/>
      <c r="D732" s="108"/>
      <c r="E732" s="108"/>
      <c r="F732" s="108"/>
      <c r="G732" s="108"/>
      <c r="H732" s="108"/>
      <c r="I732" s="108"/>
      <c r="J732" s="108"/>
    </row>
    <row r="733">
      <c r="C733" s="108"/>
      <c r="D733" s="108"/>
      <c r="E733" s="108"/>
      <c r="F733" s="108"/>
      <c r="G733" s="108"/>
      <c r="H733" s="108"/>
      <c r="I733" s="108"/>
      <c r="J733" s="108"/>
    </row>
    <row r="734">
      <c r="C734" s="108"/>
      <c r="D734" s="108"/>
      <c r="E734" s="108"/>
      <c r="F734" s="108"/>
      <c r="G734" s="108"/>
      <c r="H734" s="108"/>
      <c r="I734" s="108"/>
      <c r="J734" s="108"/>
    </row>
    <row r="735">
      <c r="C735" s="108"/>
      <c r="D735" s="108"/>
      <c r="E735" s="108"/>
      <c r="F735" s="108"/>
      <c r="G735" s="108"/>
      <c r="H735" s="108"/>
      <c r="I735" s="108"/>
      <c r="J735" s="108"/>
    </row>
    <row r="736">
      <c r="C736" s="108"/>
      <c r="D736" s="108"/>
      <c r="E736" s="108"/>
      <c r="F736" s="108"/>
      <c r="G736" s="108"/>
      <c r="H736" s="108"/>
      <c r="I736" s="108"/>
      <c r="J736" s="108"/>
    </row>
    <row r="737">
      <c r="C737" s="108"/>
      <c r="D737" s="108"/>
      <c r="E737" s="108"/>
      <c r="F737" s="108"/>
      <c r="G737" s="108"/>
      <c r="H737" s="108"/>
      <c r="I737" s="108"/>
      <c r="J737" s="108"/>
    </row>
    <row r="738">
      <c r="C738" s="108"/>
      <c r="D738" s="108"/>
      <c r="E738" s="108"/>
      <c r="F738" s="108"/>
      <c r="G738" s="108"/>
      <c r="H738" s="108"/>
      <c r="I738" s="108"/>
      <c r="J738" s="108"/>
    </row>
    <row r="739">
      <c r="C739" s="108"/>
      <c r="D739" s="108"/>
      <c r="E739" s="108"/>
      <c r="F739" s="108"/>
      <c r="G739" s="108"/>
      <c r="H739" s="108"/>
      <c r="I739" s="108"/>
      <c r="J739" s="108"/>
    </row>
    <row r="740">
      <c r="C740" s="108"/>
      <c r="D740" s="108"/>
      <c r="E740" s="108"/>
      <c r="F740" s="108"/>
      <c r="G740" s="108"/>
      <c r="H740" s="108"/>
      <c r="I740" s="108"/>
      <c r="J740" s="108"/>
    </row>
    <row r="741">
      <c r="C741" s="108"/>
      <c r="D741" s="108"/>
      <c r="E741" s="108"/>
      <c r="F741" s="108"/>
      <c r="G741" s="108"/>
      <c r="H741" s="108"/>
      <c r="I741" s="108"/>
      <c r="J741" s="108"/>
    </row>
    <row r="742">
      <c r="C742" s="108"/>
      <c r="D742" s="108"/>
      <c r="E742" s="108"/>
      <c r="F742" s="108"/>
      <c r="G742" s="108"/>
      <c r="H742" s="108"/>
      <c r="I742" s="108"/>
      <c r="J742" s="108"/>
    </row>
    <row r="743">
      <c r="C743" s="108"/>
      <c r="D743" s="108"/>
      <c r="E743" s="108"/>
      <c r="F743" s="108"/>
      <c r="G743" s="108"/>
      <c r="H743" s="108"/>
      <c r="I743" s="108"/>
      <c r="J743" s="108"/>
    </row>
    <row r="744">
      <c r="C744" s="108"/>
      <c r="D744" s="108"/>
      <c r="E744" s="108"/>
      <c r="F744" s="108"/>
      <c r="G744" s="108"/>
      <c r="H744" s="108"/>
      <c r="I744" s="108"/>
      <c r="J744" s="108"/>
    </row>
    <row r="745">
      <c r="C745" s="108"/>
      <c r="D745" s="108"/>
      <c r="E745" s="108"/>
      <c r="F745" s="108"/>
      <c r="G745" s="108"/>
      <c r="H745" s="108"/>
      <c r="I745" s="108"/>
      <c r="J745" s="108"/>
    </row>
    <row r="746">
      <c r="C746" s="108"/>
      <c r="D746" s="108"/>
      <c r="E746" s="108"/>
      <c r="F746" s="108"/>
      <c r="G746" s="108"/>
      <c r="H746" s="108"/>
      <c r="I746" s="108"/>
      <c r="J746" s="108"/>
    </row>
    <row r="747">
      <c r="C747" s="108"/>
      <c r="D747" s="108"/>
      <c r="E747" s="108"/>
      <c r="F747" s="108"/>
      <c r="G747" s="108"/>
      <c r="H747" s="108"/>
      <c r="I747" s="108"/>
      <c r="J747" s="108"/>
    </row>
    <row r="748">
      <c r="C748" s="108"/>
      <c r="D748" s="108"/>
      <c r="E748" s="108"/>
      <c r="F748" s="108"/>
      <c r="G748" s="108"/>
      <c r="H748" s="108"/>
      <c r="I748" s="108"/>
      <c r="J748" s="108"/>
    </row>
    <row r="749">
      <c r="C749" s="108"/>
      <c r="D749" s="108"/>
      <c r="E749" s="108"/>
      <c r="F749" s="108"/>
      <c r="G749" s="108"/>
      <c r="H749" s="108"/>
      <c r="I749" s="108"/>
      <c r="J749" s="108"/>
    </row>
    <row r="750">
      <c r="C750" s="108"/>
      <c r="D750" s="108"/>
      <c r="E750" s="108"/>
      <c r="F750" s="108"/>
      <c r="G750" s="108"/>
      <c r="H750" s="108"/>
      <c r="I750" s="108"/>
      <c r="J750" s="108"/>
    </row>
    <row r="751">
      <c r="C751" s="108"/>
      <c r="D751" s="108"/>
      <c r="E751" s="108"/>
      <c r="F751" s="108"/>
      <c r="G751" s="108"/>
      <c r="H751" s="108"/>
      <c r="I751" s="108"/>
      <c r="J751" s="108"/>
    </row>
    <row r="752">
      <c r="C752" s="108"/>
      <c r="D752" s="108"/>
      <c r="E752" s="108"/>
      <c r="F752" s="108"/>
      <c r="G752" s="108"/>
      <c r="H752" s="108"/>
      <c r="I752" s="108"/>
      <c r="J752" s="108"/>
    </row>
    <row r="753">
      <c r="C753" s="108"/>
      <c r="D753" s="108"/>
      <c r="E753" s="108"/>
      <c r="F753" s="108"/>
      <c r="G753" s="108"/>
      <c r="H753" s="108"/>
      <c r="I753" s="108"/>
      <c r="J753" s="108"/>
    </row>
    <row r="754">
      <c r="C754" s="108"/>
      <c r="D754" s="108"/>
      <c r="E754" s="108"/>
      <c r="F754" s="108"/>
      <c r="G754" s="108"/>
      <c r="H754" s="108"/>
      <c r="I754" s="108"/>
      <c r="J754" s="108"/>
    </row>
    <row r="755">
      <c r="C755" s="108"/>
      <c r="D755" s="108"/>
      <c r="E755" s="108"/>
      <c r="F755" s="108"/>
      <c r="G755" s="108"/>
      <c r="H755" s="108"/>
      <c r="I755" s="108"/>
      <c r="J755" s="108"/>
    </row>
    <row r="756">
      <c r="C756" s="108"/>
      <c r="D756" s="108"/>
      <c r="E756" s="108"/>
      <c r="F756" s="108"/>
      <c r="G756" s="108"/>
      <c r="H756" s="108"/>
      <c r="I756" s="108"/>
      <c r="J756" s="108"/>
    </row>
    <row r="757">
      <c r="C757" s="108"/>
      <c r="D757" s="108"/>
      <c r="E757" s="108"/>
      <c r="F757" s="108"/>
      <c r="G757" s="108"/>
      <c r="H757" s="108"/>
      <c r="I757" s="108"/>
      <c r="J757" s="108"/>
    </row>
    <row r="758">
      <c r="C758" s="108"/>
      <c r="D758" s="108"/>
      <c r="E758" s="108"/>
      <c r="F758" s="108"/>
      <c r="G758" s="108"/>
      <c r="H758" s="108"/>
      <c r="I758" s="108"/>
      <c r="J758" s="108"/>
    </row>
    <row r="759">
      <c r="C759" s="108"/>
      <c r="D759" s="108"/>
      <c r="E759" s="108"/>
      <c r="F759" s="108"/>
      <c r="G759" s="108"/>
      <c r="H759" s="108"/>
      <c r="I759" s="108"/>
      <c r="J759" s="108"/>
    </row>
    <row r="760">
      <c r="C760" s="108"/>
      <c r="D760" s="108"/>
      <c r="E760" s="108"/>
      <c r="F760" s="108"/>
      <c r="G760" s="108"/>
      <c r="H760" s="108"/>
      <c r="I760" s="108"/>
      <c r="J760" s="108"/>
    </row>
    <row r="761">
      <c r="C761" s="108"/>
      <c r="D761" s="108"/>
      <c r="E761" s="108"/>
      <c r="F761" s="108"/>
      <c r="G761" s="108"/>
      <c r="H761" s="108"/>
      <c r="I761" s="108"/>
      <c r="J761" s="108"/>
    </row>
    <row r="762">
      <c r="C762" s="108"/>
      <c r="D762" s="108"/>
      <c r="E762" s="108"/>
      <c r="F762" s="108"/>
      <c r="G762" s="108"/>
      <c r="H762" s="108"/>
      <c r="I762" s="108"/>
      <c r="J762" s="108"/>
    </row>
    <row r="763">
      <c r="C763" s="108"/>
      <c r="D763" s="108"/>
      <c r="E763" s="108"/>
      <c r="F763" s="108"/>
      <c r="G763" s="108"/>
      <c r="H763" s="108"/>
      <c r="I763" s="108"/>
      <c r="J763" s="108"/>
    </row>
    <row r="764">
      <c r="C764" s="108"/>
      <c r="D764" s="108"/>
      <c r="E764" s="108"/>
      <c r="F764" s="108"/>
      <c r="G764" s="108"/>
      <c r="H764" s="108"/>
      <c r="I764" s="108"/>
      <c r="J764" s="108"/>
    </row>
    <row r="765">
      <c r="C765" s="108"/>
      <c r="D765" s="108"/>
      <c r="E765" s="108"/>
      <c r="F765" s="108"/>
      <c r="G765" s="108"/>
      <c r="H765" s="108"/>
      <c r="I765" s="108"/>
      <c r="J765" s="108"/>
    </row>
    <row r="766">
      <c r="C766" s="108"/>
      <c r="D766" s="108"/>
      <c r="E766" s="108"/>
      <c r="F766" s="108"/>
      <c r="G766" s="108"/>
      <c r="H766" s="108"/>
      <c r="I766" s="108"/>
      <c r="J766" s="108"/>
    </row>
    <row r="767">
      <c r="C767" s="108"/>
      <c r="D767" s="108"/>
      <c r="E767" s="108"/>
      <c r="F767" s="108"/>
      <c r="G767" s="108"/>
      <c r="H767" s="108"/>
      <c r="I767" s="108"/>
      <c r="J767" s="108"/>
    </row>
    <row r="768">
      <c r="C768" s="108"/>
      <c r="D768" s="108"/>
      <c r="E768" s="108"/>
      <c r="F768" s="108"/>
      <c r="G768" s="108"/>
      <c r="H768" s="108"/>
      <c r="I768" s="108"/>
      <c r="J768" s="108"/>
    </row>
    <row r="769">
      <c r="C769" s="108"/>
      <c r="D769" s="108"/>
      <c r="E769" s="108"/>
      <c r="F769" s="108"/>
      <c r="G769" s="108"/>
      <c r="H769" s="108"/>
      <c r="I769" s="108"/>
      <c r="J769" s="108"/>
    </row>
    <row r="770">
      <c r="C770" s="108"/>
      <c r="D770" s="108"/>
      <c r="E770" s="108"/>
      <c r="F770" s="108"/>
      <c r="G770" s="108"/>
      <c r="H770" s="108"/>
      <c r="I770" s="108"/>
      <c r="J770" s="108"/>
    </row>
    <row r="771">
      <c r="C771" s="108"/>
      <c r="D771" s="108"/>
      <c r="E771" s="108"/>
      <c r="F771" s="108"/>
      <c r="G771" s="108"/>
      <c r="H771" s="108"/>
      <c r="I771" s="108"/>
      <c r="J771" s="108"/>
    </row>
    <row r="772">
      <c r="C772" s="108"/>
      <c r="D772" s="108"/>
      <c r="E772" s="108"/>
      <c r="F772" s="108"/>
      <c r="G772" s="108"/>
      <c r="H772" s="108"/>
      <c r="I772" s="108"/>
      <c r="J772" s="108"/>
    </row>
    <row r="773">
      <c r="C773" s="108"/>
      <c r="D773" s="108"/>
      <c r="E773" s="108"/>
      <c r="F773" s="108"/>
      <c r="G773" s="108"/>
      <c r="H773" s="108"/>
      <c r="I773" s="108"/>
      <c r="J773" s="108"/>
    </row>
    <row r="774">
      <c r="C774" s="108"/>
      <c r="D774" s="108"/>
      <c r="E774" s="108"/>
      <c r="F774" s="108"/>
      <c r="G774" s="108"/>
      <c r="H774" s="108"/>
      <c r="I774" s="108"/>
      <c r="J774" s="108"/>
    </row>
    <row r="775">
      <c r="C775" s="108"/>
      <c r="D775" s="108"/>
      <c r="E775" s="108"/>
      <c r="F775" s="108"/>
      <c r="G775" s="108"/>
      <c r="H775" s="108"/>
      <c r="I775" s="108"/>
      <c r="J775" s="108"/>
    </row>
    <row r="776">
      <c r="C776" s="108"/>
      <c r="D776" s="108"/>
      <c r="E776" s="108"/>
      <c r="F776" s="108"/>
      <c r="G776" s="108"/>
      <c r="H776" s="108"/>
      <c r="I776" s="108"/>
      <c r="J776" s="108"/>
    </row>
    <row r="777">
      <c r="C777" s="108"/>
      <c r="D777" s="108"/>
      <c r="E777" s="108"/>
      <c r="F777" s="108"/>
      <c r="G777" s="108"/>
      <c r="H777" s="108"/>
      <c r="I777" s="108"/>
      <c r="J777" s="108"/>
    </row>
    <row r="778">
      <c r="C778" s="108"/>
      <c r="D778" s="108"/>
      <c r="E778" s="108"/>
      <c r="F778" s="108"/>
      <c r="G778" s="108"/>
      <c r="H778" s="108"/>
      <c r="I778" s="108"/>
      <c r="J778" s="108"/>
    </row>
    <row r="779">
      <c r="C779" s="108"/>
      <c r="D779" s="108"/>
      <c r="E779" s="108"/>
      <c r="F779" s="108"/>
      <c r="G779" s="108"/>
      <c r="H779" s="108"/>
      <c r="I779" s="108"/>
      <c r="J779" s="108"/>
    </row>
    <row r="780">
      <c r="C780" s="108"/>
      <c r="D780" s="108"/>
      <c r="E780" s="108"/>
      <c r="F780" s="108"/>
      <c r="G780" s="108"/>
      <c r="H780" s="108"/>
      <c r="I780" s="108"/>
      <c r="J780" s="108"/>
    </row>
    <row r="781">
      <c r="C781" s="108"/>
      <c r="D781" s="108"/>
      <c r="E781" s="108"/>
      <c r="F781" s="108"/>
      <c r="G781" s="108"/>
      <c r="H781" s="108"/>
      <c r="I781" s="108"/>
      <c r="J781" s="108"/>
    </row>
    <row r="782">
      <c r="C782" s="108"/>
      <c r="D782" s="108"/>
      <c r="E782" s="108"/>
      <c r="F782" s="108"/>
      <c r="G782" s="108"/>
      <c r="H782" s="108"/>
      <c r="I782" s="108"/>
      <c r="J782" s="108"/>
    </row>
    <row r="783">
      <c r="C783" s="108"/>
      <c r="D783" s="108"/>
      <c r="E783" s="108"/>
      <c r="F783" s="108"/>
      <c r="G783" s="108"/>
      <c r="H783" s="108"/>
      <c r="I783" s="108"/>
      <c r="J783" s="108"/>
    </row>
    <row r="784">
      <c r="C784" s="108"/>
      <c r="D784" s="108"/>
      <c r="E784" s="108"/>
      <c r="F784" s="108"/>
      <c r="G784" s="108"/>
      <c r="H784" s="108"/>
      <c r="I784" s="108"/>
      <c r="J784" s="108"/>
    </row>
    <row r="785">
      <c r="C785" s="108"/>
      <c r="D785" s="108"/>
      <c r="E785" s="108"/>
      <c r="F785" s="108"/>
      <c r="G785" s="108"/>
      <c r="H785" s="108"/>
      <c r="I785" s="108"/>
      <c r="J785" s="108"/>
    </row>
    <row r="786">
      <c r="C786" s="108"/>
      <c r="D786" s="108"/>
      <c r="E786" s="108"/>
      <c r="F786" s="108"/>
      <c r="G786" s="108"/>
      <c r="H786" s="108"/>
      <c r="I786" s="108"/>
      <c r="J786" s="108"/>
    </row>
    <row r="787">
      <c r="C787" s="108"/>
      <c r="D787" s="108"/>
      <c r="E787" s="108"/>
      <c r="F787" s="108"/>
      <c r="G787" s="108"/>
      <c r="H787" s="108"/>
      <c r="I787" s="108"/>
      <c r="J787" s="108"/>
    </row>
    <row r="788">
      <c r="C788" s="108"/>
      <c r="D788" s="108"/>
      <c r="E788" s="108"/>
      <c r="F788" s="108"/>
      <c r="G788" s="108"/>
      <c r="H788" s="108"/>
      <c r="I788" s="108"/>
      <c r="J788" s="108"/>
    </row>
    <row r="789">
      <c r="C789" s="108"/>
      <c r="D789" s="108"/>
      <c r="E789" s="108"/>
      <c r="F789" s="108"/>
      <c r="G789" s="108"/>
      <c r="H789" s="108"/>
      <c r="I789" s="108"/>
      <c r="J789" s="108"/>
    </row>
    <row r="790">
      <c r="C790" s="108"/>
      <c r="D790" s="108"/>
      <c r="E790" s="108"/>
      <c r="F790" s="108"/>
      <c r="G790" s="108"/>
      <c r="H790" s="108"/>
      <c r="I790" s="108"/>
      <c r="J790" s="108"/>
    </row>
    <row r="791">
      <c r="C791" s="108"/>
      <c r="D791" s="108"/>
      <c r="E791" s="108"/>
      <c r="F791" s="108"/>
      <c r="G791" s="108"/>
      <c r="H791" s="108"/>
      <c r="I791" s="108"/>
      <c r="J791" s="108"/>
    </row>
    <row r="792">
      <c r="C792" s="108"/>
      <c r="D792" s="108"/>
      <c r="E792" s="108"/>
      <c r="F792" s="108"/>
      <c r="G792" s="108"/>
      <c r="H792" s="108"/>
      <c r="I792" s="108"/>
      <c r="J792" s="108"/>
    </row>
    <row r="793">
      <c r="C793" s="108"/>
      <c r="D793" s="108"/>
      <c r="E793" s="108"/>
      <c r="F793" s="108"/>
      <c r="G793" s="108"/>
      <c r="H793" s="108"/>
      <c r="I793" s="108"/>
      <c r="J793" s="108"/>
    </row>
    <row r="794">
      <c r="C794" s="108"/>
      <c r="D794" s="108"/>
      <c r="E794" s="108"/>
      <c r="F794" s="108"/>
      <c r="G794" s="108"/>
      <c r="H794" s="108"/>
      <c r="I794" s="108"/>
      <c r="J794" s="108"/>
    </row>
    <row r="795">
      <c r="C795" s="108"/>
      <c r="D795" s="108"/>
      <c r="E795" s="108"/>
      <c r="F795" s="108"/>
      <c r="G795" s="108"/>
      <c r="H795" s="108"/>
      <c r="I795" s="108"/>
      <c r="J795" s="108"/>
    </row>
    <row r="796">
      <c r="C796" s="108"/>
      <c r="D796" s="108"/>
      <c r="E796" s="108"/>
      <c r="F796" s="108"/>
      <c r="G796" s="108"/>
      <c r="H796" s="108"/>
      <c r="I796" s="108"/>
      <c r="J796" s="108"/>
    </row>
    <row r="797">
      <c r="C797" s="108"/>
      <c r="D797" s="108"/>
      <c r="E797" s="108"/>
      <c r="F797" s="108"/>
      <c r="G797" s="108"/>
      <c r="H797" s="108"/>
      <c r="I797" s="108"/>
      <c r="J797" s="108"/>
    </row>
    <row r="798">
      <c r="C798" s="108"/>
      <c r="D798" s="108"/>
      <c r="E798" s="108"/>
      <c r="F798" s="108"/>
      <c r="G798" s="108"/>
      <c r="H798" s="108"/>
      <c r="I798" s="108"/>
      <c r="J798" s="108"/>
    </row>
    <row r="799">
      <c r="C799" s="108"/>
      <c r="D799" s="108"/>
      <c r="E799" s="108"/>
      <c r="F799" s="108"/>
      <c r="G799" s="108"/>
      <c r="H799" s="108"/>
      <c r="I799" s="108"/>
      <c r="J799" s="108"/>
    </row>
    <row r="800">
      <c r="C800" s="108"/>
      <c r="D800" s="108"/>
      <c r="E800" s="108"/>
      <c r="F800" s="108"/>
      <c r="G800" s="108"/>
      <c r="H800" s="108"/>
      <c r="I800" s="108"/>
      <c r="J800" s="108"/>
    </row>
    <row r="801">
      <c r="C801" s="108"/>
      <c r="D801" s="108"/>
      <c r="E801" s="108"/>
      <c r="F801" s="108"/>
      <c r="G801" s="108"/>
      <c r="H801" s="108"/>
      <c r="I801" s="108"/>
      <c r="J801" s="108"/>
    </row>
    <row r="802">
      <c r="C802" s="108"/>
      <c r="D802" s="108"/>
      <c r="E802" s="108"/>
      <c r="F802" s="108"/>
      <c r="G802" s="108"/>
      <c r="H802" s="108"/>
      <c r="I802" s="108"/>
      <c r="J802" s="108"/>
    </row>
    <row r="803">
      <c r="C803" s="108"/>
      <c r="D803" s="108"/>
      <c r="E803" s="108"/>
      <c r="F803" s="108"/>
      <c r="G803" s="108"/>
      <c r="H803" s="108"/>
      <c r="I803" s="108"/>
      <c r="J803" s="108"/>
    </row>
    <row r="804">
      <c r="C804" s="108"/>
      <c r="D804" s="108"/>
      <c r="E804" s="108"/>
      <c r="F804" s="108"/>
      <c r="G804" s="108"/>
      <c r="H804" s="108"/>
      <c r="I804" s="108"/>
      <c r="J804" s="108"/>
    </row>
    <row r="805">
      <c r="C805" s="108"/>
      <c r="D805" s="108"/>
      <c r="E805" s="108"/>
      <c r="F805" s="108"/>
      <c r="G805" s="108"/>
      <c r="H805" s="108"/>
      <c r="I805" s="108"/>
      <c r="J805" s="108"/>
    </row>
    <row r="806">
      <c r="C806" s="108"/>
      <c r="D806" s="108"/>
      <c r="E806" s="108"/>
      <c r="F806" s="108"/>
      <c r="G806" s="108"/>
      <c r="H806" s="108"/>
      <c r="I806" s="108"/>
      <c r="J806" s="108"/>
    </row>
    <row r="807">
      <c r="C807" s="108"/>
      <c r="D807" s="108"/>
      <c r="E807" s="108"/>
      <c r="F807" s="108"/>
      <c r="G807" s="108"/>
      <c r="H807" s="108"/>
      <c r="I807" s="108"/>
      <c r="J807" s="108"/>
    </row>
    <row r="808">
      <c r="C808" s="108"/>
      <c r="D808" s="108"/>
      <c r="E808" s="108"/>
      <c r="F808" s="108"/>
      <c r="G808" s="108"/>
      <c r="H808" s="108"/>
      <c r="I808" s="108"/>
      <c r="J808" s="108"/>
    </row>
    <row r="809">
      <c r="C809" s="108"/>
      <c r="D809" s="108"/>
      <c r="E809" s="108"/>
      <c r="F809" s="108"/>
      <c r="G809" s="108"/>
      <c r="H809" s="108"/>
      <c r="I809" s="108"/>
      <c r="J809" s="108"/>
    </row>
    <row r="810">
      <c r="C810" s="108"/>
      <c r="D810" s="108"/>
      <c r="E810" s="108"/>
      <c r="F810" s="108"/>
      <c r="G810" s="108"/>
      <c r="H810" s="108"/>
      <c r="I810" s="108"/>
      <c r="J810" s="108"/>
    </row>
    <row r="811">
      <c r="C811" s="108"/>
      <c r="D811" s="108"/>
      <c r="E811" s="108"/>
      <c r="F811" s="108"/>
      <c r="G811" s="108"/>
      <c r="H811" s="108"/>
      <c r="I811" s="108"/>
      <c r="J811" s="108"/>
    </row>
    <row r="812">
      <c r="C812" s="108"/>
      <c r="D812" s="108"/>
      <c r="E812" s="108"/>
      <c r="F812" s="108"/>
      <c r="G812" s="108"/>
      <c r="H812" s="108"/>
      <c r="I812" s="108"/>
      <c r="J812" s="108"/>
    </row>
    <row r="813">
      <c r="C813" s="108"/>
      <c r="D813" s="108"/>
      <c r="E813" s="108"/>
      <c r="F813" s="108"/>
      <c r="G813" s="108"/>
      <c r="H813" s="108"/>
      <c r="I813" s="108"/>
      <c r="J813" s="108"/>
    </row>
    <row r="814">
      <c r="C814" s="108"/>
      <c r="D814" s="108"/>
      <c r="E814" s="108"/>
      <c r="F814" s="108"/>
      <c r="G814" s="108"/>
      <c r="H814" s="108"/>
      <c r="I814" s="108"/>
      <c r="J814" s="108"/>
    </row>
    <row r="815">
      <c r="C815" s="108"/>
      <c r="D815" s="108"/>
      <c r="E815" s="108"/>
      <c r="F815" s="108"/>
      <c r="G815" s="108"/>
      <c r="H815" s="108"/>
      <c r="I815" s="108"/>
      <c r="J815" s="108"/>
    </row>
    <row r="816">
      <c r="C816" s="108"/>
      <c r="D816" s="108"/>
      <c r="E816" s="108"/>
      <c r="F816" s="108"/>
      <c r="G816" s="108"/>
      <c r="H816" s="108"/>
      <c r="I816" s="108"/>
      <c r="J816" s="108"/>
    </row>
    <row r="817">
      <c r="C817" s="108"/>
      <c r="D817" s="108"/>
      <c r="E817" s="108"/>
      <c r="F817" s="108"/>
      <c r="G817" s="108"/>
      <c r="H817" s="108"/>
      <c r="I817" s="108"/>
      <c r="J817" s="108"/>
    </row>
    <row r="818">
      <c r="C818" s="108"/>
      <c r="D818" s="108"/>
      <c r="E818" s="108"/>
      <c r="F818" s="108"/>
      <c r="G818" s="108"/>
      <c r="H818" s="108"/>
      <c r="I818" s="108"/>
      <c r="J818" s="108"/>
    </row>
    <row r="819">
      <c r="C819" s="108"/>
      <c r="D819" s="108"/>
      <c r="E819" s="108"/>
      <c r="F819" s="108"/>
      <c r="G819" s="108"/>
      <c r="H819" s="108"/>
      <c r="I819" s="108"/>
      <c r="J819" s="108"/>
    </row>
    <row r="820">
      <c r="C820" s="108"/>
      <c r="D820" s="108"/>
      <c r="E820" s="108"/>
      <c r="F820" s="108"/>
      <c r="G820" s="108"/>
      <c r="H820" s="108"/>
      <c r="I820" s="108"/>
      <c r="J820" s="108"/>
    </row>
    <row r="821">
      <c r="C821" s="108"/>
      <c r="D821" s="108"/>
      <c r="E821" s="108"/>
      <c r="F821" s="108"/>
      <c r="G821" s="108"/>
      <c r="H821" s="108"/>
      <c r="I821" s="108"/>
      <c r="J821" s="108"/>
    </row>
    <row r="822">
      <c r="C822" s="108"/>
      <c r="D822" s="108"/>
      <c r="E822" s="108"/>
      <c r="F822" s="108"/>
      <c r="G822" s="108"/>
      <c r="H822" s="108"/>
      <c r="I822" s="108"/>
      <c r="J822" s="108"/>
    </row>
    <row r="823">
      <c r="C823" s="108"/>
      <c r="D823" s="108"/>
      <c r="E823" s="108"/>
      <c r="F823" s="108"/>
      <c r="G823" s="108"/>
      <c r="H823" s="108"/>
      <c r="I823" s="108"/>
      <c r="J823" s="108"/>
    </row>
    <row r="824">
      <c r="C824" s="108"/>
      <c r="D824" s="108"/>
      <c r="E824" s="108"/>
      <c r="F824" s="108"/>
      <c r="G824" s="108"/>
      <c r="H824" s="108"/>
      <c r="I824" s="108"/>
      <c r="J824" s="108"/>
    </row>
    <row r="825">
      <c r="C825" s="108"/>
      <c r="D825" s="108"/>
      <c r="E825" s="108"/>
      <c r="F825" s="108"/>
      <c r="G825" s="108"/>
      <c r="H825" s="108"/>
      <c r="I825" s="108"/>
      <c r="J825" s="108"/>
    </row>
    <row r="826">
      <c r="C826" s="108"/>
      <c r="D826" s="108"/>
      <c r="E826" s="108"/>
      <c r="F826" s="108"/>
      <c r="G826" s="108"/>
      <c r="H826" s="108"/>
      <c r="I826" s="108"/>
      <c r="J826" s="108"/>
    </row>
    <row r="827">
      <c r="C827" s="108"/>
      <c r="D827" s="108"/>
      <c r="E827" s="108"/>
      <c r="F827" s="108"/>
      <c r="G827" s="108"/>
      <c r="H827" s="108"/>
      <c r="I827" s="108"/>
      <c r="J827" s="108"/>
    </row>
    <row r="828">
      <c r="C828" s="108"/>
      <c r="D828" s="108"/>
      <c r="E828" s="108"/>
      <c r="F828" s="108"/>
      <c r="G828" s="108"/>
      <c r="H828" s="108"/>
      <c r="I828" s="108"/>
      <c r="J828" s="108"/>
    </row>
    <row r="829">
      <c r="C829" s="108"/>
      <c r="D829" s="108"/>
      <c r="E829" s="108"/>
      <c r="F829" s="108"/>
      <c r="G829" s="108"/>
      <c r="H829" s="108"/>
      <c r="I829" s="108"/>
      <c r="J829" s="108"/>
    </row>
    <row r="830">
      <c r="C830" s="108"/>
      <c r="D830" s="108"/>
      <c r="E830" s="108"/>
      <c r="F830" s="108"/>
      <c r="G830" s="108"/>
      <c r="H830" s="108"/>
      <c r="I830" s="108"/>
      <c r="J830" s="108"/>
    </row>
    <row r="831">
      <c r="C831" s="108"/>
      <c r="D831" s="108"/>
      <c r="E831" s="108"/>
      <c r="F831" s="108"/>
      <c r="G831" s="108"/>
      <c r="H831" s="108"/>
      <c r="I831" s="108"/>
      <c r="J831" s="108"/>
    </row>
    <row r="832">
      <c r="C832" s="108"/>
      <c r="D832" s="108"/>
      <c r="E832" s="108"/>
      <c r="F832" s="108"/>
      <c r="G832" s="108"/>
      <c r="H832" s="108"/>
      <c r="I832" s="108"/>
      <c r="J832" s="108"/>
    </row>
    <row r="833">
      <c r="C833" s="108"/>
      <c r="D833" s="108"/>
      <c r="E833" s="108"/>
      <c r="F833" s="108"/>
      <c r="G833" s="108"/>
      <c r="H833" s="108"/>
      <c r="I833" s="108"/>
      <c r="J833" s="108"/>
    </row>
    <row r="834">
      <c r="C834" s="108"/>
      <c r="D834" s="108"/>
      <c r="E834" s="108"/>
      <c r="F834" s="108"/>
      <c r="G834" s="108"/>
      <c r="H834" s="108"/>
      <c r="I834" s="108"/>
      <c r="J834" s="108"/>
    </row>
    <row r="835">
      <c r="C835" s="108"/>
      <c r="D835" s="108"/>
      <c r="E835" s="108"/>
      <c r="F835" s="108"/>
      <c r="G835" s="108"/>
      <c r="H835" s="108"/>
      <c r="I835" s="108"/>
      <c r="J835" s="108"/>
    </row>
    <row r="836">
      <c r="C836" s="108"/>
      <c r="D836" s="108"/>
      <c r="E836" s="108"/>
      <c r="F836" s="108"/>
      <c r="G836" s="108"/>
      <c r="H836" s="108"/>
      <c r="I836" s="108"/>
      <c r="J836" s="108"/>
    </row>
    <row r="837">
      <c r="C837" s="108"/>
      <c r="D837" s="108"/>
      <c r="E837" s="108"/>
      <c r="F837" s="108"/>
      <c r="G837" s="108"/>
      <c r="H837" s="108"/>
      <c r="I837" s="108"/>
      <c r="J837" s="108"/>
    </row>
    <row r="838">
      <c r="C838" s="108"/>
      <c r="D838" s="108"/>
      <c r="E838" s="108"/>
      <c r="F838" s="108"/>
      <c r="G838" s="108"/>
      <c r="H838" s="108"/>
      <c r="I838" s="108"/>
      <c r="J838" s="108"/>
    </row>
    <row r="839">
      <c r="C839" s="108"/>
      <c r="D839" s="108"/>
      <c r="E839" s="108"/>
      <c r="F839" s="108"/>
      <c r="G839" s="108"/>
      <c r="H839" s="108"/>
      <c r="I839" s="108"/>
      <c r="J839" s="108"/>
    </row>
    <row r="840">
      <c r="C840" s="108"/>
      <c r="D840" s="108"/>
      <c r="E840" s="108"/>
      <c r="F840" s="108"/>
      <c r="G840" s="108"/>
      <c r="H840" s="108"/>
      <c r="I840" s="108"/>
      <c r="J840" s="108"/>
    </row>
    <row r="841">
      <c r="C841" s="108"/>
      <c r="D841" s="108"/>
      <c r="E841" s="108"/>
      <c r="F841" s="108"/>
      <c r="G841" s="108"/>
      <c r="H841" s="108"/>
      <c r="I841" s="108"/>
      <c r="J841" s="108"/>
    </row>
    <row r="842">
      <c r="C842" s="108"/>
      <c r="D842" s="108"/>
      <c r="E842" s="108"/>
      <c r="F842" s="108"/>
      <c r="G842" s="108"/>
      <c r="H842" s="108"/>
      <c r="I842" s="108"/>
      <c r="J842" s="108"/>
    </row>
    <row r="843">
      <c r="C843" s="108"/>
      <c r="D843" s="108"/>
      <c r="E843" s="108"/>
      <c r="F843" s="108"/>
      <c r="G843" s="108"/>
      <c r="H843" s="108"/>
      <c r="I843" s="108"/>
      <c r="J843" s="108"/>
    </row>
    <row r="844">
      <c r="C844" s="108"/>
      <c r="D844" s="108"/>
      <c r="E844" s="108"/>
      <c r="F844" s="108"/>
      <c r="G844" s="108"/>
      <c r="H844" s="108"/>
      <c r="I844" s="108"/>
      <c r="J844" s="108"/>
    </row>
    <row r="845">
      <c r="C845" s="108"/>
      <c r="D845" s="108"/>
      <c r="E845" s="108"/>
      <c r="F845" s="108"/>
      <c r="G845" s="108"/>
      <c r="H845" s="108"/>
      <c r="I845" s="108"/>
      <c r="J845" s="108"/>
    </row>
    <row r="846">
      <c r="C846" s="108"/>
      <c r="D846" s="108"/>
      <c r="E846" s="108"/>
      <c r="F846" s="108"/>
      <c r="G846" s="108"/>
      <c r="H846" s="108"/>
      <c r="I846" s="108"/>
      <c r="J846" s="108"/>
    </row>
    <row r="847">
      <c r="C847" s="108"/>
      <c r="D847" s="108"/>
      <c r="E847" s="108"/>
      <c r="F847" s="108"/>
      <c r="G847" s="108"/>
      <c r="H847" s="108"/>
      <c r="I847" s="108"/>
      <c r="J847" s="108"/>
    </row>
    <row r="848">
      <c r="C848" s="108"/>
      <c r="D848" s="108"/>
      <c r="E848" s="108"/>
      <c r="F848" s="108"/>
      <c r="G848" s="108"/>
      <c r="H848" s="108"/>
      <c r="I848" s="108"/>
      <c r="J848" s="108"/>
    </row>
    <row r="849">
      <c r="C849" s="108"/>
      <c r="D849" s="108"/>
      <c r="E849" s="108"/>
      <c r="F849" s="108"/>
      <c r="G849" s="108"/>
      <c r="H849" s="108"/>
      <c r="I849" s="108"/>
      <c r="J849" s="108"/>
    </row>
    <row r="850">
      <c r="C850" s="108"/>
      <c r="D850" s="108"/>
      <c r="E850" s="108"/>
      <c r="F850" s="108"/>
      <c r="G850" s="108"/>
      <c r="H850" s="108"/>
      <c r="I850" s="108"/>
      <c r="J850" s="108"/>
    </row>
    <row r="851">
      <c r="C851" s="108"/>
      <c r="D851" s="108"/>
      <c r="E851" s="108"/>
      <c r="F851" s="108"/>
      <c r="G851" s="108"/>
      <c r="H851" s="108"/>
      <c r="I851" s="108"/>
      <c r="J851" s="108"/>
    </row>
    <row r="852">
      <c r="C852" s="108"/>
      <c r="D852" s="108"/>
      <c r="E852" s="108"/>
      <c r="F852" s="108"/>
      <c r="G852" s="108"/>
      <c r="H852" s="108"/>
      <c r="I852" s="108"/>
      <c r="J852" s="108"/>
    </row>
    <row r="853">
      <c r="C853" s="108"/>
      <c r="D853" s="108"/>
      <c r="E853" s="108"/>
      <c r="F853" s="108"/>
      <c r="G853" s="108"/>
      <c r="H853" s="108"/>
      <c r="I853" s="108"/>
      <c r="J853" s="108"/>
    </row>
    <row r="854">
      <c r="C854" s="108"/>
      <c r="D854" s="108"/>
      <c r="E854" s="108"/>
      <c r="F854" s="108"/>
      <c r="G854" s="108"/>
      <c r="H854" s="108"/>
      <c r="I854" s="108"/>
      <c r="J854" s="108"/>
    </row>
    <row r="855">
      <c r="C855" s="108"/>
      <c r="D855" s="108"/>
      <c r="E855" s="108"/>
      <c r="F855" s="108"/>
      <c r="G855" s="108"/>
      <c r="H855" s="108"/>
      <c r="I855" s="108"/>
      <c r="J855" s="108"/>
    </row>
    <row r="856">
      <c r="C856" s="108"/>
      <c r="D856" s="108"/>
      <c r="E856" s="108"/>
      <c r="F856" s="108"/>
      <c r="G856" s="108"/>
      <c r="H856" s="108"/>
      <c r="I856" s="108"/>
      <c r="J856" s="108"/>
    </row>
    <row r="857">
      <c r="C857" s="108"/>
      <c r="D857" s="108"/>
      <c r="E857" s="108"/>
      <c r="F857" s="108"/>
      <c r="G857" s="108"/>
      <c r="H857" s="108"/>
      <c r="I857" s="108"/>
      <c r="J857" s="108"/>
    </row>
    <row r="858">
      <c r="C858" s="108"/>
      <c r="D858" s="108"/>
      <c r="E858" s="108"/>
      <c r="F858" s="108"/>
      <c r="G858" s="108"/>
      <c r="H858" s="108"/>
      <c r="I858" s="108"/>
      <c r="J858" s="108"/>
    </row>
    <row r="859">
      <c r="C859" s="108"/>
      <c r="D859" s="108"/>
      <c r="E859" s="108"/>
      <c r="F859" s="108"/>
      <c r="G859" s="108"/>
      <c r="H859" s="108"/>
      <c r="I859" s="108"/>
      <c r="J859" s="108"/>
    </row>
    <row r="860">
      <c r="C860" s="108"/>
      <c r="D860" s="108"/>
      <c r="E860" s="108"/>
      <c r="F860" s="108"/>
      <c r="G860" s="108"/>
      <c r="H860" s="108"/>
      <c r="I860" s="108"/>
      <c r="J860" s="108"/>
    </row>
    <row r="861">
      <c r="C861" s="108"/>
      <c r="D861" s="108"/>
      <c r="E861" s="108"/>
      <c r="F861" s="108"/>
      <c r="G861" s="108"/>
      <c r="H861" s="108"/>
      <c r="I861" s="108"/>
      <c r="J861" s="108"/>
    </row>
    <row r="862">
      <c r="C862" s="108"/>
      <c r="D862" s="108"/>
      <c r="E862" s="108"/>
      <c r="F862" s="108"/>
      <c r="G862" s="108"/>
      <c r="H862" s="108"/>
      <c r="I862" s="108"/>
      <c r="J862" s="108"/>
    </row>
    <row r="863">
      <c r="C863" s="108"/>
      <c r="D863" s="108"/>
      <c r="E863" s="108"/>
      <c r="F863" s="108"/>
      <c r="G863" s="108"/>
      <c r="H863" s="108"/>
      <c r="I863" s="108"/>
      <c r="J863" s="108"/>
    </row>
    <row r="864">
      <c r="C864" s="108"/>
      <c r="D864" s="108"/>
      <c r="E864" s="108"/>
      <c r="F864" s="108"/>
      <c r="G864" s="108"/>
      <c r="H864" s="108"/>
      <c r="I864" s="108"/>
      <c r="J864" s="108"/>
    </row>
    <row r="865">
      <c r="C865" s="108"/>
      <c r="D865" s="108"/>
      <c r="E865" s="108"/>
      <c r="F865" s="108"/>
      <c r="G865" s="108"/>
      <c r="H865" s="108"/>
      <c r="I865" s="108"/>
      <c r="J865" s="108"/>
    </row>
    <row r="866">
      <c r="C866" s="108"/>
      <c r="D866" s="108"/>
      <c r="E866" s="108"/>
      <c r="F866" s="108"/>
      <c r="G866" s="108"/>
      <c r="H866" s="108"/>
      <c r="I866" s="108"/>
      <c r="J866" s="108"/>
    </row>
    <row r="867">
      <c r="C867" s="108"/>
      <c r="D867" s="108"/>
      <c r="E867" s="108"/>
      <c r="F867" s="108"/>
      <c r="G867" s="108"/>
      <c r="H867" s="108"/>
      <c r="I867" s="108"/>
      <c r="J867" s="108"/>
    </row>
    <row r="868">
      <c r="C868" s="108"/>
      <c r="D868" s="108"/>
      <c r="E868" s="108"/>
      <c r="F868" s="108"/>
      <c r="G868" s="108"/>
      <c r="H868" s="108"/>
      <c r="I868" s="108"/>
      <c r="J868" s="108"/>
    </row>
    <row r="869">
      <c r="C869" s="108"/>
      <c r="D869" s="108"/>
      <c r="E869" s="108"/>
      <c r="F869" s="108"/>
      <c r="G869" s="108"/>
      <c r="H869" s="108"/>
      <c r="I869" s="108"/>
      <c r="J869" s="108"/>
    </row>
    <row r="870">
      <c r="C870" s="108"/>
      <c r="D870" s="108"/>
      <c r="E870" s="108"/>
      <c r="F870" s="108"/>
      <c r="G870" s="108"/>
      <c r="H870" s="108"/>
      <c r="I870" s="108"/>
      <c r="J870" s="108"/>
    </row>
    <row r="871">
      <c r="C871" s="108"/>
      <c r="D871" s="108"/>
      <c r="E871" s="108"/>
      <c r="F871" s="108"/>
      <c r="G871" s="108"/>
      <c r="H871" s="108"/>
      <c r="I871" s="108"/>
      <c r="J871" s="108"/>
    </row>
    <row r="872">
      <c r="C872" s="108"/>
      <c r="D872" s="108"/>
      <c r="E872" s="108"/>
      <c r="F872" s="108"/>
      <c r="G872" s="108"/>
      <c r="H872" s="108"/>
      <c r="I872" s="108"/>
      <c r="J872" s="108"/>
    </row>
    <row r="873">
      <c r="C873" s="108"/>
      <c r="D873" s="108"/>
      <c r="E873" s="108"/>
      <c r="F873" s="108"/>
      <c r="G873" s="108"/>
      <c r="H873" s="108"/>
      <c r="I873" s="108"/>
      <c r="J873" s="108"/>
    </row>
    <row r="874">
      <c r="C874" s="108"/>
      <c r="D874" s="108"/>
      <c r="E874" s="108"/>
      <c r="F874" s="108"/>
      <c r="G874" s="108"/>
      <c r="H874" s="108"/>
      <c r="I874" s="108"/>
      <c r="J874" s="108"/>
    </row>
    <row r="875">
      <c r="C875" s="108"/>
      <c r="D875" s="108"/>
      <c r="E875" s="108"/>
      <c r="F875" s="108"/>
      <c r="G875" s="108"/>
      <c r="H875" s="108"/>
      <c r="I875" s="108"/>
      <c r="J875" s="108"/>
    </row>
    <row r="876">
      <c r="C876" s="108"/>
      <c r="D876" s="108"/>
      <c r="E876" s="108"/>
      <c r="F876" s="108"/>
      <c r="G876" s="108"/>
      <c r="H876" s="108"/>
      <c r="I876" s="108"/>
      <c r="J876" s="108"/>
    </row>
    <row r="877">
      <c r="C877" s="108"/>
      <c r="D877" s="108"/>
      <c r="E877" s="108"/>
      <c r="F877" s="108"/>
      <c r="G877" s="108"/>
      <c r="H877" s="108"/>
      <c r="I877" s="108"/>
      <c r="J877" s="108"/>
    </row>
    <row r="878">
      <c r="C878" s="108"/>
      <c r="D878" s="108"/>
      <c r="E878" s="108"/>
      <c r="F878" s="108"/>
      <c r="G878" s="108"/>
      <c r="H878" s="108"/>
      <c r="I878" s="108"/>
      <c r="J878" s="108"/>
    </row>
    <row r="879">
      <c r="C879" s="108"/>
      <c r="D879" s="108"/>
      <c r="E879" s="108"/>
      <c r="F879" s="108"/>
      <c r="G879" s="108"/>
      <c r="H879" s="108"/>
      <c r="I879" s="108"/>
      <c r="J879" s="108"/>
    </row>
    <row r="880">
      <c r="C880" s="108"/>
      <c r="D880" s="108"/>
      <c r="E880" s="108"/>
      <c r="F880" s="108"/>
      <c r="G880" s="108"/>
      <c r="H880" s="108"/>
      <c r="I880" s="108"/>
      <c r="J880" s="108"/>
    </row>
    <row r="881">
      <c r="C881" s="108"/>
      <c r="D881" s="108"/>
      <c r="E881" s="108"/>
      <c r="F881" s="108"/>
      <c r="G881" s="108"/>
      <c r="H881" s="108"/>
      <c r="I881" s="108"/>
      <c r="J881" s="108"/>
    </row>
    <row r="882">
      <c r="C882" s="108"/>
      <c r="D882" s="108"/>
      <c r="E882" s="108"/>
      <c r="F882" s="108"/>
      <c r="G882" s="108"/>
      <c r="H882" s="108"/>
      <c r="I882" s="108"/>
      <c r="J882" s="108"/>
    </row>
    <row r="883">
      <c r="C883" s="108"/>
      <c r="D883" s="108"/>
      <c r="E883" s="108"/>
      <c r="F883" s="108"/>
      <c r="G883" s="108"/>
      <c r="H883" s="108"/>
      <c r="I883" s="108"/>
      <c r="J883" s="108"/>
    </row>
    <row r="884">
      <c r="C884" s="108"/>
      <c r="D884" s="108"/>
      <c r="E884" s="108"/>
      <c r="F884" s="108"/>
      <c r="G884" s="108"/>
      <c r="H884" s="108"/>
      <c r="I884" s="108"/>
      <c r="J884" s="108"/>
    </row>
    <row r="885">
      <c r="C885" s="108"/>
      <c r="D885" s="108"/>
      <c r="E885" s="108"/>
      <c r="F885" s="108"/>
      <c r="G885" s="108"/>
      <c r="H885" s="108"/>
      <c r="I885" s="108"/>
      <c r="J885" s="108"/>
    </row>
    <row r="886">
      <c r="C886" s="108"/>
      <c r="D886" s="108"/>
      <c r="E886" s="108"/>
      <c r="F886" s="108"/>
      <c r="G886" s="108"/>
      <c r="H886" s="108"/>
      <c r="I886" s="108"/>
      <c r="J886" s="108"/>
    </row>
    <row r="887">
      <c r="C887" s="108"/>
      <c r="D887" s="108"/>
      <c r="E887" s="108"/>
      <c r="F887" s="108"/>
      <c r="G887" s="108"/>
      <c r="H887" s="108"/>
      <c r="I887" s="108"/>
      <c r="J887" s="108"/>
    </row>
    <row r="888">
      <c r="C888" s="108"/>
      <c r="D888" s="108"/>
      <c r="E888" s="108"/>
      <c r="F888" s="108"/>
      <c r="G888" s="108"/>
      <c r="H888" s="108"/>
      <c r="I888" s="108"/>
      <c r="J888" s="108"/>
    </row>
    <row r="889">
      <c r="C889" s="108"/>
      <c r="D889" s="108"/>
      <c r="E889" s="108"/>
      <c r="F889" s="108"/>
      <c r="G889" s="108"/>
      <c r="H889" s="108"/>
      <c r="I889" s="108"/>
      <c r="J889" s="108"/>
    </row>
    <row r="890">
      <c r="C890" s="108"/>
      <c r="D890" s="108"/>
      <c r="E890" s="108"/>
      <c r="F890" s="108"/>
      <c r="G890" s="108"/>
      <c r="H890" s="108"/>
      <c r="I890" s="108"/>
      <c r="J890" s="108"/>
    </row>
    <row r="891">
      <c r="C891" s="108"/>
      <c r="D891" s="108"/>
      <c r="E891" s="108"/>
      <c r="F891" s="108"/>
      <c r="G891" s="108"/>
      <c r="H891" s="108"/>
      <c r="I891" s="108"/>
      <c r="J891" s="108"/>
    </row>
    <row r="892">
      <c r="C892" s="108"/>
      <c r="D892" s="108"/>
      <c r="E892" s="108"/>
      <c r="F892" s="108"/>
      <c r="G892" s="108"/>
      <c r="H892" s="108"/>
      <c r="I892" s="108"/>
      <c r="J892" s="108"/>
    </row>
    <row r="893">
      <c r="C893" s="108"/>
      <c r="D893" s="108"/>
      <c r="E893" s="108"/>
      <c r="F893" s="108"/>
      <c r="G893" s="108"/>
      <c r="H893" s="108"/>
      <c r="I893" s="108"/>
      <c r="J893" s="108"/>
    </row>
    <row r="894">
      <c r="C894" s="108"/>
      <c r="D894" s="108"/>
      <c r="E894" s="108"/>
      <c r="F894" s="108"/>
      <c r="G894" s="108"/>
      <c r="H894" s="108"/>
      <c r="I894" s="108"/>
      <c r="J894" s="108"/>
    </row>
    <row r="895">
      <c r="C895" s="108"/>
      <c r="D895" s="108"/>
      <c r="E895" s="108"/>
      <c r="F895" s="108"/>
      <c r="G895" s="108"/>
      <c r="H895" s="108"/>
      <c r="I895" s="108"/>
      <c r="J895" s="108"/>
    </row>
    <row r="896">
      <c r="C896" s="108"/>
      <c r="D896" s="108"/>
      <c r="E896" s="108"/>
      <c r="F896" s="108"/>
      <c r="G896" s="108"/>
      <c r="H896" s="108"/>
      <c r="I896" s="108"/>
      <c r="J896" s="108"/>
    </row>
    <row r="897">
      <c r="C897" s="108"/>
      <c r="D897" s="108"/>
      <c r="E897" s="108"/>
      <c r="F897" s="108"/>
      <c r="G897" s="108"/>
      <c r="H897" s="108"/>
      <c r="I897" s="108"/>
      <c r="J897" s="108"/>
    </row>
    <row r="898">
      <c r="C898" s="108"/>
      <c r="D898" s="108"/>
      <c r="E898" s="108"/>
      <c r="F898" s="108"/>
      <c r="G898" s="108"/>
      <c r="H898" s="108"/>
      <c r="I898" s="108"/>
      <c r="J898" s="108"/>
    </row>
    <row r="899">
      <c r="C899" s="108"/>
      <c r="D899" s="108"/>
      <c r="E899" s="108"/>
      <c r="F899" s="108"/>
      <c r="G899" s="108"/>
      <c r="H899" s="108"/>
      <c r="I899" s="108"/>
      <c r="J899" s="108"/>
    </row>
    <row r="900">
      <c r="C900" s="108"/>
      <c r="D900" s="108"/>
      <c r="E900" s="108"/>
      <c r="F900" s="108"/>
      <c r="G900" s="108"/>
      <c r="H900" s="108"/>
      <c r="I900" s="108"/>
      <c r="J900" s="108"/>
    </row>
    <row r="901">
      <c r="C901" s="108"/>
      <c r="D901" s="108"/>
      <c r="E901" s="108"/>
      <c r="F901" s="108"/>
      <c r="G901" s="108"/>
      <c r="H901" s="108"/>
      <c r="I901" s="108"/>
      <c r="J901" s="108"/>
    </row>
    <row r="902">
      <c r="C902" s="108"/>
      <c r="D902" s="108"/>
      <c r="E902" s="108"/>
      <c r="F902" s="108"/>
      <c r="G902" s="108"/>
      <c r="H902" s="108"/>
      <c r="I902" s="108"/>
      <c r="J902" s="108"/>
    </row>
    <row r="903">
      <c r="C903" s="108"/>
      <c r="D903" s="108"/>
      <c r="E903" s="108"/>
      <c r="F903" s="108"/>
      <c r="G903" s="108"/>
      <c r="H903" s="108"/>
      <c r="I903" s="108"/>
      <c r="J903" s="108"/>
    </row>
    <row r="904">
      <c r="C904" s="108"/>
      <c r="D904" s="108"/>
      <c r="E904" s="108"/>
      <c r="F904" s="108"/>
      <c r="G904" s="108"/>
      <c r="H904" s="108"/>
      <c r="I904" s="108"/>
      <c r="J904" s="108"/>
    </row>
    <row r="905">
      <c r="C905" s="108"/>
      <c r="D905" s="108"/>
      <c r="E905" s="108"/>
      <c r="F905" s="108"/>
      <c r="G905" s="108"/>
      <c r="H905" s="108"/>
      <c r="I905" s="108"/>
      <c r="J905" s="108"/>
    </row>
    <row r="906">
      <c r="C906" s="108"/>
      <c r="D906" s="108"/>
      <c r="E906" s="108"/>
      <c r="F906" s="108"/>
      <c r="G906" s="108"/>
      <c r="H906" s="108"/>
      <c r="I906" s="108"/>
      <c r="J906" s="108"/>
    </row>
    <row r="907">
      <c r="C907" s="108"/>
      <c r="D907" s="108"/>
      <c r="E907" s="108"/>
      <c r="F907" s="108"/>
      <c r="G907" s="108"/>
      <c r="H907" s="108"/>
      <c r="I907" s="108"/>
      <c r="J907" s="108"/>
    </row>
    <row r="908">
      <c r="C908" s="108"/>
      <c r="D908" s="108"/>
      <c r="E908" s="108"/>
      <c r="F908" s="108"/>
      <c r="G908" s="108"/>
      <c r="H908" s="108"/>
      <c r="I908" s="108"/>
      <c r="J908" s="108"/>
    </row>
    <row r="909">
      <c r="C909" s="108"/>
      <c r="D909" s="108"/>
      <c r="E909" s="108"/>
      <c r="F909" s="108"/>
      <c r="G909" s="108"/>
      <c r="H909" s="108"/>
      <c r="I909" s="108"/>
      <c r="J909" s="108"/>
    </row>
    <row r="910">
      <c r="C910" s="108"/>
      <c r="D910" s="108"/>
      <c r="E910" s="108"/>
      <c r="F910" s="108"/>
      <c r="G910" s="108"/>
      <c r="H910" s="108"/>
      <c r="I910" s="108"/>
      <c r="J910" s="108"/>
    </row>
    <row r="911">
      <c r="C911" s="108"/>
      <c r="D911" s="108"/>
      <c r="E911" s="108"/>
      <c r="F911" s="108"/>
      <c r="G911" s="108"/>
      <c r="H911" s="108"/>
      <c r="I911" s="108"/>
      <c r="J911" s="108"/>
    </row>
    <row r="912">
      <c r="C912" s="108"/>
      <c r="D912" s="108"/>
      <c r="E912" s="108"/>
      <c r="F912" s="108"/>
      <c r="G912" s="108"/>
      <c r="H912" s="108"/>
      <c r="I912" s="108"/>
      <c r="J912" s="108"/>
    </row>
    <row r="913">
      <c r="C913" s="108"/>
      <c r="D913" s="108"/>
      <c r="E913" s="108"/>
      <c r="F913" s="108"/>
      <c r="G913" s="108"/>
      <c r="H913" s="108"/>
      <c r="I913" s="108"/>
      <c r="J913" s="108"/>
    </row>
    <row r="914">
      <c r="C914" s="108"/>
      <c r="D914" s="108"/>
      <c r="E914" s="108"/>
      <c r="F914" s="108"/>
      <c r="G914" s="108"/>
      <c r="H914" s="108"/>
      <c r="I914" s="108"/>
      <c r="J914" s="108"/>
    </row>
    <row r="915">
      <c r="C915" s="108"/>
      <c r="D915" s="108"/>
      <c r="E915" s="108"/>
      <c r="F915" s="108"/>
      <c r="G915" s="108"/>
      <c r="H915" s="108"/>
      <c r="I915" s="108"/>
      <c r="J915" s="108"/>
    </row>
    <row r="916">
      <c r="C916" s="108"/>
      <c r="D916" s="108"/>
      <c r="E916" s="108"/>
      <c r="F916" s="108"/>
      <c r="G916" s="108"/>
      <c r="H916" s="108"/>
      <c r="I916" s="108"/>
      <c r="J916" s="108"/>
    </row>
    <row r="917">
      <c r="C917" s="108"/>
      <c r="D917" s="108"/>
      <c r="E917" s="108"/>
      <c r="F917" s="108"/>
      <c r="G917" s="108"/>
      <c r="H917" s="108"/>
      <c r="I917" s="108"/>
      <c r="J917" s="108"/>
    </row>
    <row r="918">
      <c r="C918" s="108"/>
      <c r="D918" s="108"/>
      <c r="E918" s="108"/>
      <c r="F918" s="108"/>
      <c r="G918" s="108"/>
      <c r="H918" s="108"/>
      <c r="I918" s="108"/>
      <c r="J918" s="108"/>
    </row>
    <row r="919">
      <c r="C919" s="108"/>
      <c r="D919" s="108"/>
      <c r="E919" s="108"/>
      <c r="F919" s="108"/>
      <c r="G919" s="108"/>
      <c r="H919" s="108"/>
      <c r="I919" s="108"/>
      <c r="J919" s="108"/>
    </row>
    <row r="920">
      <c r="C920" s="108"/>
      <c r="D920" s="108"/>
      <c r="E920" s="108"/>
      <c r="F920" s="108"/>
      <c r="G920" s="108"/>
      <c r="H920" s="108"/>
      <c r="I920" s="108"/>
      <c r="J920" s="108"/>
    </row>
    <row r="921">
      <c r="C921" s="108"/>
      <c r="D921" s="108"/>
      <c r="E921" s="108"/>
      <c r="F921" s="108"/>
      <c r="G921" s="108"/>
      <c r="H921" s="108"/>
      <c r="I921" s="108"/>
      <c r="J921" s="108"/>
    </row>
    <row r="922">
      <c r="C922" s="108"/>
      <c r="D922" s="108"/>
      <c r="E922" s="108"/>
      <c r="F922" s="108"/>
      <c r="G922" s="108"/>
      <c r="H922" s="108"/>
      <c r="I922" s="108"/>
      <c r="J922" s="108"/>
    </row>
    <row r="923">
      <c r="C923" s="108"/>
      <c r="D923" s="108"/>
      <c r="E923" s="108"/>
      <c r="F923" s="108"/>
      <c r="G923" s="108"/>
      <c r="H923" s="108"/>
      <c r="I923" s="108"/>
      <c r="J923" s="108"/>
    </row>
    <row r="924">
      <c r="C924" s="108"/>
      <c r="D924" s="108"/>
      <c r="E924" s="108"/>
      <c r="F924" s="108"/>
      <c r="G924" s="108"/>
      <c r="H924" s="108"/>
      <c r="I924" s="108"/>
      <c r="J924" s="108"/>
    </row>
    <row r="925">
      <c r="C925" s="108"/>
      <c r="D925" s="108"/>
      <c r="E925" s="108"/>
      <c r="F925" s="108"/>
      <c r="G925" s="108"/>
      <c r="H925" s="108"/>
      <c r="I925" s="108"/>
      <c r="J925" s="108"/>
    </row>
    <row r="926">
      <c r="C926" s="108"/>
      <c r="D926" s="108"/>
      <c r="E926" s="108"/>
      <c r="F926" s="108"/>
      <c r="G926" s="108"/>
      <c r="H926" s="108"/>
      <c r="I926" s="108"/>
      <c r="J926" s="108"/>
    </row>
    <row r="927">
      <c r="C927" s="108"/>
      <c r="D927" s="108"/>
      <c r="E927" s="108"/>
      <c r="F927" s="108"/>
      <c r="G927" s="108"/>
      <c r="H927" s="108"/>
      <c r="I927" s="108"/>
      <c r="J927" s="108"/>
    </row>
    <row r="928">
      <c r="C928" s="108"/>
      <c r="D928" s="108"/>
      <c r="E928" s="108"/>
      <c r="F928" s="108"/>
      <c r="G928" s="108"/>
      <c r="H928" s="108"/>
      <c r="I928" s="108"/>
      <c r="J928" s="108"/>
    </row>
    <row r="929">
      <c r="C929" s="108"/>
      <c r="D929" s="108"/>
      <c r="E929" s="108"/>
      <c r="F929" s="108"/>
      <c r="G929" s="108"/>
      <c r="H929" s="108"/>
      <c r="I929" s="108"/>
      <c r="J929" s="108"/>
    </row>
    <row r="930">
      <c r="C930" s="108"/>
      <c r="D930" s="108"/>
      <c r="E930" s="108"/>
      <c r="F930" s="108"/>
      <c r="G930" s="108"/>
      <c r="H930" s="108"/>
      <c r="I930" s="108"/>
      <c r="J930" s="108"/>
    </row>
    <row r="931">
      <c r="C931" s="108"/>
      <c r="D931" s="108"/>
      <c r="E931" s="108"/>
      <c r="F931" s="108"/>
      <c r="G931" s="108"/>
      <c r="H931" s="108"/>
      <c r="I931" s="108"/>
      <c r="J931" s="108"/>
    </row>
    <row r="932">
      <c r="C932" s="108"/>
      <c r="D932" s="108"/>
      <c r="E932" s="108"/>
      <c r="F932" s="108"/>
      <c r="G932" s="108"/>
      <c r="H932" s="108"/>
      <c r="I932" s="108"/>
      <c r="J932" s="108"/>
    </row>
    <row r="933">
      <c r="C933" s="108"/>
      <c r="D933" s="108"/>
      <c r="E933" s="108"/>
      <c r="F933" s="108"/>
      <c r="G933" s="108"/>
      <c r="H933" s="108"/>
      <c r="I933" s="108"/>
      <c r="J933" s="108"/>
    </row>
    <row r="934">
      <c r="C934" s="108"/>
      <c r="D934" s="108"/>
      <c r="E934" s="108"/>
      <c r="F934" s="108"/>
      <c r="G934" s="108"/>
      <c r="H934" s="108"/>
      <c r="I934" s="108"/>
      <c r="J934" s="108"/>
    </row>
    <row r="935">
      <c r="C935" s="108"/>
      <c r="D935" s="108"/>
      <c r="E935" s="108"/>
      <c r="F935" s="108"/>
      <c r="G935" s="108"/>
      <c r="H935" s="108"/>
      <c r="I935" s="108"/>
      <c r="J935" s="108"/>
    </row>
    <row r="936">
      <c r="C936" s="108"/>
      <c r="D936" s="108"/>
      <c r="E936" s="108"/>
      <c r="F936" s="108"/>
      <c r="G936" s="108"/>
      <c r="H936" s="108"/>
      <c r="I936" s="108"/>
      <c r="J936" s="108"/>
    </row>
    <row r="937">
      <c r="C937" s="108"/>
      <c r="D937" s="108"/>
      <c r="E937" s="108"/>
      <c r="F937" s="108"/>
      <c r="G937" s="108"/>
      <c r="H937" s="108"/>
      <c r="I937" s="108"/>
      <c r="J937" s="108"/>
    </row>
    <row r="938">
      <c r="C938" s="108"/>
      <c r="D938" s="108"/>
      <c r="E938" s="108"/>
      <c r="F938" s="108"/>
      <c r="G938" s="108"/>
      <c r="H938" s="108"/>
      <c r="I938" s="108"/>
      <c r="J938" s="108"/>
    </row>
    <row r="939">
      <c r="C939" s="108"/>
      <c r="D939" s="108"/>
      <c r="E939" s="108"/>
      <c r="F939" s="108"/>
      <c r="G939" s="108"/>
      <c r="H939" s="108"/>
      <c r="I939" s="108"/>
      <c r="J939" s="108"/>
    </row>
    <row r="940">
      <c r="C940" s="108"/>
      <c r="D940" s="108"/>
      <c r="E940" s="108"/>
      <c r="F940" s="108"/>
      <c r="G940" s="108"/>
      <c r="H940" s="108"/>
      <c r="I940" s="108"/>
      <c r="J940" s="108"/>
    </row>
    <row r="941">
      <c r="C941" s="108"/>
      <c r="D941" s="108"/>
      <c r="E941" s="108"/>
      <c r="F941" s="108"/>
      <c r="G941" s="108"/>
      <c r="H941" s="108"/>
      <c r="I941" s="108"/>
      <c r="J941" s="108"/>
    </row>
    <row r="942">
      <c r="C942" s="108"/>
      <c r="D942" s="108"/>
      <c r="E942" s="108"/>
      <c r="F942" s="108"/>
      <c r="G942" s="108"/>
      <c r="H942" s="108"/>
      <c r="I942" s="108"/>
      <c r="J942" s="108"/>
    </row>
    <row r="943">
      <c r="C943" s="108"/>
      <c r="D943" s="108"/>
      <c r="E943" s="108"/>
      <c r="F943" s="108"/>
      <c r="G943" s="108"/>
      <c r="H943" s="108"/>
      <c r="I943" s="108"/>
      <c r="J943" s="108"/>
    </row>
    <row r="944">
      <c r="C944" s="108"/>
      <c r="D944" s="108"/>
      <c r="E944" s="108"/>
      <c r="F944" s="108"/>
      <c r="G944" s="108"/>
      <c r="H944" s="108"/>
      <c r="I944" s="108"/>
      <c r="J944" s="108"/>
    </row>
    <row r="945">
      <c r="C945" s="108"/>
      <c r="D945" s="108"/>
      <c r="E945" s="108"/>
      <c r="F945" s="108"/>
      <c r="G945" s="108"/>
      <c r="H945" s="108"/>
      <c r="I945" s="108"/>
      <c r="J945" s="108"/>
    </row>
    <row r="946">
      <c r="C946" s="108"/>
      <c r="D946" s="108"/>
      <c r="E946" s="108"/>
      <c r="F946" s="108"/>
      <c r="G946" s="108"/>
      <c r="H946" s="108"/>
      <c r="I946" s="108"/>
      <c r="J946" s="108"/>
    </row>
    <row r="947">
      <c r="C947" s="108"/>
      <c r="D947" s="108"/>
      <c r="E947" s="108"/>
      <c r="F947" s="108"/>
      <c r="G947" s="108"/>
      <c r="H947" s="108"/>
      <c r="I947" s="108"/>
      <c r="J947" s="108"/>
    </row>
    <row r="948">
      <c r="C948" s="108"/>
      <c r="D948" s="108"/>
      <c r="E948" s="108"/>
      <c r="F948" s="108"/>
      <c r="G948" s="108"/>
      <c r="H948" s="108"/>
      <c r="I948" s="108"/>
      <c r="J948" s="108"/>
    </row>
    <row r="949">
      <c r="C949" s="108"/>
      <c r="D949" s="108"/>
      <c r="E949" s="108"/>
      <c r="F949" s="108"/>
      <c r="G949" s="108"/>
      <c r="H949" s="108"/>
      <c r="I949" s="108"/>
      <c r="J949" s="108"/>
    </row>
    <row r="950">
      <c r="C950" s="108"/>
      <c r="D950" s="108"/>
      <c r="E950" s="108"/>
      <c r="F950" s="108"/>
      <c r="G950" s="108"/>
      <c r="H950" s="108"/>
      <c r="I950" s="108"/>
      <c r="J950" s="108"/>
    </row>
    <row r="951">
      <c r="C951" s="108"/>
      <c r="D951" s="108"/>
      <c r="E951" s="108"/>
      <c r="F951" s="108"/>
      <c r="G951" s="108"/>
      <c r="H951" s="108"/>
      <c r="I951" s="108"/>
      <c r="J951" s="108"/>
    </row>
    <row r="952">
      <c r="C952" s="108"/>
      <c r="D952" s="108"/>
      <c r="E952" s="108"/>
      <c r="F952" s="108"/>
      <c r="G952" s="108"/>
      <c r="H952" s="108"/>
      <c r="I952" s="108"/>
      <c r="J952" s="108"/>
    </row>
    <row r="953">
      <c r="C953" s="108"/>
      <c r="D953" s="108"/>
      <c r="E953" s="108"/>
      <c r="F953" s="108"/>
      <c r="G953" s="108"/>
      <c r="H953" s="108"/>
      <c r="I953" s="108"/>
      <c r="J953" s="108"/>
    </row>
    <row r="954">
      <c r="C954" s="108"/>
      <c r="D954" s="108"/>
      <c r="E954" s="108"/>
      <c r="F954" s="108"/>
      <c r="G954" s="108"/>
      <c r="H954" s="108"/>
      <c r="I954" s="108"/>
      <c r="J954" s="108"/>
    </row>
    <row r="955">
      <c r="C955" s="108"/>
      <c r="D955" s="108"/>
      <c r="E955" s="108"/>
      <c r="F955" s="108"/>
      <c r="G955" s="108"/>
      <c r="H955" s="108"/>
      <c r="I955" s="108"/>
      <c r="J955" s="108"/>
    </row>
    <row r="956">
      <c r="C956" s="108"/>
      <c r="D956" s="108"/>
      <c r="E956" s="108"/>
      <c r="F956" s="108"/>
      <c r="G956" s="108"/>
      <c r="H956" s="108"/>
      <c r="I956" s="108"/>
      <c r="J956" s="108"/>
    </row>
    <row r="957">
      <c r="C957" s="108"/>
      <c r="D957" s="108"/>
      <c r="E957" s="108"/>
      <c r="F957" s="108"/>
      <c r="G957" s="108"/>
      <c r="H957" s="108"/>
      <c r="I957" s="108"/>
      <c r="J957" s="108"/>
    </row>
    <row r="958">
      <c r="C958" s="108"/>
      <c r="D958" s="108"/>
      <c r="E958" s="108"/>
      <c r="F958" s="108"/>
      <c r="G958" s="108"/>
      <c r="H958" s="108"/>
      <c r="I958" s="108"/>
      <c r="J958" s="108"/>
    </row>
    <row r="959">
      <c r="C959" s="108"/>
      <c r="D959" s="108"/>
      <c r="E959" s="108"/>
      <c r="F959" s="108"/>
      <c r="G959" s="108"/>
      <c r="H959" s="108"/>
      <c r="I959" s="108"/>
      <c r="J959" s="108"/>
    </row>
    <row r="960">
      <c r="C960" s="108"/>
      <c r="D960" s="108"/>
      <c r="E960" s="108"/>
      <c r="F960" s="108"/>
      <c r="G960" s="108"/>
      <c r="H960" s="108"/>
      <c r="I960" s="108"/>
      <c r="J960" s="108"/>
    </row>
    <row r="961">
      <c r="C961" s="108"/>
      <c r="D961" s="108"/>
      <c r="E961" s="108"/>
      <c r="F961" s="108"/>
      <c r="G961" s="108"/>
      <c r="H961" s="108"/>
      <c r="I961" s="108"/>
      <c r="J961" s="108"/>
    </row>
    <row r="962">
      <c r="C962" s="108"/>
      <c r="D962" s="108"/>
      <c r="E962" s="108"/>
      <c r="F962" s="108"/>
      <c r="G962" s="108"/>
      <c r="H962" s="108"/>
      <c r="I962" s="108"/>
      <c r="J962" s="108"/>
    </row>
    <row r="963">
      <c r="C963" s="108"/>
      <c r="D963" s="108"/>
      <c r="E963" s="108"/>
      <c r="F963" s="108"/>
      <c r="G963" s="108"/>
      <c r="H963" s="108"/>
      <c r="I963" s="108"/>
      <c r="J963" s="108"/>
    </row>
    <row r="964">
      <c r="C964" s="108"/>
      <c r="D964" s="108"/>
      <c r="E964" s="108"/>
      <c r="F964" s="108"/>
      <c r="G964" s="108"/>
      <c r="H964" s="108"/>
      <c r="I964" s="108"/>
      <c r="J964" s="108"/>
    </row>
    <row r="965">
      <c r="C965" s="108"/>
      <c r="D965" s="108"/>
      <c r="E965" s="108"/>
      <c r="F965" s="108"/>
      <c r="G965" s="108"/>
      <c r="H965" s="108"/>
      <c r="I965" s="108"/>
      <c r="J965" s="108"/>
    </row>
    <row r="966">
      <c r="C966" s="108"/>
      <c r="D966" s="108"/>
      <c r="E966" s="108"/>
      <c r="F966" s="108"/>
      <c r="G966" s="108"/>
      <c r="H966" s="108"/>
      <c r="I966" s="108"/>
      <c r="J966" s="108"/>
    </row>
    <row r="967">
      <c r="C967" s="108"/>
      <c r="D967" s="108"/>
      <c r="E967" s="108"/>
      <c r="F967" s="108"/>
      <c r="G967" s="108"/>
      <c r="H967" s="108"/>
      <c r="I967" s="108"/>
      <c r="J967" s="108"/>
    </row>
    <row r="968">
      <c r="C968" s="108"/>
      <c r="D968" s="108"/>
      <c r="E968" s="108"/>
      <c r="F968" s="108"/>
      <c r="G968" s="108"/>
      <c r="H968" s="108"/>
      <c r="I968" s="108"/>
      <c r="J968" s="108"/>
    </row>
    <row r="969">
      <c r="C969" s="108"/>
      <c r="D969" s="108"/>
      <c r="E969" s="108"/>
      <c r="F969" s="108"/>
      <c r="G969" s="108"/>
      <c r="H969" s="108"/>
      <c r="I969" s="108"/>
      <c r="J969" s="108"/>
    </row>
    <row r="970">
      <c r="C970" s="108"/>
      <c r="D970" s="108"/>
      <c r="E970" s="108"/>
      <c r="F970" s="108"/>
      <c r="G970" s="108"/>
      <c r="H970" s="108"/>
      <c r="I970" s="108"/>
      <c r="J970" s="108"/>
    </row>
    <row r="971">
      <c r="C971" s="108"/>
      <c r="D971" s="108"/>
      <c r="E971" s="108"/>
      <c r="F971" s="108"/>
      <c r="G971" s="108"/>
      <c r="H971" s="108"/>
      <c r="I971" s="108"/>
      <c r="J971" s="108"/>
    </row>
    <row r="972">
      <c r="C972" s="108"/>
      <c r="D972" s="108"/>
      <c r="E972" s="108"/>
      <c r="F972" s="108"/>
      <c r="G972" s="108"/>
      <c r="H972" s="108"/>
      <c r="I972" s="108"/>
      <c r="J972" s="108"/>
    </row>
    <row r="973">
      <c r="C973" s="108"/>
      <c r="D973" s="108"/>
      <c r="E973" s="108"/>
      <c r="F973" s="108"/>
      <c r="G973" s="108"/>
      <c r="H973" s="108"/>
      <c r="I973" s="108"/>
      <c r="J973" s="108"/>
    </row>
    <row r="974">
      <c r="C974" s="108"/>
      <c r="D974" s="108"/>
      <c r="E974" s="108"/>
      <c r="F974" s="108"/>
      <c r="G974" s="108"/>
      <c r="H974" s="108"/>
      <c r="I974" s="108"/>
      <c r="J974" s="108"/>
    </row>
    <row r="975">
      <c r="C975" s="108"/>
      <c r="D975" s="108"/>
      <c r="E975" s="108"/>
      <c r="F975" s="108"/>
      <c r="G975" s="108"/>
      <c r="H975" s="108"/>
      <c r="I975" s="108"/>
      <c r="J975" s="108"/>
    </row>
    <row r="976">
      <c r="C976" s="108"/>
      <c r="D976" s="108"/>
      <c r="E976" s="108"/>
      <c r="F976" s="108"/>
      <c r="G976" s="108"/>
      <c r="H976" s="108"/>
      <c r="I976" s="108"/>
      <c r="J976" s="108"/>
    </row>
    <row r="977">
      <c r="C977" s="108"/>
      <c r="D977" s="108"/>
      <c r="E977" s="108"/>
      <c r="F977" s="108"/>
      <c r="G977" s="108"/>
      <c r="H977" s="108"/>
      <c r="I977" s="108"/>
      <c r="J977" s="108"/>
    </row>
    <row r="978">
      <c r="C978" s="108"/>
      <c r="D978" s="108"/>
      <c r="E978" s="108"/>
      <c r="F978" s="108"/>
      <c r="G978" s="108"/>
      <c r="H978" s="108"/>
      <c r="I978" s="108"/>
      <c r="J978" s="108"/>
    </row>
    <row r="979">
      <c r="C979" s="108"/>
      <c r="D979" s="108"/>
      <c r="E979" s="108"/>
      <c r="F979" s="108"/>
      <c r="G979" s="108"/>
      <c r="H979" s="108"/>
      <c r="I979" s="108"/>
      <c r="J979" s="108"/>
    </row>
    <row r="980">
      <c r="C980" s="108"/>
      <c r="D980" s="108"/>
      <c r="E980" s="108"/>
      <c r="F980" s="108"/>
      <c r="G980" s="108"/>
      <c r="H980" s="108"/>
      <c r="I980" s="108"/>
      <c r="J980" s="108"/>
    </row>
    <row r="981">
      <c r="C981" s="108"/>
      <c r="D981" s="108"/>
      <c r="E981" s="108"/>
      <c r="F981" s="108"/>
      <c r="G981" s="108"/>
      <c r="H981" s="108"/>
      <c r="I981" s="108"/>
      <c r="J981" s="108"/>
    </row>
    <row r="982">
      <c r="C982" s="108"/>
      <c r="D982" s="108"/>
      <c r="E982" s="108"/>
      <c r="F982" s="108"/>
      <c r="G982" s="108"/>
      <c r="H982" s="108"/>
      <c r="I982" s="108"/>
      <c r="J982" s="108"/>
    </row>
    <row r="983">
      <c r="C983" s="108"/>
      <c r="D983" s="108"/>
      <c r="E983" s="108"/>
      <c r="F983" s="108"/>
      <c r="G983" s="108"/>
      <c r="H983" s="108"/>
      <c r="I983" s="108"/>
      <c r="J983" s="108"/>
    </row>
    <row r="984">
      <c r="C984" s="108"/>
      <c r="D984" s="108"/>
      <c r="E984" s="108"/>
      <c r="F984" s="108"/>
      <c r="G984" s="108"/>
      <c r="H984" s="108"/>
      <c r="I984" s="108"/>
      <c r="J984" s="108"/>
    </row>
    <row r="985">
      <c r="C985" s="108"/>
      <c r="D985" s="108"/>
      <c r="E985" s="108"/>
      <c r="F985" s="108"/>
      <c r="G985" s="108"/>
      <c r="H985" s="108"/>
      <c r="I985" s="108"/>
      <c r="J985" s="108"/>
    </row>
    <row r="986">
      <c r="C986" s="108"/>
      <c r="D986" s="108"/>
      <c r="E986" s="108"/>
      <c r="F986" s="108"/>
      <c r="G986" s="108"/>
      <c r="H986" s="108"/>
      <c r="I986" s="108"/>
      <c r="J986" s="108"/>
    </row>
    <row r="987">
      <c r="C987" s="108"/>
      <c r="D987" s="108"/>
      <c r="E987" s="108"/>
      <c r="F987" s="108"/>
      <c r="G987" s="108"/>
      <c r="H987" s="108"/>
      <c r="I987" s="108"/>
      <c r="J987" s="108"/>
    </row>
    <row r="988">
      <c r="C988" s="108"/>
      <c r="D988" s="108"/>
      <c r="E988" s="108"/>
      <c r="F988" s="108"/>
      <c r="G988" s="108"/>
      <c r="H988" s="108"/>
      <c r="I988" s="108"/>
      <c r="J988" s="108"/>
    </row>
    <row r="989">
      <c r="C989" s="108"/>
      <c r="D989" s="108"/>
      <c r="E989" s="108"/>
      <c r="F989" s="108"/>
      <c r="G989" s="108"/>
      <c r="H989" s="108"/>
      <c r="I989" s="108"/>
      <c r="J989" s="108"/>
    </row>
    <row r="990">
      <c r="C990" s="108"/>
      <c r="D990" s="108"/>
      <c r="E990" s="108"/>
      <c r="F990" s="108"/>
      <c r="G990" s="108"/>
      <c r="H990" s="108"/>
      <c r="I990" s="108"/>
      <c r="J990" s="108"/>
    </row>
    <row r="991">
      <c r="C991" s="108"/>
      <c r="D991" s="108"/>
      <c r="E991" s="108"/>
      <c r="F991" s="108"/>
      <c r="G991" s="108"/>
      <c r="H991" s="108"/>
      <c r="I991" s="108"/>
      <c r="J991" s="108"/>
    </row>
    <row r="992">
      <c r="C992" s="108"/>
      <c r="D992" s="108"/>
      <c r="E992" s="108"/>
      <c r="F992" s="108"/>
      <c r="G992" s="108"/>
      <c r="H992" s="108"/>
      <c r="I992" s="108"/>
      <c r="J992" s="108"/>
    </row>
    <row r="993">
      <c r="C993" s="108"/>
      <c r="D993" s="108"/>
      <c r="E993" s="108"/>
      <c r="F993" s="108"/>
      <c r="G993" s="108"/>
      <c r="H993" s="108"/>
      <c r="I993" s="108"/>
      <c r="J993" s="108"/>
    </row>
    <row r="994">
      <c r="C994" s="108"/>
      <c r="D994" s="108"/>
      <c r="E994" s="108"/>
      <c r="F994" s="108"/>
      <c r="G994" s="108"/>
      <c r="H994" s="108"/>
      <c r="I994" s="108"/>
      <c r="J994" s="108"/>
    </row>
    <row r="995">
      <c r="C995" s="108"/>
      <c r="D995" s="108"/>
      <c r="E995" s="108"/>
      <c r="F995" s="108"/>
      <c r="G995" s="108"/>
      <c r="H995" s="108"/>
      <c r="I995" s="108"/>
      <c r="J995" s="108"/>
    </row>
    <row r="996">
      <c r="C996" s="108"/>
      <c r="D996" s="108"/>
      <c r="E996" s="108"/>
      <c r="F996" s="108"/>
      <c r="G996" s="108"/>
      <c r="H996" s="108"/>
      <c r="I996" s="108"/>
      <c r="J996" s="108"/>
    </row>
    <row r="997">
      <c r="C997" s="108"/>
      <c r="D997" s="108"/>
      <c r="E997" s="108"/>
      <c r="F997" s="108"/>
      <c r="G997" s="108"/>
      <c r="H997" s="108"/>
      <c r="I997" s="108"/>
      <c r="J997" s="108"/>
    </row>
    <row r="998">
      <c r="C998" s="108"/>
      <c r="D998" s="108"/>
      <c r="E998" s="108"/>
      <c r="F998" s="108"/>
      <c r="G998" s="108"/>
      <c r="H998" s="108"/>
      <c r="I998" s="108"/>
      <c r="J998" s="108"/>
    </row>
    <row r="999">
      <c r="C999" s="108"/>
      <c r="D999" s="108"/>
      <c r="E999" s="108"/>
      <c r="F999" s="108"/>
      <c r="G999" s="108"/>
      <c r="H999" s="108"/>
      <c r="I999" s="108"/>
      <c r="J999" s="108"/>
    </row>
    <row r="1000">
      <c r="C1000" s="108"/>
      <c r="D1000" s="108"/>
      <c r="E1000" s="108"/>
      <c r="F1000" s="108"/>
      <c r="G1000" s="108"/>
      <c r="H1000" s="108"/>
      <c r="I1000" s="108"/>
      <c r="J1000" s="108"/>
    </row>
    <row r="1001">
      <c r="C1001" s="108"/>
      <c r="D1001" s="108"/>
      <c r="E1001" s="108"/>
      <c r="F1001" s="108"/>
      <c r="G1001" s="108"/>
      <c r="H1001" s="108"/>
      <c r="I1001" s="108"/>
      <c r="J1001" s="108"/>
    </row>
    <row r="1002">
      <c r="C1002" s="108"/>
      <c r="D1002" s="108"/>
      <c r="E1002" s="108"/>
      <c r="F1002" s="108"/>
      <c r="G1002" s="108"/>
      <c r="H1002" s="108"/>
      <c r="I1002" s="108"/>
      <c r="J1002" s="108"/>
    </row>
    <row r="1003">
      <c r="C1003" s="108"/>
      <c r="D1003" s="108"/>
      <c r="E1003" s="108"/>
      <c r="F1003" s="108"/>
      <c r="G1003" s="108"/>
      <c r="H1003" s="108"/>
      <c r="I1003" s="108"/>
      <c r="J1003" s="108"/>
    </row>
    <row r="1004">
      <c r="C1004" s="108"/>
      <c r="D1004" s="108"/>
      <c r="E1004" s="108"/>
      <c r="F1004" s="108"/>
      <c r="G1004" s="108"/>
      <c r="H1004" s="108"/>
      <c r="I1004" s="108"/>
      <c r="J1004" s="108"/>
    </row>
    <row r="1005">
      <c r="C1005" s="108"/>
      <c r="D1005" s="108"/>
      <c r="E1005" s="108"/>
      <c r="F1005" s="108"/>
      <c r="G1005" s="108"/>
      <c r="H1005" s="108"/>
      <c r="I1005" s="108"/>
      <c r="J1005" s="108"/>
    </row>
    <row r="1006">
      <c r="C1006" s="108"/>
      <c r="D1006" s="108"/>
      <c r="E1006" s="108"/>
      <c r="F1006" s="108"/>
      <c r="G1006" s="108"/>
      <c r="H1006" s="108"/>
      <c r="I1006" s="108"/>
      <c r="J1006" s="108"/>
    </row>
    <row r="1007">
      <c r="C1007" s="108"/>
      <c r="D1007" s="108"/>
      <c r="E1007" s="108"/>
      <c r="F1007" s="108"/>
      <c r="G1007" s="108"/>
      <c r="H1007" s="108"/>
      <c r="I1007" s="108"/>
      <c r="J1007" s="108"/>
    </row>
    <row r="1008">
      <c r="C1008" s="108"/>
      <c r="D1008" s="108"/>
      <c r="E1008" s="108"/>
      <c r="F1008" s="108"/>
      <c r="G1008" s="108"/>
      <c r="H1008" s="108"/>
      <c r="I1008" s="108"/>
      <c r="J1008" s="108"/>
    </row>
    <row r="1009">
      <c r="C1009" s="108"/>
      <c r="D1009" s="108"/>
      <c r="E1009" s="108"/>
      <c r="F1009" s="108"/>
      <c r="G1009" s="108"/>
      <c r="H1009" s="108"/>
      <c r="I1009" s="108"/>
      <c r="J1009" s="108"/>
    </row>
    <row r="1010">
      <c r="C1010" s="108"/>
      <c r="D1010" s="108"/>
      <c r="E1010" s="108"/>
      <c r="F1010" s="108"/>
      <c r="G1010" s="108"/>
      <c r="H1010" s="108"/>
      <c r="I1010" s="108"/>
      <c r="J1010" s="108"/>
    </row>
    <row r="1011">
      <c r="C1011" s="108"/>
      <c r="D1011" s="108"/>
      <c r="E1011" s="108"/>
      <c r="F1011" s="108"/>
      <c r="G1011" s="108"/>
      <c r="H1011" s="108"/>
      <c r="I1011" s="108"/>
      <c r="J1011" s="108"/>
    </row>
    <row r="1012">
      <c r="C1012" s="108"/>
      <c r="D1012" s="108"/>
      <c r="E1012" s="108"/>
      <c r="F1012" s="108"/>
      <c r="G1012" s="108"/>
      <c r="H1012" s="108"/>
      <c r="I1012" s="108"/>
      <c r="J1012" s="108"/>
    </row>
    <row r="1013">
      <c r="C1013" s="108"/>
      <c r="D1013" s="108"/>
      <c r="E1013" s="108"/>
      <c r="F1013" s="108"/>
      <c r="G1013" s="108"/>
      <c r="H1013" s="108"/>
      <c r="I1013" s="108"/>
      <c r="J1013" s="108"/>
    </row>
    <row r="1014">
      <c r="C1014" s="108"/>
      <c r="D1014" s="108"/>
      <c r="E1014" s="108"/>
      <c r="F1014" s="108"/>
      <c r="G1014" s="108"/>
      <c r="H1014" s="108"/>
      <c r="I1014" s="108"/>
      <c r="J1014" s="108"/>
    </row>
    <row r="1015">
      <c r="C1015" s="108"/>
      <c r="D1015" s="108"/>
      <c r="E1015" s="108"/>
      <c r="F1015" s="108"/>
      <c r="G1015" s="108"/>
      <c r="H1015" s="108"/>
      <c r="I1015" s="108"/>
      <c r="J1015" s="108"/>
    </row>
    <row r="1016">
      <c r="C1016" s="108"/>
      <c r="D1016" s="108"/>
      <c r="E1016" s="108"/>
      <c r="F1016" s="108"/>
      <c r="G1016" s="108"/>
      <c r="H1016" s="108"/>
      <c r="I1016" s="108"/>
      <c r="J1016" s="108"/>
    </row>
    <row r="1017">
      <c r="C1017" s="108"/>
      <c r="D1017" s="108"/>
      <c r="E1017" s="108"/>
      <c r="F1017" s="108"/>
      <c r="G1017" s="108"/>
      <c r="H1017" s="108"/>
      <c r="I1017" s="108"/>
      <c r="J1017" s="108"/>
    </row>
    <row r="1018">
      <c r="C1018" s="108"/>
      <c r="D1018" s="108"/>
      <c r="E1018" s="108"/>
      <c r="F1018" s="108"/>
      <c r="G1018" s="108"/>
      <c r="H1018" s="108"/>
      <c r="I1018" s="108"/>
      <c r="J1018" s="108"/>
    </row>
    <row r="1019">
      <c r="C1019" s="108"/>
      <c r="D1019" s="108"/>
      <c r="E1019" s="108"/>
      <c r="F1019" s="108"/>
      <c r="G1019" s="108"/>
      <c r="H1019" s="108"/>
      <c r="I1019" s="108"/>
      <c r="J1019" s="108"/>
    </row>
    <row r="1020">
      <c r="C1020" s="108"/>
      <c r="D1020" s="108"/>
      <c r="E1020" s="108"/>
      <c r="F1020" s="108"/>
      <c r="G1020" s="108"/>
      <c r="H1020" s="108"/>
      <c r="I1020" s="108"/>
      <c r="J1020" s="108"/>
    </row>
    <row r="1021">
      <c r="C1021" s="108"/>
      <c r="D1021" s="108"/>
      <c r="E1021" s="108"/>
      <c r="F1021" s="108"/>
      <c r="G1021" s="108"/>
      <c r="H1021" s="108"/>
      <c r="I1021" s="108"/>
      <c r="J1021" s="108"/>
    </row>
    <row r="1022">
      <c r="C1022" s="108"/>
      <c r="D1022" s="108"/>
      <c r="E1022" s="108"/>
      <c r="F1022" s="108"/>
      <c r="G1022" s="108"/>
      <c r="H1022" s="108"/>
      <c r="I1022" s="108"/>
      <c r="J1022" s="108"/>
    </row>
    <row r="1023">
      <c r="C1023" s="108"/>
      <c r="D1023" s="108"/>
      <c r="E1023" s="108"/>
      <c r="F1023" s="108"/>
      <c r="G1023" s="108"/>
      <c r="H1023" s="108"/>
      <c r="I1023" s="108"/>
      <c r="J1023" s="108"/>
    </row>
    <row r="1024">
      <c r="C1024" s="108"/>
      <c r="D1024" s="108"/>
      <c r="E1024" s="108"/>
      <c r="F1024" s="108"/>
      <c r="G1024" s="108"/>
      <c r="H1024" s="108"/>
      <c r="I1024" s="108"/>
      <c r="J1024" s="108"/>
    </row>
    <row r="1025">
      <c r="C1025" s="108"/>
      <c r="D1025" s="108"/>
      <c r="E1025" s="108"/>
      <c r="F1025" s="108"/>
      <c r="G1025" s="108"/>
      <c r="H1025" s="108"/>
      <c r="I1025" s="108"/>
      <c r="J1025" s="108"/>
    </row>
    <row r="1026">
      <c r="C1026" s="108"/>
      <c r="D1026" s="108"/>
      <c r="E1026" s="108"/>
      <c r="F1026" s="108"/>
      <c r="G1026" s="108"/>
      <c r="H1026" s="108"/>
      <c r="I1026" s="108"/>
      <c r="J1026" s="108"/>
    </row>
    <row r="1027">
      <c r="C1027" s="108"/>
      <c r="D1027" s="108"/>
      <c r="E1027" s="108"/>
      <c r="F1027" s="108"/>
      <c r="G1027" s="108"/>
      <c r="H1027" s="108"/>
      <c r="I1027" s="108"/>
      <c r="J1027" s="108"/>
    </row>
    <row r="1028">
      <c r="C1028" s="108"/>
      <c r="D1028" s="108"/>
      <c r="E1028" s="108"/>
      <c r="F1028" s="108"/>
      <c r="G1028" s="108"/>
      <c r="H1028" s="108"/>
      <c r="I1028" s="108"/>
      <c r="J1028" s="108"/>
    </row>
    <row r="1029">
      <c r="C1029" s="108"/>
      <c r="D1029" s="108"/>
      <c r="E1029" s="108"/>
      <c r="F1029" s="108"/>
      <c r="G1029" s="108"/>
      <c r="H1029" s="108"/>
      <c r="I1029" s="108"/>
      <c r="J1029" s="108"/>
    </row>
    <row r="1030">
      <c r="C1030" s="108"/>
      <c r="D1030" s="108"/>
      <c r="E1030" s="108"/>
      <c r="F1030" s="108"/>
      <c r="G1030" s="108"/>
      <c r="H1030" s="108"/>
      <c r="I1030" s="108"/>
      <c r="J1030" s="108"/>
    </row>
    <row r="1031">
      <c r="C1031" s="108"/>
      <c r="D1031" s="108"/>
      <c r="E1031" s="108"/>
      <c r="F1031" s="108"/>
      <c r="G1031" s="108"/>
      <c r="H1031" s="108"/>
      <c r="I1031" s="108"/>
      <c r="J1031" s="108"/>
    </row>
    <row r="1032">
      <c r="C1032" s="108"/>
      <c r="D1032" s="108"/>
      <c r="E1032" s="108"/>
      <c r="F1032" s="108"/>
      <c r="G1032" s="108"/>
      <c r="H1032" s="108"/>
      <c r="I1032" s="108"/>
      <c r="J1032" s="108"/>
    </row>
    <row r="1033">
      <c r="C1033" s="108"/>
      <c r="D1033" s="108"/>
      <c r="E1033" s="108"/>
      <c r="F1033" s="108"/>
      <c r="G1033" s="108"/>
      <c r="H1033" s="108"/>
      <c r="I1033" s="108"/>
      <c r="J1033" s="108"/>
    </row>
    <row r="1034">
      <c r="C1034" s="108"/>
      <c r="D1034" s="108"/>
      <c r="E1034" s="108"/>
      <c r="F1034" s="108"/>
      <c r="G1034" s="108"/>
      <c r="H1034" s="108"/>
      <c r="I1034" s="108"/>
      <c r="J1034" s="108"/>
    </row>
    <row r="1035">
      <c r="C1035" s="108"/>
      <c r="D1035" s="108"/>
      <c r="E1035" s="108"/>
      <c r="F1035" s="108"/>
      <c r="G1035" s="108"/>
      <c r="H1035" s="108"/>
      <c r="I1035" s="108"/>
      <c r="J1035" s="108"/>
    </row>
    <row r="1036">
      <c r="C1036" s="108"/>
      <c r="D1036" s="108"/>
      <c r="E1036" s="108"/>
      <c r="F1036" s="108"/>
      <c r="G1036" s="108"/>
      <c r="H1036" s="108"/>
      <c r="I1036" s="108"/>
      <c r="J1036" s="108"/>
    </row>
    <row r="1037">
      <c r="C1037" s="108"/>
      <c r="D1037" s="108"/>
      <c r="E1037" s="108"/>
      <c r="F1037" s="108"/>
      <c r="G1037" s="108"/>
      <c r="H1037" s="108"/>
      <c r="I1037" s="108"/>
      <c r="J1037" s="108"/>
    </row>
    <row r="1038">
      <c r="C1038" s="108"/>
      <c r="D1038" s="108"/>
      <c r="E1038" s="108"/>
      <c r="F1038" s="108"/>
      <c r="G1038" s="108"/>
      <c r="H1038" s="108"/>
      <c r="I1038" s="108"/>
      <c r="J1038" s="108"/>
    </row>
    <row r="1039">
      <c r="C1039" s="108"/>
      <c r="D1039" s="108"/>
      <c r="E1039" s="108"/>
      <c r="F1039" s="108"/>
      <c r="G1039" s="108"/>
      <c r="H1039" s="108"/>
      <c r="I1039" s="108"/>
      <c r="J1039" s="108"/>
    </row>
    <row r="1040">
      <c r="C1040" s="108"/>
      <c r="D1040" s="108"/>
      <c r="E1040" s="108"/>
      <c r="F1040" s="108"/>
      <c r="G1040" s="108"/>
      <c r="H1040" s="108"/>
      <c r="I1040" s="108"/>
      <c r="J1040" s="108"/>
    </row>
    <row r="1041">
      <c r="C1041" s="108"/>
      <c r="D1041" s="108"/>
      <c r="E1041" s="108"/>
      <c r="F1041" s="108"/>
      <c r="G1041" s="108"/>
      <c r="H1041" s="108"/>
      <c r="I1041" s="108"/>
      <c r="J1041" s="108"/>
    </row>
    <row r="1042">
      <c r="C1042" s="108"/>
      <c r="D1042" s="108"/>
      <c r="E1042" s="108"/>
      <c r="F1042" s="108"/>
      <c r="G1042" s="108"/>
      <c r="H1042" s="108"/>
      <c r="I1042" s="108"/>
      <c r="J1042" s="108"/>
    </row>
    <row r="1043">
      <c r="C1043" s="108"/>
      <c r="D1043" s="108"/>
      <c r="E1043" s="108"/>
      <c r="F1043" s="108"/>
      <c r="G1043" s="108"/>
      <c r="H1043" s="108"/>
      <c r="I1043" s="108"/>
      <c r="J1043" s="108"/>
    </row>
    <row r="1044">
      <c r="C1044" s="108"/>
      <c r="D1044" s="108"/>
      <c r="E1044" s="108"/>
      <c r="F1044" s="108"/>
      <c r="G1044" s="108"/>
      <c r="H1044" s="108"/>
      <c r="I1044" s="108"/>
      <c r="J1044" s="108"/>
    </row>
    <row r="1045">
      <c r="C1045" s="108"/>
      <c r="D1045" s="108"/>
      <c r="E1045" s="108"/>
      <c r="F1045" s="108"/>
      <c r="G1045" s="108"/>
      <c r="H1045" s="108"/>
      <c r="I1045" s="108"/>
      <c r="J1045" s="108"/>
    </row>
    <row r="1046">
      <c r="C1046" s="108"/>
      <c r="D1046" s="108"/>
      <c r="E1046" s="108"/>
      <c r="F1046" s="108"/>
      <c r="G1046" s="108"/>
      <c r="H1046" s="108"/>
      <c r="I1046" s="108"/>
      <c r="J1046" s="108"/>
    </row>
    <row r="1047">
      <c r="C1047" s="108"/>
      <c r="D1047" s="108"/>
      <c r="E1047" s="108"/>
      <c r="F1047" s="108"/>
      <c r="G1047" s="108"/>
      <c r="H1047" s="108"/>
      <c r="I1047" s="108"/>
      <c r="J1047" s="108"/>
    </row>
    <row r="1048">
      <c r="C1048" s="108"/>
      <c r="D1048" s="108"/>
      <c r="E1048" s="108"/>
      <c r="F1048" s="108"/>
      <c r="G1048" s="108"/>
      <c r="H1048" s="108"/>
      <c r="I1048" s="108"/>
      <c r="J1048" s="108"/>
    </row>
    <row r="1049">
      <c r="C1049" s="108"/>
      <c r="D1049" s="108"/>
      <c r="E1049" s="108"/>
      <c r="F1049" s="108"/>
      <c r="G1049" s="108"/>
      <c r="H1049" s="108"/>
      <c r="I1049" s="108"/>
      <c r="J1049" s="108"/>
    </row>
    <row r="1050">
      <c r="C1050" s="108"/>
      <c r="D1050" s="108"/>
      <c r="E1050" s="108"/>
      <c r="F1050" s="108"/>
      <c r="G1050" s="108"/>
      <c r="H1050" s="108"/>
      <c r="I1050" s="108"/>
      <c r="J1050" s="108"/>
    </row>
    <row r="1051">
      <c r="C1051" s="108"/>
      <c r="D1051" s="108"/>
      <c r="E1051" s="108"/>
      <c r="F1051" s="108"/>
      <c r="G1051" s="108"/>
      <c r="H1051" s="108"/>
      <c r="I1051" s="108"/>
      <c r="J1051" s="108"/>
    </row>
    <row r="1052">
      <c r="C1052" s="108"/>
      <c r="D1052" s="108"/>
      <c r="E1052" s="108"/>
      <c r="F1052" s="108"/>
      <c r="G1052" s="108"/>
      <c r="H1052" s="108"/>
      <c r="I1052" s="108"/>
      <c r="J1052" s="108"/>
    </row>
    <row r="1053">
      <c r="C1053" s="108"/>
      <c r="D1053" s="108"/>
      <c r="E1053" s="108"/>
      <c r="F1053" s="108"/>
      <c r="G1053" s="108"/>
      <c r="H1053" s="108"/>
      <c r="I1053" s="108"/>
      <c r="J1053" s="108"/>
    </row>
    <row r="1054">
      <c r="C1054" s="108"/>
      <c r="D1054" s="108"/>
      <c r="E1054" s="108"/>
      <c r="F1054" s="108"/>
      <c r="G1054" s="108"/>
      <c r="H1054" s="108"/>
      <c r="I1054" s="108"/>
      <c r="J1054" s="108"/>
    </row>
    <row r="1055">
      <c r="C1055" s="108"/>
      <c r="D1055" s="108"/>
      <c r="E1055" s="108"/>
      <c r="F1055" s="108"/>
      <c r="G1055" s="108"/>
      <c r="H1055" s="108"/>
      <c r="I1055" s="108"/>
      <c r="J1055" s="108"/>
    </row>
    <row r="1056">
      <c r="C1056" s="108"/>
      <c r="D1056" s="108"/>
      <c r="E1056" s="108"/>
      <c r="F1056" s="108"/>
      <c r="G1056" s="108"/>
      <c r="H1056" s="108"/>
      <c r="I1056" s="108"/>
      <c r="J1056" s="108"/>
    </row>
    <row r="1057">
      <c r="C1057" s="108"/>
      <c r="D1057" s="108"/>
      <c r="E1057" s="108"/>
      <c r="F1057" s="108"/>
      <c r="G1057" s="108"/>
      <c r="H1057" s="108"/>
      <c r="I1057" s="108"/>
      <c r="J1057" s="108"/>
    </row>
    <row r="1058">
      <c r="C1058" s="108"/>
      <c r="D1058" s="108"/>
      <c r="E1058" s="108"/>
      <c r="F1058" s="108"/>
      <c r="G1058" s="108"/>
      <c r="H1058" s="108"/>
      <c r="I1058" s="108"/>
      <c r="J1058" s="108"/>
    </row>
    <row r="1059">
      <c r="C1059" s="108"/>
      <c r="D1059" s="108"/>
      <c r="E1059" s="108"/>
      <c r="F1059" s="108"/>
      <c r="G1059" s="108"/>
      <c r="H1059" s="108"/>
      <c r="I1059" s="108"/>
      <c r="J1059" s="108"/>
    </row>
    <row r="1060">
      <c r="C1060" s="108"/>
      <c r="D1060" s="108"/>
      <c r="E1060" s="108"/>
      <c r="F1060" s="108"/>
      <c r="G1060" s="108"/>
      <c r="H1060" s="108"/>
      <c r="I1060" s="108"/>
      <c r="J1060" s="108"/>
    </row>
    <row r="1061">
      <c r="C1061" s="108"/>
      <c r="D1061" s="108"/>
      <c r="E1061" s="108"/>
      <c r="F1061" s="108"/>
      <c r="G1061" s="108"/>
      <c r="H1061" s="108"/>
      <c r="I1061" s="108"/>
      <c r="J1061" s="108"/>
    </row>
    <row r="1062">
      <c r="C1062" s="108"/>
      <c r="D1062" s="108"/>
      <c r="E1062" s="108"/>
      <c r="F1062" s="108"/>
      <c r="G1062" s="108"/>
      <c r="H1062" s="108"/>
      <c r="I1062" s="108"/>
      <c r="J1062" s="108"/>
    </row>
    <row r="1063">
      <c r="C1063" s="108"/>
      <c r="D1063" s="108"/>
      <c r="E1063" s="108"/>
      <c r="F1063" s="108"/>
      <c r="G1063" s="108"/>
      <c r="H1063" s="108"/>
      <c r="I1063" s="108"/>
      <c r="J1063" s="108"/>
    </row>
    <row r="1064">
      <c r="C1064" s="108"/>
      <c r="D1064" s="108"/>
      <c r="E1064" s="108"/>
      <c r="F1064" s="108"/>
      <c r="G1064" s="108"/>
      <c r="H1064" s="108"/>
      <c r="I1064" s="108"/>
      <c r="J1064" s="108"/>
    </row>
    <row r="1065">
      <c r="C1065" s="108"/>
      <c r="D1065" s="108"/>
      <c r="E1065" s="108"/>
      <c r="F1065" s="108"/>
      <c r="G1065" s="108"/>
      <c r="H1065" s="108"/>
      <c r="I1065" s="108"/>
      <c r="J1065" s="108"/>
    </row>
    <row r="1066">
      <c r="C1066" s="108"/>
      <c r="D1066" s="108"/>
      <c r="E1066" s="108"/>
      <c r="F1066" s="108"/>
      <c r="G1066" s="108"/>
      <c r="H1066" s="108"/>
      <c r="I1066" s="108"/>
      <c r="J1066" s="108"/>
    </row>
    <row r="1067">
      <c r="C1067" s="108"/>
      <c r="D1067" s="108"/>
      <c r="E1067" s="108"/>
      <c r="F1067" s="108"/>
      <c r="G1067" s="108"/>
      <c r="H1067" s="108"/>
      <c r="I1067" s="108"/>
      <c r="J1067" s="108"/>
    </row>
    <row r="1068">
      <c r="C1068" s="108"/>
      <c r="D1068" s="108"/>
      <c r="E1068" s="108"/>
      <c r="F1068" s="108"/>
      <c r="G1068" s="108"/>
      <c r="H1068" s="108"/>
      <c r="I1068" s="108"/>
      <c r="J1068" s="108"/>
    </row>
    <row r="1069">
      <c r="C1069" s="108"/>
      <c r="D1069" s="108"/>
      <c r="E1069" s="108"/>
      <c r="F1069" s="108"/>
      <c r="G1069" s="108"/>
      <c r="H1069" s="108"/>
      <c r="I1069" s="108"/>
      <c r="J1069" s="108"/>
    </row>
    <row r="1070">
      <c r="C1070" s="108"/>
      <c r="D1070" s="108"/>
      <c r="E1070" s="108"/>
      <c r="F1070" s="108"/>
      <c r="G1070" s="108"/>
      <c r="H1070" s="108"/>
      <c r="I1070" s="108"/>
      <c r="J1070" s="108"/>
    </row>
    <row r="1071">
      <c r="C1071" s="108"/>
      <c r="D1071" s="108"/>
      <c r="E1071" s="108"/>
      <c r="F1071" s="108"/>
      <c r="G1071" s="108"/>
      <c r="H1071" s="108"/>
      <c r="I1071" s="108"/>
      <c r="J1071" s="108"/>
    </row>
    <row r="1072">
      <c r="C1072" s="108"/>
      <c r="D1072" s="108"/>
      <c r="E1072" s="108"/>
      <c r="F1072" s="108"/>
      <c r="G1072" s="108"/>
      <c r="H1072" s="108"/>
      <c r="I1072" s="108"/>
      <c r="J1072" s="108"/>
    </row>
    <row r="1073">
      <c r="C1073" s="108"/>
      <c r="D1073" s="108"/>
      <c r="E1073" s="108"/>
      <c r="F1073" s="108"/>
      <c r="G1073" s="108"/>
      <c r="H1073" s="108"/>
      <c r="I1073" s="108"/>
      <c r="J1073" s="108"/>
    </row>
    <row r="1074">
      <c r="C1074" s="108"/>
      <c r="D1074" s="108"/>
      <c r="E1074" s="108"/>
      <c r="F1074" s="108"/>
      <c r="G1074" s="108"/>
      <c r="H1074" s="108"/>
      <c r="I1074" s="108"/>
      <c r="J1074" s="108"/>
    </row>
    <row r="1075">
      <c r="C1075" s="108"/>
      <c r="D1075" s="108"/>
      <c r="E1075" s="108"/>
      <c r="F1075" s="108"/>
      <c r="G1075" s="108"/>
      <c r="H1075" s="108"/>
      <c r="I1075" s="108"/>
      <c r="J1075" s="108"/>
    </row>
    <row r="1076">
      <c r="C1076" s="108"/>
      <c r="D1076" s="108"/>
      <c r="E1076" s="108"/>
      <c r="F1076" s="108"/>
      <c r="G1076" s="108"/>
      <c r="H1076" s="108"/>
      <c r="I1076" s="108"/>
      <c r="J1076" s="108"/>
    </row>
    <row r="1077">
      <c r="C1077" s="108"/>
      <c r="D1077" s="108"/>
      <c r="E1077" s="108"/>
      <c r="F1077" s="108"/>
      <c r="G1077" s="108"/>
      <c r="H1077" s="108"/>
      <c r="I1077" s="108"/>
      <c r="J1077" s="108"/>
    </row>
    <row r="1078">
      <c r="C1078" s="108"/>
      <c r="D1078" s="108"/>
      <c r="E1078" s="108"/>
      <c r="F1078" s="108"/>
      <c r="G1078" s="108"/>
      <c r="H1078" s="108"/>
      <c r="I1078" s="108"/>
      <c r="J1078" s="108"/>
    </row>
    <row r="1079">
      <c r="C1079" s="108"/>
      <c r="D1079" s="108"/>
      <c r="E1079" s="108"/>
      <c r="F1079" s="108"/>
      <c r="G1079" s="108"/>
      <c r="H1079" s="108"/>
      <c r="I1079" s="108"/>
      <c r="J1079" s="108"/>
    </row>
    <row r="1080">
      <c r="C1080" s="108"/>
      <c r="D1080" s="108"/>
      <c r="E1080" s="108"/>
      <c r="F1080" s="108"/>
      <c r="G1080" s="108"/>
      <c r="H1080" s="108"/>
      <c r="I1080" s="108"/>
      <c r="J1080" s="108"/>
    </row>
    <row r="1081">
      <c r="C1081" s="108"/>
      <c r="D1081" s="108"/>
      <c r="E1081" s="108"/>
      <c r="F1081" s="108"/>
      <c r="G1081" s="108"/>
      <c r="H1081" s="108"/>
      <c r="I1081" s="108"/>
      <c r="J1081" s="108"/>
    </row>
    <row r="1082">
      <c r="C1082" s="108"/>
      <c r="D1082" s="108"/>
      <c r="E1082" s="108"/>
      <c r="F1082" s="108"/>
      <c r="G1082" s="108"/>
      <c r="H1082" s="108"/>
      <c r="I1082" s="108"/>
      <c r="J1082" s="108"/>
    </row>
    <row r="1083">
      <c r="C1083" s="108"/>
      <c r="D1083" s="108"/>
      <c r="E1083" s="108"/>
      <c r="F1083" s="108"/>
      <c r="G1083" s="108"/>
      <c r="H1083" s="108"/>
      <c r="I1083" s="108"/>
      <c r="J1083" s="108"/>
    </row>
    <row r="1084">
      <c r="C1084" s="108"/>
      <c r="D1084" s="108"/>
      <c r="E1084" s="108"/>
      <c r="F1084" s="108"/>
      <c r="G1084" s="108"/>
      <c r="H1084" s="108"/>
      <c r="I1084" s="108"/>
      <c r="J1084" s="108"/>
    </row>
    <row r="1085">
      <c r="C1085" s="108"/>
      <c r="D1085" s="108"/>
      <c r="E1085" s="108"/>
      <c r="F1085" s="108"/>
      <c r="G1085" s="108"/>
      <c r="H1085" s="108"/>
      <c r="I1085" s="108"/>
      <c r="J1085" s="108"/>
    </row>
    <row r="1086">
      <c r="C1086" s="108"/>
      <c r="D1086" s="108"/>
      <c r="E1086" s="108"/>
      <c r="F1086" s="108"/>
      <c r="G1086" s="108"/>
      <c r="H1086" s="108"/>
      <c r="I1086" s="108"/>
      <c r="J1086" s="108"/>
    </row>
    <row r="1087">
      <c r="C1087" s="108"/>
      <c r="D1087" s="108"/>
      <c r="E1087" s="108"/>
      <c r="F1087" s="108"/>
      <c r="G1087" s="108"/>
      <c r="H1087" s="108"/>
      <c r="I1087" s="108"/>
      <c r="J1087" s="108"/>
    </row>
    <row r="1088">
      <c r="C1088" s="108"/>
      <c r="D1088" s="108"/>
      <c r="E1088" s="108"/>
      <c r="F1088" s="108"/>
      <c r="G1088" s="108"/>
      <c r="H1088" s="108"/>
      <c r="I1088" s="108"/>
      <c r="J1088" s="108"/>
    </row>
    <row r="1089">
      <c r="C1089" s="108"/>
      <c r="D1089" s="108"/>
      <c r="E1089" s="108"/>
      <c r="F1089" s="108"/>
      <c r="G1089" s="108"/>
      <c r="H1089" s="108"/>
      <c r="I1089" s="108"/>
      <c r="J1089" s="108"/>
    </row>
    <row r="1090">
      <c r="C1090" s="108"/>
      <c r="D1090" s="108"/>
      <c r="E1090" s="108"/>
      <c r="F1090" s="108"/>
      <c r="G1090" s="108"/>
      <c r="H1090" s="108"/>
      <c r="I1090" s="108"/>
      <c r="J1090" s="108"/>
    </row>
    <row r="1091">
      <c r="C1091" s="108"/>
      <c r="D1091" s="108"/>
      <c r="E1091" s="108"/>
      <c r="F1091" s="108"/>
      <c r="G1091" s="108"/>
      <c r="H1091" s="108"/>
      <c r="I1091" s="108"/>
      <c r="J1091" s="108"/>
    </row>
    <row r="1092">
      <c r="C1092" s="108"/>
      <c r="D1092" s="108"/>
      <c r="E1092" s="108"/>
      <c r="F1092" s="108"/>
      <c r="G1092" s="108"/>
      <c r="H1092" s="108"/>
      <c r="I1092" s="108"/>
      <c r="J1092" s="108"/>
    </row>
    <row r="1093">
      <c r="C1093" s="108"/>
      <c r="D1093" s="108"/>
      <c r="E1093" s="108"/>
      <c r="F1093" s="108"/>
      <c r="G1093" s="108"/>
      <c r="H1093" s="108"/>
      <c r="I1093" s="108"/>
      <c r="J1093" s="108"/>
    </row>
    <row r="1094">
      <c r="C1094" s="108"/>
      <c r="D1094" s="108"/>
      <c r="E1094" s="108"/>
      <c r="F1094" s="108"/>
      <c r="G1094" s="108"/>
      <c r="H1094" s="108"/>
      <c r="I1094" s="108"/>
      <c r="J1094" s="108"/>
    </row>
    <row r="1095">
      <c r="C1095" s="108"/>
      <c r="D1095" s="108"/>
      <c r="E1095" s="108"/>
      <c r="F1095" s="108"/>
      <c r="G1095" s="108"/>
      <c r="H1095" s="108"/>
      <c r="I1095" s="108"/>
      <c r="J1095" s="108"/>
    </row>
    <row r="1096">
      <c r="C1096" s="108"/>
      <c r="D1096" s="108"/>
      <c r="E1096" s="108"/>
      <c r="F1096" s="108"/>
      <c r="G1096" s="108"/>
      <c r="H1096" s="108"/>
      <c r="I1096" s="108"/>
      <c r="J1096" s="108"/>
    </row>
    <row r="1097">
      <c r="C1097" s="108"/>
      <c r="D1097" s="108"/>
      <c r="E1097" s="108"/>
      <c r="F1097" s="108"/>
      <c r="G1097" s="108"/>
      <c r="H1097" s="108"/>
      <c r="I1097" s="108"/>
      <c r="J1097" s="108"/>
    </row>
  </sheetData>
  <mergeCells count="43">
    <mergeCell ref="B75:B77"/>
    <mergeCell ref="B78:B80"/>
    <mergeCell ref="B54:B56"/>
    <mergeCell ref="B57:B59"/>
    <mergeCell ref="B60:B62"/>
    <mergeCell ref="B63:B65"/>
    <mergeCell ref="B66:B68"/>
    <mergeCell ref="B69:B71"/>
    <mergeCell ref="B72:B74"/>
    <mergeCell ref="C1:P1"/>
    <mergeCell ref="T1:AG1"/>
    <mergeCell ref="B3:B10"/>
    <mergeCell ref="R3:R18"/>
    <mergeCell ref="S3:S10"/>
    <mergeCell ref="B11:B17"/>
    <mergeCell ref="R19:R34"/>
    <mergeCell ref="S27:S33"/>
    <mergeCell ref="A51:A53"/>
    <mergeCell ref="A54:A62"/>
    <mergeCell ref="A63:A71"/>
    <mergeCell ref="A72:A80"/>
    <mergeCell ref="A3:A18"/>
    <mergeCell ref="A19:A34"/>
    <mergeCell ref="B19:B26"/>
    <mergeCell ref="B27:B33"/>
    <mergeCell ref="A35:A50"/>
    <mergeCell ref="B35:B42"/>
    <mergeCell ref="B43:B49"/>
    <mergeCell ref="S54:S56"/>
    <mergeCell ref="S57:S59"/>
    <mergeCell ref="R54:R62"/>
    <mergeCell ref="R63:R71"/>
    <mergeCell ref="S63:S65"/>
    <mergeCell ref="S66:S68"/>
    <mergeCell ref="S69:S71"/>
    <mergeCell ref="S72:S74"/>
    <mergeCell ref="S11:S17"/>
    <mergeCell ref="S19:S26"/>
    <mergeCell ref="R35:R50"/>
    <mergeCell ref="S35:S42"/>
    <mergeCell ref="S43:S49"/>
    <mergeCell ref="R51:R53"/>
    <mergeCell ref="S60:S6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3" max="3" width="19.57"/>
    <col customWidth="1" min="4" max="16" width="11.71"/>
  </cols>
  <sheetData>
    <row r="1">
      <c r="C1" s="209" t="s">
        <v>775</v>
      </c>
      <c r="T1" s="209" t="s">
        <v>776</v>
      </c>
      <c r="AH1" s="209"/>
      <c r="AI1" s="209"/>
    </row>
    <row r="2">
      <c r="C2" s="210" t="s">
        <v>326</v>
      </c>
      <c r="D2" s="210" t="s">
        <v>737</v>
      </c>
      <c r="E2" s="210" t="s">
        <v>738</v>
      </c>
      <c r="F2" s="210" t="s">
        <v>505</v>
      </c>
      <c r="G2" s="210" t="s">
        <v>739</v>
      </c>
      <c r="H2" s="210" t="s">
        <v>740</v>
      </c>
      <c r="I2" s="210" t="s">
        <v>741</v>
      </c>
      <c r="J2" s="210" t="s">
        <v>742</v>
      </c>
      <c r="K2" s="210" t="s">
        <v>398</v>
      </c>
      <c r="L2" s="210" t="s">
        <v>743</v>
      </c>
      <c r="M2" s="210" t="s">
        <v>744</v>
      </c>
      <c r="N2" s="210" t="s">
        <v>423</v>
      </c>
      <c r="O2" s="210" t="s">
        <v>745</v>
      </c>
      <c r="P2" s="210" t="s">
        <v>439</v>
      </c>
      <c r="T2" s="210" t="s">
        <v>326</v>
      </c>
      <c r="U2" s="210" t="s">
        <v>737</v>
      </c>
      <c r="V2" s="210" t="s">
        <v>738</v>
      </c>
      <c r="W2" s="210" t="s">
        <v>505</v>
      </c>
      <c r="X2" s="210" t="s">
        <v>739</v>
      </c>
      <c r="Y2" s="210" t="s">
        <v>740</v>
      </c>
      <c r="Z2" s="210" t="s">
        <v>741</v>
      </c>
      <c r="AA2" s="210" t="s">
        <v>742</v>
      </c>
      <c r="AB2" s="210" t="s">
        <v>398</v>
      </c>
      <c r="AC2" s="210" t="s">
        <v>743</v>
      </c>
      <c r="AD2" s="210" t="s">
        <v>744</v>
      </c>
      <c r="AE2" s="210" t="s">
        <v>423</v>
      </c>
      <c r="AF2" s="210" t="s">
        <v>745</v>
      </c>
      <c r="AG2" s="210" t="s">
        <v>439</v>
      </c>
      <c r="AH2" s="211"/>
      <c r="AI2" s="211"/>
    </row>
    <row r="3">
      <c r="A3" s="212" t="s">
        <v>746</v>
      </c>
      <c r="B3" s="212" t="s">
        <v>747</v>
      </c>
      <c r="C3" s="213" t="s">
        <v>748</v>
      </c>
      <c r="D3" s="214">
        <v>1.0</v>
      </c>
      <c r="E3" s="214">
        <v>0.0</v>
      </c>
      <c r="F3" s="214">
        <v>0.0</v>
      </c>
      <c r="G3" s="215"/>
      <c r="H3" s="216"/>
      <c r="I3" s="216"/>
      <c r="J3" s="216">
        <v>1.0</v>
      </c>
      <c r="K3" s="216">
        <v>1.0</v>
      </c>
      <c r="L3" s="216">
        <v>2.0</v>
      </c>
      <c r="M3" s="216">
        <v>1.0</v>
      </c>
      <c r="N3" s="217"/>
      <c r="O3" s="216">
        <v>0.0</v>
      </c>
      <c r="P3" s="218">
        <f t="shared" ref="P3:P9" si="1">SUM(D3:O3)</f>
        <v>6</v>
      </c>
      <c r="R3" s="212" t="s">
        <v>746</v>
      </c>
      <c r="S3" s="212" t="s">
        <v>747</v>
      </c>
      <c r="T3" s="213" t="s">
        <v>748</v>
      </c>
      <c r="U3" s="214">
        <v>0.0</v>
      </c>
      <c r="V3" s="214">
        <v>0.0</v>
      </c>
      <c r="W3" s="214">
        <v>0.0</v>
      </c>
      <c r="X3" s="215"/>
      <c r="Y3" s="216"/>
      <c r="Z3" s="216"/>
      <c r="AA3" s="216">
        <v>1.0</v>
      </c>
      <c r="AB3" s="216">
        <v>1.0</v>
      </c>
      <c r="AC3" s="216">
        <v>2.0</v>
      </c>
      <c r="AD3" s="216">
        <v>1.0</v>
      </c>
      <c r="AE3" s="214"/>
      <c r="AF3" s="216">
        <v>0.0</v>
      </c>
      <c r="AG3" s="218">
        <f t="shared" ref="AG3:AG9" si="2">SUM(U3:AF3)</f>
        <v>5</v>
      </c>
      <c r="AH3" s="108"/>
      <c r="AI3" s="108"/>
    </row>
    <row r="4">
      <c r="A4" s="219"/>
      <c r="B4" s="219"/>
      <c r="C4" s="220" t="s">
        <v>749</v>
      </c>
      <c r="D4" s="214">
        <v>92.0</v>
      </c>
      <c r="E4" s="214">
        <v>11.0</v>
      </c>
      <c r="F4" s="214">
        <v>19.0</v>
      </c>
      <c r="G4" s="215">
        <v>35.0</v>
      </c>
      <c r="H4" s="214">
        <v>4.0</v>
      </c>
      <c r="I4" s="214">
        <v>4.0</v>
      </c>
      <c r="J4" s="214">
        <v>8.0</v>
      </c>
      <c r="K4" s="214">
        <v>11.0</v>
      </c>
      <c r="L4" s="214">
        <v>7.0</v>
      </c>
      <c r="M4" s="214">
        <v>2.0</v>
      </c>
      <c r="N4" s="214">
        <v>1.0</v>
      </c>
      <c r="O4" s="214">
        <v>14.0</v>
      </c>
      <c r="P4" s="221">
        <f t="shared" si="1"/>
        <v>208</v>
      </c>
      <c r="R4" s="219"/>
      <c r="S4" s="219"/>
      <c r="T4" s="220" t="s">
        <v>749</v>
      </c>
      <c r="U4" s="214">
        <v>91.0</v>
      </c>
      <c r="V4" s="214">
        <v>5.0</v>
      </c>
      <c r="W4" s="214">
        <v>19.0</v>
      </c>
      <c r="X4" s="215">
        <v>34.0</v>
      </c>
      <c r="Y4" s="214">
        <v>2.0</v>
      </c>
      <c r="Z4" s="214">
        <v>3.0</v>
      </c>
      <c r="AA4" s="214">
        <v>7.0</v>
      </c>
      <c r="AB4" s="214">
        <v>10.0</v>
      </c>
      <c r="AC4" s="214">
        <v>7.0</v>
      </c>
      <c r="AD4" s="214">
        <v>2.0</v>
      </c>
      <c r="AE4" s="214">
        <v>1.0</v>
      </c>
      <c r="AF4" s="214">
        <v>13.0</v>
      </c>
      <c r="AG4" s="221">
        <f t="shared" si="2"/>
        <v>194</v>
      </c>
      <c r="AH4" s="108"/>
      <c r="AI4" s="108"/>
    </row>
    <row r="5">
      <c r="A5" s="219"/>
      <c r="B5" s="219"/>
      <c r="C5" s="220" t="s">
        <v>750</v>
      </c>
      <c r="D5" s="214">
        <v>5.0</v>
      </c>
      <c r="E5" s="214">
        <v>0.0</v>
      </c>
      <c r="F5" s="214">
        <v>1.0</v>
      </c>
      <c r="G5" s="215">
        <v>0.0</v>
      </c>
      <c r="H5" s="214">
        <v>1.0</v>
      </c>
      <c r="I5" s="214">
        <v>0.0</v>
      </c>
      <c r="J5" s="214">
        <v>7.0</v>
      </c>
      <c r="K5" s="214">
        <v>2.0</v>
      </c>
      <c r="L5" s="214">
        <v>19.0</v>
      </c>
      <c r="M5" s="214">
        <v>10.0</v>
      </c>
      <c r="N5" s="214">
        <v>1.0</v>
      </c>
      <c r="O5" s="214">
        <v>0.0</v>
      </c>
      <c r="P5" s="221">
        <f t="shared" si="1"/>
        <v>46</v>
      </c>
      <c r="R5" s="219"/>
      <c r="S5" s="219"/>
      <c r="T5" s="220" t="s">
        <v>750</v>
      </c>
      <c r="U5" s="214">
        <v>2.0</v>
      </c>
      <c r="V5" s="214">
        <v>0.0</v>
      </c>
      <c r="W5" s="214">
        <v>1.0</v>
      </c>
      <c r="X5" s="215">
        <v>0.0</v>
      </c>
      <c r="Y5" s="214">
        <v>1.0</v>
      </c>
      <c r="Z5" s="214"/>
      <c r="AA5" s="214">
        <v>7.0</v>
      </c>
      <c r="AB5" s="214">
        <v>2.0</v>
      </c>
      <c r="AC5" s="214">
        <v>3.0</v>
      </c>
      <c r="AD5" s="214">
        <v>10.0</v>
      </c>
      <c r="AE5" s="214">
        <v>1.0</v>
      </c>
      <c r="AF5" s="214">
        <v>0.0</v>
      </c>
      <c r="AG5" s="221">
        <f t="shared" si="2"/>
        <v>27</v>
      </c>
      <c r="AH5" s="108"/>
      <c r="AI5" s="108"/>
    </row>
    <row r="6">
      <c r="A6" s="219"/>
      <c r="B6" s="219"/>
      <c r="C6" s="222" t="s">
        <v>751</v>
      </c>
      <c r="D6" s="214">
        <v>1.0</v>
      </c>
      <c r="E6" s="214">
        <v>0.0</v>
      </c>
      <c r="F6" s="214">
        <v>1.0</v>
      </c>
      <c r="G6" s="215"/>
      <c r="H6" s="214"/>
      <c r="I6" s="214">
        <v>24.0</v>
      </c>
      <c r="J6" s="214"/>
      <c r="K6" s="214">
        <v>14.0</v>
      </c>
      <c r="L6" s="214">
        <v>1.0</v>
      </c>
      <c r="M6" s="214">
        <v>1.0</v>
      </c>
      <c r="N6" s="223"/>
      <c r="O6" s="214">
        <v>0.0</v>
      </c>
      <c r="P6" s="221">
        <f t="shared" si="1"/>
        <v>42</v>
      </c>
      <c r="R6" s="219"/>
      <c r="S6" s="219"/>
      <c r="T6" s="222" t="s">
        <v>751</v>
      </c>
      <c r="U6" s="214">
        <v>1.0</v>
      </c>
      <c r="V6" s="214">
        <v>0.0</v>
      </c>
      <c r="W6" s="214">
        <v>1.0</v>
      </c>
      <c r="X6" s="215"/>
      <c r="Y6" s="214"/>
      <c r="Z6" s="214">
        <v>24.0</v>
      </c>
      <c r="AA6" s="214"/>
      <c r="AB6" s="214">
        <v>14.0</v>
      </c>
      <c r="AC6" s="214">
        <v>1.0</v>
      </c>
      <c r="AD6" s="214">
        <v>1.0</v>
      </c>
      <c r="AE6" s="223"/>
      <c r="AF6" s="214">
        <v>0.0</v>
      </c>
      <c r="AG6" s="221">
        <f t="shared" si="2"/>
        <v>42</v>
      </c>
      <c r="AH6" s="108"/>
      <c r="AI6" s="108"/>
    </row>
    <row r="7">
      <c r="A7" s="219"/>
      <c r="B7" s="219"/>
      <c r="C7" s="224" t="s">
        <v>752</v>
      </c>
      <c r="D7" s="214">
        <v>8.0</v>
      </c>
      <c r="E7" s="214">
        <v>2.0</v>
      </c>
      <c r="F7" s="214">
        <v>3.0</v>
      </c>
      <c r="G7" s="215">
        <v>4.0</v>
      </c>
      <c r="H7" s="214">
        <v>5.0</v>
      </c>
      <c r="I7" s="214">
        <v>5.0</v>
      </c>
      <c r="J7" s="214">
        <v>2.0</v>
      </c>
      <c r="K7" s="214">
        <v>4.0</v>
      </c>
      <c r="L7" s="214">
        <v>1.0</v>
      </c>
      <c r="M7" s="214">
        <v>2.0</v>
      </c>
      <c r="N7" s="214">
        <v>2.0</v>
      </c>
      <c r="O7" s="214">
        <v>4.0</v>
      </c>
      <c r="P7" s="221">
        <f t="shared" si="1"/>
        <v>42</v>
      </c>
      <c r="R7" s="219"/>
      <c r="S7" s="219"/>
      <c r="T7" s="224" t="s">
        <v>752</v>
      </c>
      <c r="U7" s="214">
        <v>6.0</v>
      </c>
      <c r="V7" s="214">
        <v>1.0</v>
      </c>
      <c r="W7" s="214">
        <v>3.0</v>
      </c>
      <c r="X7" s="215">
        <v>4.0</v>
      </c>
      <c r="Y7" s="214">
        <v>4.0</v>
      </c>
      <c r="Z7" s="214">
        <v>5.0</v>
      </c>
      <c r="AA7" s="214">
        <v>2.0</v>
      </c>
      <c r="AB7" s="214">
        <v>4.0</v>
      </c>
      <c r="AC7" s="214">
        <v>1.0</v>
      </c>
      <c r="AD7" s="214">
        <v>2.0</v>
      </c>
      <c r="AE7" s="214">
        <v>2.0</v>
      </c>
      <c r="AF7" s="214">
        <v>3.0</v>
      </c>
      <c r="AG7" s="221">
        <f t="shared" si="2"/>
        <v>37</v>
      </c>
      <c r="AH7" s="108"/>
      <c r="AI7" s="108"/>
    </row>
    <row r="8">
      <c r="A8" s="219"/>
      <c r="B8" s="219"/>
      <c r="C8" s="225" t="s">
        <v>753</v>
      </c>
      <c r="D8" s="214"/>
      <c r="E8" s="214">
        <v>1.0</v>
      </c>
      <c r="F8" s="214">
        <v>1.0</v>
      </c>
      <c r="G8" s="215">
        <v>1.0</v>
      </c>
      <c r="H8" s="214">
        <v>2.0</v>
      </c>
      <c r="I8" s="214">
        <v>13.0</v>
      </c>
      <c r="J8" s="214">
        <v>1.0</v>
      </c>
      <c r="K8" s="214">
        <v>0.0</v>
      </c>
      <c r="L8" s="214"/>
      <c r="M8" s="214">
        <v>2.0</v>
      </c>
      <c r="N8" s="223"/>
      <c r="O8" s="214">
        <v>14.0</v>
      </c>
      <c r="P8" s="221">
        <f t="shared" si="1"/>
        <v>35</v>
      </c>
      <c r="R8" s="219"/>
      <c r="S8" s="219"/>
      <c r="T8" s="225" t="s">
        <v>753</v>
      </c>
      <c r="U8" s="214"/>
      <c r="V8" s="214">
        <v>1.0</v>
      </c>
      <c r="W8" s="214">
        <v>1.0</v>
      </c>
      <c r="X8" s="215">
        <v>1.0</v>
      </c>
      <c r="Y8" s="214">
        <v>2.0</v>
      </c>
      <c r="Z8" s="214">
        <v>12.0</v>
      </c>
      <c r="AA8" s="214">
        <v>1.0</v>
      </c>
      <c r="AB8" s="223"/>
      <c r="AC8" s="214"/>
      <c r="AD8" s="214">
        <v>2.0</v>
      </c>
      <c r="AE8" s="223"/>
      <c r="AF8" s="214">
        <v>14.0</v>
      </c>
      <c r="AG8" s="221">
        <f t="shared" si="2"/>
        <v>34</v>
      </c>
      <c r="AH8" s="108"/>
      <c r="AI8" s="108"/>
    </row>
    <row r="9">
      <c r="A9" s="219"/>
      <c r="B9" s="219"/>
      <c r="C9" s="225" t="s">
        <v>754</v>
      </c>
      <c r="D9" s="214">
        <v>2.0</v>
      </c>
      <c r="E9" s="214">
        <v>27.0</v>
      </c>
      <c r="F9" s="214">
        <v>1.0</v>
      </c>
      <c r="G9" s="215">
        <v>36.0</v>
      </c>
      <c r="H9" s="214">
        <v>1.0</v>
      </c>
      <c r="I9" s="214">
        <v>0.0</v>
      </c>
      <c r="J9" s="214">
        <v>1.0</v>
      </c>
      <c r="K9" s="214">
        <v>2.0</v>
      </c>
      <c r="L9" s="214">
        <v>2.0</v>
      </c>
      <c r="M9" s="214">
        <v>0.0</v>
      </c>
      <c r="N9" s="223"/>
      <c r="O9" s="214">
        <v>1.0</v>
      </c>
      <c r="P9" s="221">
        <f t="shared" si="1"/>
        <v>73</v>
      </c>
      <c r="R9" s="219"/>
      <c r="S9" s="219"/>
      <c r="T9" s="225" t="s">
        <v>754</v>
      </c>
      <c r="U9" s="214">
        <v>2.0</v>
      </c>
      <c r="V9" s="214">
        <v>18.0</v>
      </c>
      <c r="W9" s="214">
        <v>1.0</v>
      </c>
      <c r="X9" s="215">
        <v>36.0</v>
      </c>
      <c r="Y9" s="214">
        <v>0.0</v>
      </c>
      <c r="Z9" s="214"/>
      <c r="AA9" s="214"/>
      <c r="AB9" s="214">
        <v>2.0</v>
      </c>
      <c r="AC9" s="214">
        <v>1.0</v>
      </c>
      <c r="AD9" s="214">
        <v>0.0</v>
      </c>
      <c r="AE9" s="223"/>
      <c r="AF9" s="214">
        <v>1.0</v>
      </c>
      <c r="AG9" s="221">
        <f t="shared" si="2"/>
        <v>61</v>
      </c>
      <c r="AH9" s="108"/>
      <c r="AI9" s="108"/>
    </row>
    <row r="10">
      <c r="A10" s="219"/>
      <c r="B10" s="226"/>
      <c r="C10" s="227" t="s">
        <v>755</v>
      </c>
      <c r="D10" s="228">
        <f t="shared" ref="D10:P10" si="3">sum(D3:D9)</f>
        <v>109</v>
      </c>
      <c r="E10" s="228">
        <f t="shared" si="3"/>
        <v>41</v>
      </c>
      <c r="F10" s="228">
        <f t="shared" si="3"/>
        <v>26</v>
      </c>
      <c r="G10" s="228">
        <f t="shared" si="3"/>
        <v>76</v>
      </c>
      <c r="H10" s="228">
        <f t="shared" si="3"/>
        <v>13</v>
      </c>
      <c r="I10" s="228">
        <f t="shared" si="3"/>
        <v>46</v>
      </c>
      <c r="J10" s="228">
        <f t="shared" si="3"/>
        <v>20</v>
      </c>
      <c r="K10" s="228">
        <f t="shared" si="3"/>
        <v>34</v>
      </c>
      <c r="L10" s="228">
        <f t="shared" si="3"/>
        <v>32</v>
      </c>
      <c r="M10" s="228">
        <f t="shared" si="3"/>
        <v>18</v>
      </c>
      <c r="N10" s="228">
        <f t="shared" si="3"/>
        <v>4</v>
      </c>
      <c r="O10" s="228">
        <f t="shared" si="3"/>
        <v>33</v>
      </c>
      <c r="P10" s="229">
        <f t="shared" si="3"/>
        <v>452</v>
      </c>
      <c r="R10" s="219"/>
      <c r="S10" s="226"/>
      <c r="T10" s="227" t="s">
        <v>755</v>
      </c>
      <c r="U10" s="228">
        <f t="shared" ref="U10:AG10" si="4">sum(U3:U9)</f>
        <v>102</v>
      </c>
      <c r="V10" s="228">
        <f t="shared" si="4"/>
        <v>25</v>
      </c>
      <c r="W10" s="228">
        <f t="shared" si="4"/>
        <v>26</v>
      </c>
      <c r="X10" s="228">
        <f t="shared" si="4"/>
        <v>75</v>
      </c>
      <c r="Y10" s="228">
        <f t="shared" si="4"/>
        <v>9</v>
      </c>
      <c r="Z10" s="228">
        <f t="shared" si="4"/>
        <v>44</v>
      </c>
      <c r="AA10" s="228">
        <f t="shared" si="4"/>
        <v>18</v>
      </c>
      <c r="AB10" s="228">
        <f t="shared" si="4"/>
        <v>33</v>
      </c>
      <c r="AC10" s="228">
        <f t="shared" si="4"/>
        <v>15</v>
      </c>
      <c r="AD10" s="228">
        <f t="shared" si="4"/>
        <v>18</v>
      </c>
      <c r="AE10" s="228">
        <f t="shared" si="4"/>
        <v>4</v>
      </c>
      <c r="AF10" s="228">
        <f t="shared" si="4"/>
        <v>31</v>
      </c>
      <c r="AG10" s="229">
        <f t="shared" si="4"/>
        <v>400</v>
      </c>
      <c r="AH10" s="29"/>
      <c r="AI10" s="29"/>
    </row>
    <row r="11">
      <c r="A11" s="219"/>
      <c r="B11" s="212" t="s">
        <v>756</v>
      </c>
      <c r="C11" s="225" t="s">
        <v>757</v>
      </c>
      <c r="D11" s="214">
        <v>0.0</v>
      </c>
      <c r="E11" s="214">
        <v>4.0</v>
      </c>
      <c r="F11" s="214">
        <v>3.0</v>
      </c>
      <c r="G11" s="214">
        <v>4.0</v>
      </c>
      <c r="H11" s="214">
        <v>3.0</v>
      </c>
      <c r="I11" s="214">
        <v>0.0</v>
      </c>
      <c r="J11" s="214">
        <v>3.0</v>
      </c>
      <c r="K11" s="214">
        <v>0.0</v>
      </c>
      <c r="L11" s="214">
        <v>0.0</v>
      </c>
      <c r="M11" s="214"/>
      <c r="N11" s="214"/>
      <c r="O11" s="214">
        <v>1.0</v>
      </c>
      <c r="P11" s="221">
        <f t="shared" ref="P11:P16" si="5">SUM(D11:O11)</f>
        <v>18</v>
      </c>
      <c r="R11" s="219"/>
      <c r="S11" s="212" t="s">
        <v>756</v>
      </c>
      <c r="T11" s="225" t="s">
        <v>757</v>
      </c>
      <c r="U11" s="214">
        <v>0.0</v>
      </c>
      <c r="V11" s="214">
        <v>4.0</v>
      </c>
      <c r="W11" s="214">
        <v>2.0</v>
      </c>
      <c r="X11" s="214">
        <v>4.0</v>
      </c>
      <c r="Y11" s="214">
        <v>2.0</v>
      </c>
      <c r="Z11" s="214"/>
      <c r="AA11" s="214">
        <v>3.0</v>
      </c>
      <c r="AB11" s="214"/>
      <c r="AC11" s="214">
        <v>0.0</v>
      </c>
      <c r="AD11" s="214"/>
      <c r="AE11" s="214"/>
      <c r="AF11" s="214">
        <v>1.0</v>
      </c>
      <c r="AG11" s="221">
        <f t="shared" ref="AG11:AG16" si="6">SUM(U11:AF11)</f>
        <v>16</v>
      </c>
      <c r="AH11" s="108"/>
      <c r="AI11" s="108"/>
    </row>
    <row r="12">
      <c r="A12" s="219"/>
      <c r="B12" s="219"/>
      <c r="C12" s="225" t="s">
        <v>758</v>
      </c>
      <c r="D12" s="214">
        <v>1.0</v>
      </c>
      <c r="E12" s="214">
        <v>2.0</v>
      </c>
      <c r="F12" s="214">
        <v>2.0</v>
      </c>
      <c r="G12" s="214">
        <v>8.0</v>
      </c>
      <c r="H12" s="214">
        <v>2.0</v>
      </c>
      <c r="I12" s="214">
        <v>2.0</v>
      </c>
      <c r="J12" s="214">
        <v>1.0</v>
      </c>
      <c r="K12" s="214">
        <v>1.0</v>
      </c>
      <c r="L12" s="214">
        <v>1.0</v>
      </c>
      <c r="M12" s="214">
        <v>0.0</v>
      </c>
      <c r="N12" s="214"/>
      <c r="O12" s="214">
        <v>0.0</v>
      </c>
      <c r="P12" s="221">
        <f t="shared" si="5"/>
        <v>20</v>
      </c>
      <c r="R12" s="219"/>
      <c r="S12" s="219"/>
      <c r="T12" s="225" t="s">
        <v>758</v>
      </c>
      <c r="U12" s="214">
        <v>0.0</v>
      </c>
      <c r="V12" s="214">
        <v>1.0</v>
      </c>
      <c r="W12" s="214">
        <v>1.0</v>
      </c>
      <c r="X12" s="214">
        <v>7.0</v>
      </c>
      <c r="Y12" s="214">
        <v>1.0</v>
      </c>
      <c r="Z12" s="214">
        <v>2.0</v>
      </c>
      <c r="AA12" s="214">
        <v>1.0</v>
      </c>
      <c r="AB12" s="214">
        <v>1.0</v>
      </c>
      <c r="AC12" s="214">
        <v>1.0</v>
      </c>
      <c r="AD12" s="214">
        <v>0.0</v>
      </c>
      <c r="AE12" s="214"/>
      <c r="AF12" s="214">
        <v>0.0</v>
      </c>
      <c r="AG12" s="221">
        <f t="shared" si="6"/>
        <v>15</v>
      </c>
      <c r="AH12" s="108"/>
      <c r="AI12" s="108"/>
    </row>
    <row r="13">
      <c r="A13" s="219"/>
      <c r="B13" s="219"/>
      <c r="C13" s="225" t="s">
        <v>759</v>
      </c>
      <c r="D13" s="214">
        <v>1.0</v>
      </c>
      <c r="E13" s="214">
        <v>1.0</v>
      </c>
      <c r="F13" s="214">
        <v>0.0</v>
      </c>
      <c r="G13" s="214">
        <v>1.0</v>
      </c>
      <c r="H13" s="214">
        <v>1.0</v>
      </c>
      <c r="I13" s="214">
        <v>1.0</v>
      </c>
      <c r="J13" s="214">
        <v>5.0</v>
      </c>
      <c r="K13" s="214">
        <v>5.0</v>
      </c>
      <c r="L13" s="214">
        <v>2.0</v>
      </c>
      <c r="M13" s="214">
        <v>4.0</v>
      </c>
      <c r="N13" s="214"/>
      <c r="O13" s="214">
        <v>1.0</v>
      </c>
      <c r="P13" s="221">
        <f t="shared" si="5"/>
        <v>22</v>
      </c>
      <c r="R13" s="219"/>
      <c r="S13" s="219"/>
      <c r="T13" s="225" t="s">
        <v>759</v>
      </c>
      <c r="U13" s="214">
        <v>1.0</v>
      </c>
      <c r="V13" s="214">
        <v>1.0</v>
      </c>
      <c r="W13" s="214">
        <v>0.0</v>
      </c>
      <c r="X13" s="214">
        <v>1.0</v>
      </c>
      <c r="Y13" s="214">
        <v>1.0</v>
      </c>
      <c r="Z13" s="214">
        <v>1.0</v>
      </c>
      <c r="AA13" s="214">
        <v>5.0</v>
      </c>
      <c r="AB13" s="214">
        <v>5.0</v>
      </c>
      <c r="AC13" s="214">
        <v>2.0</v>
      </c>
      <c r="AD13" s="214"/>
      <c r="AE13" s="214"/>
      <c r="AF13" s="223"/>
      <c r="AG13" s="221">
        <f t="shared" si="6"/>
        <v>17</v>
      </c>
      <c r="AH13" s="108"/>
      <c r="AI13" s="108"/>
    </row>
    <row r="14">
      <c r="A14" s="219"/>
      <c r="B14" s="219"/>
      <c r="C14" s="230" t="s">
        <v>760</v>
      </c>
      <c r="D14" s="214"/>
      <c r="E14" s="214">
        <v>0.0</v>
      </c>
      <c r="F14" s="214"/>
      <c r="G14" s="214">
        <v>45.0</v>
      </c>
      <c r="H14" s="214"/>
      <c r="I14" s="214"/>
      <c r="J14" s="214">
        <v>1.0</v>
      </c>
      <c r="K14" s="214">
        <v>1.0</v>
      </c>
      <c r="L14" s="214"/>
      <c r="M14" s="223"/>
      <c r="N14" s="223"/>
      <c r="O14" s="223"/>
      <c r="P14" s="221">
        <f t="shared" si="5"/>
        <v>47</v>
      </c>
      <c r="R14" s="219"/>
      <c r="S14" s="219"/>
      <c r="T14" s="230" t="s">
        <v>760</v>
      </c>
      <c r="U14" s="214"/>
      <c r="V14" s="214">
        <v>0.0</v>
      </c>
      <c r="W14" s="214"/>
      <c r="X14" s="214">
        <v>45.0</v>
      </c>
      <c r="Y14" s="214"/>
      <c r="Z14" s="214"/>
      <c r="AA14" s="214">
        <v>1.0</v>
      </c>
      <c r="AB14" s="214">
        <v>1.0</v>
      </c>
      <c r="AC14" s="214"/>
      <c r="AD14" s="223"/>
      <c r="AE14" s="223"/>
      <c r="AF14" s="223"/>
      <c r="AG14" s="221">
        <f t="shared" si="6"/>
        <v>47</v>
      </c>
      <c r="AH14" s="108"/>
      <c r="AI14" s="108"/>
    </row>
    <row r="15">
      <c r="A15" s="219"/>
      <c r="B15" s="219"/>
      <c r="C15" s="231" t="s">
        <v>761</v>
      </c>
      <c r="D15" s="214"/>
      <c r="E15" s="214"/>
      <c r="F15" s="214"/>
      <c r="G15" s="214">
        <v>0.0</v>
      </c>
      <c r="H15" s="214"/>
      <c r="I15" s="214"/>
      <c r="J15" s="214"/>
      <c r="K15" s="214">
        <v>0.0</v>
      </c>
      <c r="L15" s="214">
        <v>0.0</v>
      </c>
      <c r="M15" s="214">
        <v>1.0</v>
      </c>
      <c r="N15" s="214">
        <v>2.0</v>
      </c>
      <c r="O15" s="223"/>
      <c r="P15" s="221">
        <f t="shared" si="5"/>
        <v>3</v>
      </c>
      <c r="R15" s="219"/>
      <c r="S15" s="219"/>
      <c r="T15" s="231" t="s">
        <v>761</v>
      </c>
      <c r="U15" s="214"/>
      <c r="V15" s="214"/>
      <c r="W15" s="214"/>
      <c r="X15" s="214">
        <v>0.0</v>
      </c>
      <c r="Y15" s="214"/>
      <c r="Z15" s="214"/>
      <c r="AA15" s="214"/>
      <c r="AB15" s="214"/>
      <c r="AC15" s="214">
        <v>0.0</v>
      </c>
      <c r="AD15" s="214">
        <v>1.0</v>
      </c>
      <c r="AE15" s="214">
        <v>1.0</v>
      </c>
      <c r="AF15" s="223"/>
      <c r="AG15" s="221">
        <f t="shared" si="6"/>
        <v>2</v>
      </c>
      <c r="AH15" s="108"/>
      <c r="AI15" s="108"/>
    </row>
    <row r="16">
      <c r="A16" s="219"/>
      <c r="B16" s="226"/>
      <c r="C16" s="227" t="s">
        <v>755</v>
      </c>
      <c r="D16" s="243">
        <f t="shared" ref="D16:F16" si="7">SUM(D11:D14)</f>
        <v>2</v>
      </c>
      <c r="E16" s="228">
        <f t="shared" si="7"/>
        <v>7</v>
      </c>
      <c r="F16" s="228">
        <f t="shared" si="7"/>
        <v>5</v>
      </c>
      <c r="G16" s="228">
        <f>SUM(G11:G15)</f>
        <v>58</v>
      </c>
      <c r="H16" s="228">
        <f t="shared" ref="H16:J16" si="8">SUM(H11:H14)</f>
        <v>6</v>
      </c>
      <c r="I16" s="228">
        <f t="shared" si="8"/>
        <v>3</v>
      </c>
      <c r="J16" s="228">
        <f t="shared" si="8"/>
        <v>10</v>
      </c>
      <c r="K16" s="228">
        <f t="shared" ref="K16:N16" si="9">SUM(K11:K15)</f>
        <v>7</v>
      </c>
      <c r="L16" s="228">
        <f t="shared" si="9"/>
        <v>3</v>
      </c>
      <c r="M16" s="228">
        <f t="shared" si="9"/>
        <v>5</v>
      </c>
      <c r="N16" s="228">
        <f t="shared" si="9"/>
        <v>2</v>
      </c>
      <c r="O16" s="228">
        <f>SUM(O11:O14)</f>
        <v>2</v>
      </c>
      <c r="P16" s="244">
        <f t="shared" si="5"/>
        <v>110</v>
      </c>
      <c r="R16" s="219"/>
      <c r="S16" s="226"/>
      <c r="T16" s="227" t="s">
        <v>755</v>
      </c>
      <c r="U16" s="243">
        <f t="shared" ref="U16:W16" si="10">SUM(U11:U14)</f>
        <v>1</v>
      </c>
      <c r="V16" s="228">
        <f t="shared" si="10"/>
        <v>6</v>
      </c>
      <c r="W16" s="228">
        <f t="shared" si="10"/>
        <v>3</v>
      </c>
      <c r="X16" s="228">
        <f>SUM(X11:X15)</f>
        <v>57</v>
      </c>
      <c r="Y16" s="228">
        <f t="shared" ref="Y16:AB16" si="11">SUM(Y11:Y14)</f>
        <v>4</v>
      </c>
      <c r="Z16" s="228">
        <f t="shared" si="11"/>
        <v>3</v>
      </c>
      <c r="AA16" s="228">
        <f t="shared" si="11"/>
        <v>10</v>
      </c>
      <c r="AB16" s="228">
        <f t="shared" si="11"/>
        <v>7</v>
      </c>
      <c r="AC16" s="228">
        <f t="shared" ref="AC16:AE16" si="12">SUM(AC11:AC15)</f>
        <v>3</v>
      </c>
      <c r="AD16" s="228">
        <f t="shared" si="12"/>
        <v>1</v>
      </c>
      <c r="AE16" s="228">
        <f t="shared" si="12"/>
        <v>1</v>
      </c>
      <c r="AF16" s="228">
        <f>SUM(AF11:AF14)</f>
        <v>1</v>
      </c>
      <c r="AG16" s="244">
        <f t="shared" si="6"/>
        <v>97</v>
      </c>
      <c r="AH16" s="108"/>
      <c r="AI16" s="108"/>
    </row>
    <row r="17">
      <c r="A17" s="226"/>
      <c r="B17" s="236" t="s">
        <v>755</v>
      </c>
      <c r="C17" s="331" t="s">
        <v>763</v>
      </c>
      <c r="D17" s="238">
        <f t="shared" ref="D17:P17" si="13">sum(D3:D9,D11:D15)</f>
        <v>111</v>
      </c>
      <c r="E17" s="239">
        <f t="shared" si="13"/>
        <v>48</v>
      </c>
      <c r="F17" s="239">
        <f t="shared" si="13"/>
        <v>31</v>
      </c>
      <c r="G17" s="239">
        <f t="shared" si="13"/>
        <v>134</v>
      </c>
      <c r="H17" s="239">
        <f t="shared" si="13"/>
        <v>19</v>
      </c>
      <c r="I17" s="239">
        <f t="shared" si="13"/>
        <v>49</v>
      </c>
      <c r="J17" s="239">
        <f t="shared" si="13"/>
        <v>30</v>
      </c>
      <c r="K17" s="239">
        <f t="shared" si="13"/>
        <v>41</v>
      </c>
      <c r="L17" s="239">
        <f t="shared" si="13"/>
        <v>35</v>
      </c>
      <c r="M17" s="239">
        <f t="shared" si="13"/>
        <v>23</v>
      </c>
      <c r="N17" s="239">
        <f t="shared" si="13"/>
        <v>6</v>
      </c>
      <c r="O17" s="239">
        <f t="shared" si="13"/>
        <v>35</v>
      </c>
      <c r="P17" s="240">
        <f t="shared" si="13"/>
        <v>562</v>
      </c>
      <c r="R17" s="226"/>
      <c r="S17" s="236" t="s">
        <v>755</v>
      </c>
      <c r="T17" s="331" t="s">
        <v>763</v>
      </c>
      <c r="U17" s="238">
        <f t="shared" ref="U17:AG17" si="14">sum(U3:U9,U11:U15)</f>
        <v>103</v>
      </c>
      <c r="V17" s="239">
        <f t="shared" si="14"/>
        <v>31</v>
      </c>
      <c r="W17" s="239">
        <f t="shared" si="14"/>
        <v>29</v>
      </c>
      <c r="X17" s="239">
        <f t="shared" si="14"/>
        <v>132</v>
      </c>
      <c r="Y17" s="239">
        <f t="shared" si="14"/>
        <v>13</v>
      </c>
      <c r="Z17" s="239">
        <f t="shared" si="14"/>
        <v>47</v>
      </c>
      <c r="AA17" s="239">
        <f t="shared" si="14"/>
        <v>28</v>
      </c>
      <c r="AB17" s="239">
        <f t="shared" si="14"/>
        <v>40</v>
      </c>
      <c r="AC17" s="239">
        <f t="shared" si="14"/>
        <v>18</v>
      </c>
      <c r="AD17" s="239">
        <f t="shared" si="14"/>
        <v>19</v>
      </c>
      <c r="AE17" s="239">
        <f t="shared" si="14"/>
        <v>5</v>
      </c>
      <c r="AF17" s="239">
        <f t="shared" si="14"/>
        <v>32</v>
      </c>
      <c r="AG17" s="240">
        <f t="shared" si="14"/>
        <v>497</v>
      </c>
      <c r="AH17" s="241"/>
      <c r="AI17" s="241"/>
    </row>
    <row r="18">
      <c r="A18" s="242" t="s">
        <v>764</v>
      </c>
      <c r="B18" s="212" t="s">
        <v>747</v>
      </c>
      <c r="C18" s="213" t="s">
        <v>748</v>
      </c>
      <c r="D18" s="214">
        <v>24.0</v>
      </c>
      <c r="E18" s="214"/>
      <c r="F18" s="214"/>
      <c r="G18" s="214"/>
      <c r="H18" s="214"/>
      <c r="I18" s="214"/>
      <c r="J18" s="214">
        <v>72.0</v>
      </c>
      <c r="K18" s="214">
        <v>48.0</v>
      </c>
      <c r="L18" s="214">
        <v>96.0</v>
      </c>
      <c r="M18" s="214">
        <v>120.0</v>
      </c>
      <c r="N18" s="214">
        <v>24.0</v>
      </c>
      <c r="O18" s="223"/>
      <c r="P18" s="221">
        <f t="shared" ref="P18:P24" si="16">SUM(D18:O18)</f>
        <v>384</v>
      </c>
      <c r="R18" s="242" t="s">
        <v>764</v>
      </c>
      <c r="S18" s="212" t="s">
        <v>747</v>
      </c>
      <c r="T18" s="213" t="s">
        <v>748</v>
      </c>
      <c r="U18" s="29">
        <f t="shared" ref="U18:AF18" si="15">D18</f>
        <v>24</v>
      </c>
      <c r="V18" s="29" t="str">
        <f t="shared" si="15"/>
        <v/>
      </c>
      <c r="W18" s="29" t="str">
        <f t="shared" si="15"/>
        <v/>
      </c>
      <c r="X18" s="29" t="str">
        <f t="shared" si="15"/>
        <v/>
      </c>
      <c r="Y18" s="29" t="str">
        <f t="shared" si="15"/>
        <v/>
      </c>
      <c r="Z18" s="29" t="str">
        <f t="shared" si="15"/>
        <v/>
      </c>
      <c r="AA18" s="29">
        <f t="shared" si="15"/>
        <v>72</v>
      </c>
      <c r="AB18" s="29">
        <f t="shared" si="15"/>
        <v>48</v>
      </c>
      <c r="AC18" s="29">
        <f t="shared" si="15"/>
        <v>96</v>
      </c>
      <c r="AD18" s="29">
        <f t="shared" si="15"/>
        <v>120</v>
      </c>
      <c r="AE18" s="29">
        <f t="shared" si="15"/>
        <v>24</v>
      </c>
      <c r="AF18" s="29" t="str">
        <f t="shared" si="15"/>
        <v/>
      </c>
      <c r="AG18" s="221">
        <f t="shared" ref="AG18:AG24" si="18">SUM(U18:AF18)</f>
        <v>384</v>
      </c>
      <c r="AH18" s="29"/>
      <c r="AI18" s="29"/>
    </row>
    <row r="19" ht="14.25" customHeight="1">
      <c r="A19" s="219"/>
      <c r="B19" s="219"/>
      <c r="C19" s="220" t="s">
        <v>749</v>
      </c>
      <c r="D19" s="214">
        <v>2118.0</v>
      </c>
      <c r="E19" s="214">
        <v>1696.0</v>
      </c>
      <c r="F19" s="214">
        <v>2576.0</v>
      </c>
      <c r="G19" s="214">
        <v>2641.0</v>
      </c>
      <c r="H19" s="214">
        <v>3492.0</v>
      </c>
      <c r="I19" s="214">
        <v>4107.0</v>
      </c>
      <c r="J19" s="214">
        <v>2744.0</v>
      </c>
      <c r="K19" s="214">
        <v>4079.0</v>
      </c>
      <c r="L19" s="214">
        <v>3060.0</v>
      </c>
      <c r="M19" s="214">
        <v>828.0</v>
      </c>
      <c r="N19" s="214">
        <v>306.0</v>
      </c>
      <c r="O19" s="214">
        <v>993.0</v>
      </c>
      <c r="P19" s="221">
        <f t="shared" si="16"/>
        <v>28640</v>
      </c>
      <c r="R19" s="219"/>
      <c r="S19" s="219"/>
      <c r="T19" s="220" t="s">
        <v>749</v>
      </c>
      <c r="U19" s="29">
        <f t="shared" ref="U19:AF19" si="17">D19</f>
        <v>2118</v>
      </c>
      <c r="V19" s="29">
        <f t="shared" si="17"/>
        <v>1696</v>
      </c>
      <c r="W19" s="29">
        <f t="shared" si="17"/>
        <v>2576</v>
      </c>
      <c r="X19" s="29">
        <f t="shared" si="17"/>
        <v>2641</v>
      </c>
      <c r="Y19" s="29">
        <f t="shared" si="17"/>
        <v>3492</v>
      </c>
      <c r="Z19" s="29">
        <f t="shared" si="17"/>
        <v>4107</v>
      </c>
      <c r="AA19" s="29">
        <f t="shared" si="17"/>
        <v>2744</v>
      </c>
      <c r="AB19" s="29">
        <f t="shared" si="17"/>
        <v>4079</v>
      </c>
      <c r="AC19" s="29">
        <f t="shared" si="17"/>
        <v>3060</v>
      </c>
      <c r="AD19" s="29">
        <f t="shared" si="17"/>
        <v>828</v>
      </c>
      <c r="AE19" s="29">
        <f t="shared" si="17"/>
        <v>306</v>
      </c>
      <c r="AF19" s="29">
        <f t="shared" si="17"/>
        <v>993</v>
      </c>
      <c r="AG19" s="221">
        <f t="shared" si="18"/>
        <v>28640</v>
      </c>
      <c r="AH19" s="108"/>
      <c r="AI19" s="108"/>
    </row>
    <row r="20">
      <c r="A20" s="219"/>
      <c r="B20" s="219"/>
      <c r="C20" s="220" t="s">
        <v>750</v>
      </c>
      <c r="D20" s="214">
        <v>12.0</v>
      </c>
      <c r="E20" s="214">
        <v>16.0</v>
      </c>
      <c r="F20" s="214">
        <v>32.0</v>
      </c>
      <c r="G20" s="214">
        <v>16.0</v>
      </c>
      <c r="H20" s="214">
        <v>108.0</v>
      </c>
      <c r="I20" s="214">
        <v>52.0</v>
      </c>
      <c r="J20" s="214">
        <v>8.0</v>
      </c>
      <c r="K20" s="214">
        <v>44.0</v>
      </c>
      <c r="L20" s="214">
        <v>120.0</v>
      </c>
      <c r="M20" s="214">
        <v>27.0</v>
      </c>
      <c r="N20" s="214">
        <v>70.0</v>
      </c>
      <c r="O20" s="214">
        <v>7.0</v>
      </c>
      <c r="P20" s="221">
        <f t="shared" si="16"/>
        <v>512</v>
      </c>
      <c r="R20" s="219"/>
      <c r="S20" s="219"/>
      <c r="T20" s="220" t="s">
        <v>750</v>
      </c>
      <c r="U20" s="29">
        <f t="shared" ref="U20:AF20" si="19">D20</f>
        <v>12</v>
      </c>
      <c r="V20" s="29">
        <f t="shared" si="19"/>
        <v>16</v>
      </c>
      <c r="W20" s="29">
        <f t="shared" si="19"/>
        <v>32</v>
      </c>
      <c r="X20" s="29">
        <f t="shared" si="19"/>
        <v>16</v>
      </c>
      <c r="Y20" s="29">
        <f t="shared" si="19"/>
        <v>108</v>
      </c>
      <c r="Z20" s="29">
        <f t="shared" si="19"/>
        <v>52</v>
      </c>
      <c r="AA20" s="29">
        <f t="shared" si="19"/>
        <v>8</v>
      </c>
      <c r="AB20" s="29">
        <f t="shared" si="19"/>
        <v>44</v>
      </c>
      <c r="AC20" s="29">
        <f t="shared" si="19"/>
        <v>120</v>
      </c>
      <c r="AD20" s="29">
        <f t="shared" si="19"/>
        <v>27</v>
      </c>
      <c r="AE20" s="29">
        <f t="shared" si="19"/>
        <v>70</v>
      </c>
      <c r="AF20" s="29">
        <f t="shared" si="19"/>
        <v>7</v>
      </c>
      <c r="AG20" s="221">
        <f t="shared" si="18"/>
        <v>512</v>
      </c>
      <c r="AH20" s="108"/>
      <c r="AI20" s="108"/>
    </row>
    <row r="21">
      <c r="A21" s="219"/>
      <c r="B21" s="219"/>
      <c r="C21" s="222" t="s">
        <v>751</v>
      </c>
      <c r="D21" s="214">
        <v>90.0</v>
      </c>
      <c r="E21" s="214">
        <v>16.0</v>
      </c>
      <c r="F21" s="214">
        <v>80.0</v>
      </c>
      <c r="G21" s="214"/>
      <c r="H21" s="214"/>
      <c r="I21" s="214">
        <v>80.0</v>
      </c>
      <c r="J21" s="214"/>
      <c r="K21" s="214">
        <v>68.0</v>
      </c>
      <c r="L21" s="214">
        <v>112.0</v>
      </c>
      <c r="M21" s="214">
        <v>136.0</v>
      </c>
      <c r="N21" s="214">
        <v>15.0</v>
      </c>
      <c r="O21" s="223"/>
      <c r="P21" s="221">
        <f t="shared" si="16"/>
        <v>597</v>
      </c>
      <c r="R21" s="219"/>
      <c r="S21" s="219"/>
      <c r="T21" s="222" t="s">
        <v>751</v>
      </c>
      <c r="U21" s="29">
        <f t="shared" ref="U21:AF21" si="20">D21</f>
        <v>90</v>
      </c>
      <c r="V21" s="29">
        <f t="shared" si="20"/>
        <v>16</v>
      </c>
      <c r="W21" s="29">
        <f t="shared" si="20"/>
        <v>80</v>
      </c>
      <c r="X21" s="29" t="str">
        <f t="shared" si="20"/>
        <v/>
      </c>
      <c r="Y21" s="29" t="str">
        <f t="shared" si="20"/>
        <v/>
      </c>
      <c r="Z21" s="29">
        <f t="shared" si="20"/>
        <v>80</v>
      </c>
      <c r="AA21" s="29" t="str">
        <f t="shared" si="20"/>
        <v/>
      </c>
      <c r="AB21" s="29">
        <f t="shared" si="20"/>
        <v>68</v>
      </c>
      <c r="AC21" s="29">
        <f t="shared" si="20"/>
        <v>112</v>
      </c>
      <c r="AD21" s="29">
        <f t="shared" si="20"/>
        <v>136</v>
      </c>
      <c r="AE21" s="29">
        <f t="shared" si="20"/>
        <v>15</v>
      </c>
      <c r="AF21" s="29" t="str">
        <f t="shared" si="20"/>
        <v/>
      </c>
      <c r="AG21" s="221">
        <f t="shared" si="18"/>
        <v>597</v>
      </c>
      <c r="AH21" s="108"/>
      <c r="AI21" s="108"/>
    </row>
    <row r="22">
      <c r="A22" s="219"/>
      <c r="B22" s="219"/>
      <c r="C22" s="224" t="s">
        <v>752</v>
      </c>
      <c r="D22" s="214">
        <v>2563.0</v>
      </c>
      <c r="E22" s="214">
        <v>253.0</v>
      </c>
      <c r="F22" s="214">
        <v>381.0</v>
      </c>
      <c r="G22" s="214">
        <v>1374.0</v>
      </c>
      <c r="H22" s="214">
        <v>1758.0</v>
      </c>
      <c r="I22" s="214">
        <v>2062.0</v>
      </c>
      <c r="J22" s="214">
        <v>1475.0</v>
      </c>
      <c r="K22" s="214">
        <v>962.0</v>
      </c>
      <c r="L22" s="214">
        <v>650.0</v>
      </c>
      <c r="M22" s="214">
        <v>560.0</v>
      </c>
      <c r="N22" s="214">
        <v>505.0</v>
      </c>
      <c r="O22" s="214">
        <v>866.0</v>
      </c>
      <c r="P22" s="221">
        <f t="shared" si="16"/>
        <v>13409</v>
      </c>
      <c r="R22" s="219"/>
      <c r="S22" s="219"/>
      <c r="T22" s="224" t="s">
        <v>752</v>
      </c>
      <c r="U22" s="29">
        <f t="shared" ref="U22:AF22" si="21">D22</f>
        <v>2563</v>
      </c>
      <c r="V22" s="29">
        <f t="shared" si="21"/>
        <v>253</v>
      </c>
      <c r="W22" s="29">
        <f t="shared" si="21"/>
        <v>381</v>
      </c>
      <c r="X22" s="29">
        <f t="shared" si="21"/>
        <v>1374</v>
      </c>
      <c r="Y22" s="29">
        <f t="shared" si="21"/>
        <v>1758</v>
      </c>
      <c r="Z22" s="29">
        <f t="shared" si="21"/>
        <v>2062</v>
      </c>
      <c r="AA22" s="29">
        <f t="shared" si="21"/>
        <v>1475</v>
      </c>
      <c r="AB22" s="29">
        <f t="shared" si="21"/>
        <v>962</v>
      </c>
      <c r="AC22" s="29">
        <f t="shared" si="21"/>
        <v>650</v>
      </c>
      <c r="AD22" s="29">
        <f t="shared" si="21"/>
        <v>560</v>
      </c>
      <c r="AE22" s="29">
        <f t="shared" si="21"/>
        <v>505</v>
      </c>
      <c r="AF22" s="29">
        <f t="shared" si="21"/>
        <v>866</v>
      </c>
      <c r="AG22" s="221">
        <f t="shared" si="18"/>
        <v>13409</v>
      </c>
      <c r="AH22" s="108"/>
      <c r="AI22" s="108"/>
    </row>
    <row r="23">
      <c r="A23" s="219"/>
      <c r="B23" s="219"/>
      <c r="C23" s="225" t="s">
        <v>753</v>
      </c>
      <c r="D23" s="214"/>
      <c r="E23" s="214">
        <v>115.0</v>
      </c>
      <c r="F23" s="214">
        <v>100.0</v>
      </c>
      <c r="G23" s="214">
        <v>118.0</v>
      </c>
      <c r="H23" s="214">
        <v>278.0</v>
      </c>
      <c r="I23" s="214">
        <v>405.0</v>
      </c>
      <c r="J23" s="214">
        <v>94.0</v>
      </c>
      <c r="K23" s="214">
        <v>144.0</v>
      </c>
      <c r="L23" s="214"/>
      <c r="M23" s="214">
        <v>193.0</v>
      </c>
      <c r="N23" s="214"/>
      <c r="O23" s="214">
        <v>395.0</v>
      </c>
      <c r="P23" s="221">
        <f t="shared" si="16"/>
        <v>1842</v>
      </c>
      <c r="R23" s="219"/>
      <c r="S23" s="219"/>
      <c r="T23" s="225" t="s">
        <v>753</v>
      </c>
      <c r="U23" s="29" t="str">
        <f t="shared" ref="U23:AF23" si="22">D23</f>
        <v/>
      </c>
      <c r="V23" s="29">
        <f t="shared" si="22"/>
        <v>115</v>
      </c>
      <c r="W23" s="29">
        <f t="shared" si="22"/>
        <v>100</v>
      </c>
      <c r="X23" s="29">
        <f t="shared" si="22"/>
        <v>118</v>
      </c>
      <c r="Y23" s="29">
        <f t="shared" si="22"/>
        <v>278</v>
      </c>
      <c r="Z23" s="29">
        <f t="shared" si="22"/>
        <v>405</v>
      </c>
      <c r="AA23" s="29">
        <f t="shared" si="22"/>
        <v>94</v>
      </c>
      <c r="AB23" s="29">
        <f t="shared" si="22"/>
        <v>144</v>
      </c>
      <c r="AC23" s="29" t="str">
        <f t="shared" si="22"/>
        <v/>
      </c>
      <c r="AD23" s="29">
        <f t="shared" si="22"/>
        <v>193</v>
      </c>
      <c r="AE23" s="29" t="str">
        <f t="shared" si="22"/>
        <v/>
      </c>
      <c r="AF23" s="29">
        <f t="shared" si="22"/>
        <v>395</v>
      </c>
      <c r="AG23" s="221">
        <f t="shared" si="18"/>
        <v>1842</v>
      </c>
      <c r="AH23" s="108"/>
      <c r="AI23" s="108"/>
    </row>
    <row r="24">
      <c r="A24" s="219"/>
      <c r="B24" s="219"/>
      <c r="C24" s="225" t="s">
        <v>754</v>
      </c>
      <c r="D24" s="214">
        <v>631.0</v>
      </c>
      <c r="E24" s="214">
        <v>426.0</v>
      </c>
      <c r="F24" s="214">
        <v>764.0</v>
      </c>
      <c r="G24" s="214">
        <v>471.0</v>
      </c>
      <c r="H24" s="214">
        <v>1109.0</v>
      </c>
      <c r="I24" s="214">
        <v>37.0</v>
      </c>
      <c r="J24" s="214">
        <v>446.0</v>
      </c>
      <c r="K24" s="214">
        <v>358.0</v>
      </c>
      <c r="L24" s="214">
        <v>751.0</v>
      </c>
      <c r="M24" s="214">
        <v>330.0</v>
      </c>
      <c r="N24" s="214"/>
      <c r="O24" s="214">
        <v>192.0</v>
      </c>
      <c r="P24" s="221">
        <f t="shared" si="16"/>
        <v>5515</v>
      </c>
      <c r="R24" s="219"/>
      <c r="S24" s="219"/>
      <c r="T24" s="225" t="s">
        <v>754</v>
      </c>
      <c r="U24" s="29">
        <f t="shared" ref="U24:AF24" si="23">D24</f>
        <v>631</v>
      </c>
      <c r="V24" s="29">
        <f t="shared" si="23"/>
        <v>426</v>
      </c>
      <c r="W24" s="29">
        <f t="shared" si="23"/>
        <v>764</v>
      </c>
      <c r="X24" s="29">
        <f t="shared" si="23"/>
        <v>471</v>
      </c>
      <c r="Y24" s="29">
        <f t="shared" si="23"/>
        <v>1109</v>
      </c>
      <c r="Z24" s="29">
        <f t="shared" si="23"/>
        <v>37</v>
      </c>
      <c r="AA24" s="29">
        <f t="shared" si="23"/>
        <v>446</v>
      </c>
      <c r="AB24" s="29">
        <f t="shared" si="23"/>
        <v>358</v>
      </c>
      <c r="AC24" s="29">
        <f t="shared" si="23"/>
        <v>751</v>
      </c>
      <c r="AD24" s="29">
        <f t="shared" si="23"/>
        <v>330</v>
      </c>
      <c r="AE24" s="29" t="str">
        <f t="shared" si="23"/>
        <v/>
      </c>
      <c r="AF24" s="29">
        <f t="shared" si="23"/>
        <v>192</v>
      </c>
      <c r="AG24" s="221">
        <f t="shared" si="18"/>
        <v>5515</v>
      </c>
      <c r="AH24" s="108"/>
      <c r="AI24" s="108"/>
    </row>
    <row r="25">
      <c r="A25" s="219"/>
      <c r="B25" s="226"/>
      <c r="C25" s="227" t="s">
        <v>755</v>
      </c>
      <c r="D25" s="243">
        <f t="shared" ref="D25:O25" si="24">sum(D18:D24)</f>
        <v>5438</v>
      </c>
      <c r="E25" s="228">
        <f t="shared" si="24"/>
        <v>2522</v>
      </c>
      <c r="F25" s="228">
        <f t="shared" si="24"/>
        <v>3933</v>
      </c>
      <c r="G25" s="228">
        <f t="shared" si="24"/>
        <v>4620</v>
      </c>
      <c r="H25" s="228">
        <f t="shared" si="24"/>
        <v>6745</v>
      </c>
      <c r="I25" s="228">
        <f t="shared" si="24"/>
        <v>6743</v>
      </c>
      <c r="J25" s="228">
        <f t="shared" si="24"/>
        <v>4839</v>
      </c>
      <c r="K25" s="228">
        <f t="shared" si="24"/>
        <v>5703</v>
      </c>
      <c r="L25" s="228">
        <f t="shared" si="24"/>
        <v>4789</v>
      </c>
      <c r="M25" s="228">
        <f t="shared" si="24"/>
        <v>2194</v>
      </c>
      <c r="N25" s="228">
        <f t="shared" si="24"/>
        <v>920</v>
      </c>
      <c r="O25" s="228">
        <f t="shared" si="24"/>
        <v>2453</v>
      </c>
      <c r="P25" s="244">
        <f t="shared" ref="P25:P26" si="26">sum(D25:O25)</f>
        <v>50899</v>
      </c>
      <c r="R25" s="219"/>
      <c r="S25" s="226"/>
      <c r="T25" s="227" t="s">
        <v>755</v>
      </c>
      <c r="U25" s="243">
        <f t="shared" ref="U25:AF25" si="25">sum(U18:U24)</f>
        <v>5438</v>
      </c>
      <c r="V25" s="228">
        <f t="shared" si="25"/>
        <v>2522</v>
      </c>
      <c r="W25" s="228">
        <f t="shared" si="25"/>
        <v>3933</v>
      </c>
      <c r="X25" s="228">
        <f t="shared" si="25"/>
        <v>4620</v>
      </c>
      <c r="Y25" s="228">
        <f t="shared" si="25"/>
        <v>6745</v>
      </c>
      <c r="Z25" s="228">
        <f t="shared" si="25"/>
        <v>6743</v>
      </c>
      <c r="AA25" s="228">
        <f t="shared" si="25"/>
        <v>4839</v>
      </c>
      <c r="AB25" s="228">
        <f t="shared" si="25"/>
        <v>5703</v>
      </c>
      <c r="AC25" s="228">
        <f t="shared" si="25"/>
        <v>4789</v>
      </c>
      <c r="AD25" s="228">
        <f t="shared" si="25"/>
        <v>2194</v>
      </c>
      <c r="AE25" s="228">
        <f t="shared" si="25"/>
        <v>920</v>
      </c>
      <c r="AF25" s="228">
        <f t="shared" si="25"/>
        <v>2453</v>
      </c>
      <c r="AG25" s="244">
        <f t="shared" ref="AG25:AG26" si="28">sum(U25:AF25)</f>
        <v>50899</v>
      </c>
      <c r="AH25" s="108"/>
      <c r="AI25" s="108"/>
    </row>
    <row r="26">
      <c r="A26" s="219"/>
      <c r="B26" s="212" t="s">
        <v>756</v>
      </c>
      <c r="C26" s="225" t="s">
        <v>757</v>
      </c>
      <c r="D26" s="214">
        <v>47.0</v>
      </c>
      <c r="E26" s="214">
        <v>210.0</v>
      </c>
      <c r="F26" s="214">
        <v>158.0</v>
      </c>
      <c r="G26" s="214">
        <v>238.0</v>
      </c>
      <c r="H26" s="214">
        <v>229.0</v>
      </c>
      <c r="I26" s="214">
        <v>216.0</v>
      </c>
      <c r="J26" s="214">
        <v>157.0</v>
      </c>
      <c r="K26" s="214">
        <v>224.0</v>
      </c>
      <c r="L26" s="214">
        <v>47.0</v>
      </c>
      <c r="M26" s="214"/>
      <c r="N26" s="214"/>
      <c r="O26" s="214">
        <v>61.0</v>
      </c>
      <c r="P26" s="221">
        <f t="shared" si="26"/>
        <v>1587</v>
      </c>
      <c r="R26" s="219"/>
      <c r="S26" s="212" t="s">
        <v>756</v>
      </c>
      <c r="T26" s="225" t="s">
        <v>757</v>
      </c>
      <c r="U26" s="29">
        <f t="shared" ref="U26:AF26" si="27">D26</f>
        <v>47</v>
      </c>
      <c r="V26" s="29">
        <f t="shared" si="27"/>
        <v>210</v>
      </c>
      <c r="W26" s="29">
        <f t="shared" si="27"/>
        <v>158</v>
      </c>
      <c r="X26" s="29">
        <f t="shared" si="27"/>
        <v>238</v>
      </c>
      <c r="Y26" s="29">
        <f t="shared" si="27"/>
        <v>229</v>
      </c>
      <c r="Z26" s="29">
        <f t="shared" si="27"/>
        <v>216</v>
      </c>
      <c r="AA26" s="29">
        <f t="shared" si="27"/>
        <v>157</v>
      </c>
      <c r="AB26" s="29">
        <f t="shared" si="27"/>
        <v>224</v>
      </c>
      <c r="AC26" s="29">
        <f t="shared" si="27"/>
        <v>47</v>
      </c>
      <c r="AD26" s="29" t="str">
        <f t="shared" si="27"/>
        <v/>
      </c>
      <c r="AE26" s="29" t="str">
        <f t="shared" si="27"/>
        <v/>
      </c>
      <c r="AF26" s="29">
        <f t="shared" si="27"/>
        <v>61</v>
      </c>
      <c r="AG26" s="221">
        <f t="shared" si="28"/>
        <v>1587</v>
      </c>
      <c r="AH26" s="108"/>
      <c r="AI26" s="108"/>
    </row>
    <row r="27">
      <c r="A27" s="219"/>
      <c r="B27" s="219"/>
      <c r="C27" s="225" t="s">
        <v>758</v>
      </c>
      <c r="D27" s="214">
        <v>139.0</v>
      </c>
      <c r="E27" s="214">
        <v>121.0</v>
      </c>
      <c r="F27" s="214">
        <v>124.0</v>
      </c>
      <c r="G27" s="214">
        <v>568.0</v>
      </c>
      <c r="H27" s="214">
        <v>129.0</v>
      </c>
      <c r="I27" s="214">
        <v>114.0</v>
      </c>
      <c r="J27" s="214">
        <v>225.0</v>
      </c>
      <c r="K27" s="214">
        <v>66.0</v>
      </c>
      <c r="L27" s="214">
        <v>91.0</v>
      </c>
      <c r="M27" s="214">
        <v>66.0</v>
      </c>
      <c r="N27" s="214"/>
      <c r="O27" s="214">
        <v>185.0</v>
      </c>
      <c r="P27" s="221">
        <f t="shared" ref="P27:P30" si="30">SUM(D27:O27)</f>
        <v>1828</v>
      </c>
      <c r="R27" s="219"/>
      <c r="S27" s="219"/>
      <c r="T27" s="225" t="s">
        <v>758</v>
      </c>
      <c r="U27" s="29">
        <f t="shared" ref="U27:AF27" si="29">D27</f>
        <v>139</v>
      </c>
      <c r="V27" s="29">
        <f t="shared" si="29"/>
        <v>121</v>
      </c>
      <c r="W27" s="29">
        <f t="shared" si="29"/>
        <v>124</v>
      </c>
      <c r="X27" s="29">
        <f t="shared" si="29"/>
        <v>568</v>
      </c>
      <c r="Y27" s="29">
        <f t="shared" si="29"/>
        <v>129</v>
      </c>
      <c r="Z27" s="29">
        <f t="shared" si="29"/>
        <v>114</v>
      </c>
      <c r="AA27" s="29">
        <f t="shared" si="29"/>
        <v>225</v>
      </c>
      <c r="AB27" s="29">
        <f t="shared" si="29"/>
        <v>66</v>
      </c>
      <c r="AC27" s="29">
        <f t="shared" si="29"/>
        <v>91</v>
      </c>
      <c r="AD27" s="29">
        <f t="shared" si="29"/>
        <v>66</v>
      </c>
      <c r="AE27" s="29" t="str">
        <f t="shared" si="29"/>
        <v/>
      </c>
      <c r="AF27" s="29">
        <f t="shared" si="29"/>
        <v>185</v>
      </c>
      <c r="AG27" s="221">
        <f t="shared" ref="AG27:AG30" si="32">SUM(U27:AF27)</f>
        <v>1828</v>
      </c>
      <c r="AH27" s="108"/>
      <c r="AI27" s="108"/>
    </row>
    <row r="28">
      <c r="A28" s="219"/>
      <c r="B28" s="219"/>
      <c r="C28" s="225" t="s">
        <v>759</v>
      </c>
      <c r="D28" s="214">
        <v>80.0</v>
      </c>
      <c r="E28" s="214">
        <v>57.0</v>
      </c>
      <c r="F28" s="214">
        <v>10.0</v>
      </c>
      <c r="G28" s="214">
        <v>103.0</v>
      </c>
      <c r="H28" s="214">
        <v>128.0</v>
      </c>
      <c r="I28" s="214">
        <v>75.0</v>
      </c>
      <c r="J28" s="214">
        <v>170.0</v>
      </c>
      <c r="K28" s="214">
        <v>233.0</v>
      </c>
      <c r="L28" s="214">
        <v>232.0</v>
      </c>
      <c r="M28" s="214">
        <v>207.0</v>
      </c>
      <c r="N28" s="214">
        <v>73.0</v>
      </c>
      <c r="O28" s="214">
        <v>31.0</v>
      </c>
      <c r="P28" s="221">
        <f t="shared" si="30"/>
        <v>1399</v>
      </c>
      <c r="R28" s="219"/>
      <c r="S28" s="219"/>
      <c r="T28" s="225" t="s">
        <v>759</v>
      </c>
      <c r="U28" s="29">
        <f t="shared" ref="U28:AF28" si="31">D28</f>
        <v>80</v>
      </c>
      <c r="V28" s="29">
        <f t="shared" si="31"/>
        <v>57</v>
      </c>
      <c r="W28" s="29">
        <f t="shared" si="31"/>
        <v>10</v>
      </c>
      <c r="X28" s="29">
        <f t="shared" si="31"/>
        <v>103</v>
      </c>
      <c r="Y28" s="29">
        <f t="shared" si="31"/>
        <v>128</v>
      </c>
      <c r="Z28" s="29">
        <f t="shared" si="31"/>
        <v>75</v>
      </c>
      <c r="AA28" s="29">
        <f t="shared" si="31"/>
        <v>170</v>
      </c>
      <c r="AB28" s="29">
        <f t="shared" si="31"/>
        <v>233</v>
      </c>
      <c r="AC28" s="29">
        <f t="shared" si="31"/>
        <v>232</v>
      </c>
      <c r="AD28" s="29">
        <f t="shared" si="31"/>
        <v>207</v>
      </c>
      <c r="AE28" s="29">
        <f t="shared" si="31"/>
        <v>73</v>
      </c>
      <c r="AF28" s="29">
        <f t="shared" si="31"/>
        <v>31</v>
      </c>
      <c r="AG28" s="221">
        <f t="shared" si="32"/>
        <v>1399</v>
      </c>
      <c r="AH28" s="108"/>
      <c r="AI28" s="108"/>
    </row>
    <row r="29">
      <c r="A29" s="219"/>
      <c r="B29" s="219"/>
      <c r="C29" s="230" t="s">
        <v>760</v>
      </c>
      <c r="D29" s="214"/>
      <c r="E29" s="214">
        <v>47.0</v>
      </c>
      <c r="F29" s="214"/>
      <c r="G29" s="214">
        <v>50.0</v>
      </c>
      <c r="H29" s="214"/>
      <c r="I29" s="214"/>
      <c r="J29" s="214">
        <v>48.0</v>
      </c>
      <c r="K29" s="214">
        <v>54.0</v>
      </c>
      <c r="L29" s="214"/>
      <c r="M29" s="214"/>
      <c r="N29" s="214"/>
      <c r="O29" s="223"/>
      <c r="P29" s="221">
        <f t="shared" si="30"/>
        <v>199</v>
      </c>
      <c r="R29" s="219"/>
      <c r="S29" s="219"/>
      <c r="T29" s="230" t="s">
        <v>760</v>
      </c>
      <c r="U29" s="29" t="str">
        <f t="shared" ref="U29:AF29" si="33">D29</f>
        <v/>
      </c>
      <c r="V29" s="29">
        <f t="shared" si="33"/>
        <v>47</v>
      </c>
      <c r="W29" s="29" t="str">
        <f t="shared" si="33"/>
        <v/>
      </c>
      <c r="X29" s="29">
        <f t="shared" si="33"/>
        <v>50</v>
      </c>
      <c r="Y29" s="29" t="str">
        <f t="shared" si="33"/>
        <v/>
      </c>
      <c r="Z29" s="29" t="str">
        <f t="shared" si="33"/>
        <v/>
      </c>
      <c r="AA29" s="29">
        <f t="shared" si="33"/>
        <v>48</v>
      </c>
      <c r="AB29" s="29">
        <f t="shared" si="33"/>
        <v>54</v>
      </c>
      <c r="AC29" s="29" t="str">
        <f t="shared" si="33"/>
        <v/>
      </c>
      <c r="AD29" s="29" t="str">
        <f t="shared" si="33"/>
        <v/>
      </c>
      <c r="AE29" s="29" t="str">
        <f t="shared" si="33"/>
        <v/>
      </c>
      <c r="AF29" s="29" t="str">
        <f t="shared" si="33"/>
        <v/>
      </c>
      <c r="AG29" s="221">
        <f t="shared" si="32"/>
        <v>199</v>
      </c>
      <c r="AH29" s="108"/>
      <c r="AI29" s="108"/>
    </row>
    <row r="30">
      <c r="A30" s="219"/>
      <c r="B30" s="219"/>
      <c r="C30" s="231" t="s">
        <v>761</v>
      </c>
      <c r="D30" s="214"/>
      <c r="E30" s="214"/>
      <c r="F30" s="214"/>
      <c r="G30" s="214">
        <v>54.0</v>
      </c>
      <c r="H30" s="214"/>
      <c r="I30" s="214"/>
      <c r="J30" s="214"/>
      <c r="K30" s="214">
        <v>14.0</v>
      </c>
      <c r="L30" s="214">
        <v>67.0</v>
      </c>
      <c r="M30" s="214">
        <v>3.0</v>
      </c>
      <c r="N30" s="214">
        <v>64.0</v>
      </c>
      <c r="O30" s="223"/>
      <c r="P30" s="221">
        <f t="shared" si="30"/>
        <v>202</v>
      </c>
      <c r="R30" s="219"/>
      <c r="S30" s="219"/>
      <c r="T30" s="231" t="s">
        <v>761</v>
      </c>
      <c r="U30" s="29" t="str">
        <f t="shared" ref="U30:AF30" si="34">D30</f>
        <v/>
      </c>
      <c r="V30" s="29" t="str">
        <f t="shared" si="34"/>
        <v/>
      </c>
      <c r="W30" s="29" t="str">
        <f t="shared" si="34"/>
        <v/>
      </c>
      <c r="X30" s="29">
        <f t="shared" si="34"/>
        <v>54</v>
      </c>
      <c r="Y30" s="29" t="str">
        <f t="shared" si="34"/>
        <v/>
      </c>
      <c r="Z30" s="29" t="str">
        <f t="shared" si="34"/>
        <v/>
      </c>
      <c r="AA30" s="29" t="str">
        <f t="shared" si="34"/>
        <v/>
      </c>
      <c r="AB30" s="29">
        <f t="shared" si="34"/>
        <v>14</v>
      </c>
      <c r="AC30" s="29">
        <f t="shared" si="34"/>
        <v>67</v>
      </c>
      <c r="AD30" s="29">
        <f t="shared" si="34"/>
        <v>3</v>
      </c>
      <c r="AE30" s="29">
        <f t="shared" si="34"/>
        <v>64</v>
      </c>
      <c r="AF30" s="29" t="str">
        <f t="shared" si="34"/>
        <v/>
      </c>
      <c r="AG30" s="221">
        <f t="shared" si="32"/>
        <v>202</v>
      </c>
      <c r="AH30" s="108"/>
      <c r="AI30" s="108"/>
    </row>
    <row r="31">
      <c r="A31" s="219"/>
      <c r="B31" s="226"/>
      <c r="C31" s="232" t="s">
        <v>755</v>
      </c>
      <c r="D31" s="357">
        <f t="shared" ref="D31:P31" si="35">sum(D26:D30)</f>
        <v>266</v>
      </c>
      <c r="E31" s="359">
        <f t="shared" si="35"/>
        <v>435</v>
      </c>
      <c r="F31" s="359">
        <f t="shared" si="35"/>
        <v>292</v>
      </c>
      <c r="G31" s="359">
        <f t="shared" si="35"/>
        <v>1013</v>
      </c>
      <c r="H31" s="359">
        <f t="shared" si="35"/>
        <v>486</v>
      </c>
      <c r="I31" s="359">
        <f t="shared" si="35"/>
        <v>405</v>
      </c>
      <c r="J31" s="359">
        <f t="shared" si="35"/>
        <v>600</v>
      </c>
      <c r="K31" s="359">
        <f t="shared" si="35"/>
        <v>591</v>
      </c>
      <c r="L31" s="359">
        <f t="shared" si="35"/>
        <v>437</v>
      </c>
      <c r="M31" s="359">
        <f t="shared" si="35"/>
        <v>276</v>
      </c>
      <c r="N31" s="359">
        <f t="shared" si="35"/>
        <v>137</v>
      </c>
      <c r="O31" s="359">
        <f t="shared" si="35"/>
        <v>277</v>
      </c>
      <c r="P31" s="244">
        <f t="shared" si="35"/>
        <v>5215</v>
      </c>
      <c r="R31" s="219"/>
      <c r="S31" s="226"/>
      <c r="T31" s="232" t="s">
        <v>755</v>
      </c>
      <c r="U31" s="357">
        <f t="shared" ref="U31:AG31" si="36">sum(U26:U30)</f>
        <v>266</v>
      </c>
      <c r="V31" s="359">
        <f t="shared" si="36"/>
        <v>435</v>
      </c>
      <c r="W31" s="359">
        <f t="shared" si="36"/>
        <v>292</v>
      </c>
      <c r="X31" s="359">
        <f t="shared" si="36"/>
        <v>1013</v>
      </c>
      <c r="Y31" s="359">
        <f t="shared" si="36"/>
        <v>486</v>
      </c>
      <c r="Z31" s="359">
        <f t="shared" si="36"/>
        <v>405</v>
      </c>
      <c r="AA31" s="359">
        <f t="shared" si="36"/>
        <v>600</v>
      </c>
      <c r="AB31" s="359">
        <f t="shared" si="36"/>
        <v>591</v>
      </c>
      <c r="AC31" s="359">
        <f t="shared" si="36"/>
        <v>437</v>
      </c>
      <c r="AD31" s="359">
        <f t="shared" si="36"/>
        <v>276</v>
      </c>
      <c r="AE31" s="359">
        <f t="shared" si="36"/>
        <v>137</v>
      </c>
      <c r="AF31" s="359">
        <f t="shared" si="36"/>
        <v>277</v>
      </c>
      <c r="AG31" s="244">
        <f t="shared" si="36"/>
        <v>5215</v>
      </c>
      <c r="AH31" s="108"/>
      <c r="AI31" s="108"/>
    </row>
    <row r="32">
      <c r="A32" s="226"/>
      <c r="B32" s="236" t="s">
        <v>755</v>
      </c>
      <c r="C32" s="331" t="s">
        <v>763</v>
      </c>
      <c r="D32" s="247">
        <f t="shared" ref="D32:P32" si="37">sum(D18:D24,D26:D30)</f>
        <v>5704</v>
      </c>
      <c r="E32" s="248">
        <f t="shared" si="37"/>
        <v>2957</v>
      </c>
      <c r="F32" s="248">
        <f t="shared" si="37"/>
        <v>4225</v>
      </c>
      <c r="G32" s="248">
        <f t="shared" si="37"/>
        <v>5633</v>
      </c>
      <c r="H32" s="248">
        <f t="shared" si="37"/>
        <v>7231</v>
      </c>
      <c r="I32" s="248">
        <f t="shared" si="37"/>
        <v>7148</v>
      </c>
      <c r="J32" s="248">
        <f t="shared" si="37"/>
        <v>5439</v>
      </c>
      <c r="K32" s="248">
        <f t="shared" si="37"/>
        <v>6294</v>
      </c>
      <c r="L32" s="248">
        <f t="shared" si="37"/>
        <v>5226</v>
      </c>
      <c r="M32" s="248">
        <f t="shared" si="37"/>
        <v>2470</v>
      </c>
      <c r="N32" s="248">
        <f t="shared" si="37"/>
        <v>1057</v>
      </c>
      <c r="O32" s="248">
        <f t="shared" si="37"/>
        <v>2730</v>
      </c>
      <c r="P32" s="249">
        <f t="shared" si="37"/>
        <v>56114</v>
      </c>
      <c r="R32" s="226"/>
      <c r="S32" s="236" t="s">
        <v>755</v>
      </c>
      <c r="T32" s="331" t="s">
        <v>763</v>
      </c>
      <c r="U32" s="247">
        <f t="shared" ref="U32:AG32" si="38">sum(U18:U24,U26:U30)</f>
        <v>5704</v>
      </c>
      <c r="V32" s="248">
        <f t="shared" si="38"/>
        <v>2957</v>
      </c>
      <c r="W32" s="248">
        <f t="shared" si="38"/>
        <v>4225</v>
      </c>
      <c r="X32" s="248">
        <f t="shared" si="38"/>
        <v>5633</v>
      </c>
      <c r="Y32" s="248">
        <f t="shared" si="38"/>
        <v>7231</v>
      </c>
      <c r="Z32" s="248">
        <f t="shared" si="38"/>
        <v>7148</v>
      </c>
      <c r="AA32" s="248">
        <f t="shared" si="38"/>
        <v>5439</v>
      </c>
      <c r="AB32" s="248">
        <f t="shared" si="38"/>
        <v>6294</v>
      </c>
      <c r="AC32" s="248">
        <f t="shared" si="38"/>
        <v>5226</v>
      </c>
      <c r="AD32" s="248">
        <f t="shared" si="38"/>
        <v>2470</v>
      </c>
      <c r="AE32" s="248">
        <f t="shared" si="38"/>
        <v>1057</v>
      </c>
      <c r="AF32" s="248">
        <f t="shared" si="38"/>
        <v>2730</v>
      </c>
      <c r="AG32" s="249">
        <f t="shared" si="38"/>
        <v>56114</v>
      </c>
      <c r="AH32" s="250"/>
      <c r="AI32" s="250"/>
    </row>
    <row r="33">
      <c r="A33" s="251" t="s">
        <v>765</v>
      </c>
      <c r="B33" s="212" t="s">
        <v>747</v>
      </c>
      <c r="C33" s="213" t="s">
        <v>748</v>
      </c>
      <c r="D33" s="252">
        <f t="shared" ref="D33:P33" si="39">(D3/D18)*1000000</f>
        <v>41666.66667</v>
      </c>
      <c r="E33" s="252" t="str">
        <f t="shared" si="39"/>
        <v>#DIV/0!</v>
      </c>
      <c r="F33" s="252" t="str">
        <f t="shared" si="39"/>
        <v>#DIV/0!</v>
      </c>
      <c r="G33" s="252" t="str">
        <f t="shared" si="39"/>
        <v>#DIV/0!</v>
      </c>
      <c r="H33" s="252" t="str">
        <f t="shared" si="39"/>
        <v>#DIV/0!</v>
      </c>
      <c r="I33" s="252" t="str">
        <f t="shared" si="39"/>
        <v>#DIV/0!</v>
      </c>
      <c r="J33" s="252">
        <f t="shared" si="39"/>
        <v>13888.88889</v>
      </c>
      <c r="K33" s="252">
        <f t="shared" si="39"/>
        <v>20833.33333</v>
      </c>
      <c r="L33" s="252">
        <f t="shared" si="39"/>
        <v>20833.33333</v>
      </c>
      <c r="M33" s="252">
        <f t="shared" si="39"/>
        <v>8333.333333</v>
      </c>
      <c r="N33" s="252">
        <f t="shared" si="39"/>
        <v>0</v>
      </c>
      <c r="O33" s="252" t="str">
        <f t="shared" si="39"/>
        <v>#DIV/0!</v>
      </c>
      <c r="P33" s="253">
        <f t="shared" si="39"/>
        <v>15625</v>
      </c>
      <c r="R33" s="251" t="s">
        <v>766</v>
      </c>
      <c r="S33" s="212" t="s">
        <v>747</v>
      </c>
      <c r="T33" s="213" t="s">
        <v>748</v>
      </c>
      <c r="U33" s="252">
        <f t="shared" ref="U33:AG33" si="40">(U3/U18)*1000000</f>
        <v>0</v>
      </c>
      <c r="V33" s="252" t="str">
        <f t="shared" si="40"/>
        <v>#DIV/0!</v>
      </c>
      <c r="W33" s="252" t="str">
        <f t="shared" si="40"/>
        <v>#DIV/0!</v>
      </c>
      <c r="X33" s="252" t="str">
        <f t="shared" si="40"/>
        <v>#DIV/0!</v>
      </c>
      <c r="Y33" s="252" t="str">
        <f t="shared" si="40"/>
        <v>#DIV/0!</v>
      </c>
      <c r="Z33" s="252" t="str">
        <f t="shared" si="40"/>
        <v>#DIV/0!</v>
      </c>
      <c r="AA33" s="252">
        <f t="shared" si="40"/>
        <v>13888.88889</v>
      </c>
      <c r="AB33" s="252">
        <f t="shared" si="40"/>
        <v>20833.33333</v>
      </c>
      <c r="AC33" s="252">
        <f t="shared" si="40"/>
        <v>20833.33333</v>
      </c>
      <c r="AD33" s="252">
        <f t="shared" si="40"/>
        <v>8333.333333</v>
      </c>
      <c r="AE33" s="252">
        <f t="shared" si="40"/>
        <v>0</v>
      </c>
      <c r="AF33" s="252" t="str">
        <f t="shared" si="40"/>
        <v>#DIV/0!</v>
      </c>
      <c r="AG33" s="253">
        <f t="shared" si="40"/>
        <v>13020.83333</v>
      </c>
      <c r="AH33" s="252"/>
      <c r="AI33" s="252"/>
    </row>
    <row r="34">
      <c r="A34" s="219"/>
      <c r="B34" s="219"/>
      <c r="C34" s="220" t="s">
        <v>749</v>
      </c>
      <c r="D34" s="252">
        <f t="shared" ref="D34:P34" si="41">(D4/D19)*1000000</f>
        <v>43437.20491</v>
      </c>
      <c r="E34" s="252">
        <f t="shared" si="41"/>
        <v>6485.849057</v>
      </c>
      <c r="F34" s="252">
        <f t="shared" si="41"/>
        <v>7375.776398</v>
      </c>
      <c r="G34" s="252">
        <f t="shared" si="41"/>
        <v>13252.55585</v>
      </c>
      <c r="H34" s="252">
        <f t="shared" si="41"/>
        <v>1145.475372</v>
      </c>
      <c r="I34" s="252">
        <f t="shared" si="41"/>
        <v>973.9469199</v>
      </c>
      <c r="J34" s="252">
        <f t="shared" si="41"/>
        <v>2915.451895</v>
      </c>
      <c r="K34" s="252">
        <f t="shared" si="41"/>
        <v>2696.739397</v>
      </c>
      <c r="L34" s="252">
        <f t="shared" si="41"/>
        <v>2287.581699</v>
      </c>
      <c r="M34" s="252">
        <f t="shared" si="41"/>
        <v>2415.458937</v>
      </c>
      <c r="N34" s="252">
        <f t="shared" si="41"/>
        <v>3267.973856</v>
      </c>
      <c r="O34" s="252">
        <f t="shared" si="41"/>
        <v>14098.69084</v>
      </c>
      <c r="P34" s="253">
        <f t="shared" si="41"/>
        <v>7262.569832</v>
      </c>
      <c r="R34" s="219"/>
      <c r="S34" s="219"/>
      <c r="T34" s="220" t="s">
        <v>749</v>
      </c>
      <c r="U34" s="252">
        <f t="shared" ref="U34:AG34" si="42">(U4/U19)*1000000</f>
        <v>42965.06138</v>
      </c>
      <c r="V34" s="252">
        <f t="shared" si="42"/>
        <v>2948.113208</v>
      </c>
      <c r="W34" s="252">
        <f t="shared" si="42"/>
        <v>7375.776398</v>
      </c>
      <c r="X34" s="252">
        <f t="shared" si="42"/>
        <v>12873.9114</v>
      </c>
      <c r="Y34" s="252">
        <f t="shared" si="42"/>
        <v>572.7376861</v>
      </c>
      <c r="Z34" s="252">
        <f t="shared" si="42"/>
        <v>730.4601899</v>
      </c>
      <c r="AA34" s="252">
        <f t="shared" si="42"/>
        <v>2551.020408</v>
      </c>
      <c r="AB34" s="252">
        <f t="shared" si="42"/>
        <v>2451.58127</v>
      </c>
      <c r="AC34" s="252">
        <f t="shared" si="42"/>
        <v>2287.581699</v>
      </c>
      <c r="AD34" s="252">
        <f t="shared" si="42"/>
        <v>2415.458937</v>
      </c>
      <c r="AE34" s="252">
        <f t="shared" si="42"/>
        <v>3267.973856</v>
      </c>
      <c r="AF34" s="252">
        <f t="shared" si="42"/>
        <v>13091.64149</v>
      </c>
      <c r="AG34" s="253">
        <f t="shared" si="42"/>
        <v>6773.743017</v>
      </c>
      <c r="AH34" s="252"/>
      <c r="AI34" s="252"/>
    </row>
    <row r="35">
      <c r="A35" s="219"/>
      <c r="B35" s="219"/>
      <c r="C35" s="220" t="s">
        <v>750</v>
      </c>
      <c r="D35" s="252">
        <f t="shared" ref="D35:P35" si="43">(D5/D20)*1000000</f>
        <v>416666.6667</v>
      </c>
      <c r="E35" s="252">
        <f t="shared" si="43"/>
        <v>0</v>
      </c>
      <c r="F35" s="252">
        <f t="shared" si="43"/>
        <v>31250</v>
      </c>
      <c r="G35" s="252">
        <f t="shared" si="43"/>
        <v>0</v>
      </c>
      <c r="H35" s="252">
        <f t="shared" si="43"/>
        <v>9259.259259</v>
      </c>
      <c r="I35" s="252">
        <f t="shared" si="43"/>
        <v>0</v>
      </c>
      <c r="J35" s="252">
        <f t="shared" si="43"/>
        <v>875000</v>
      </c>
      <c r="K35" s="252">
        <f t="shared" si="43"/>
        <v>45454.54545</v>
      </c>
      <c r="L35" s="252">
        <f t="shared" si="43"/>
        <v>158333.3333</v>
      </c>
      <c r="M35" s="252">
        <f t="shared" si="43"/>
        <v>370370.3704</v>
      </c>
      <c r="N35" s="252">
        <f t="shared" si="43"/>
        <v>14285.71429</v>
      </c>
      <c r="O35" s="252">
        <f t="shared" si="43"/>
        <v>0</v>
      </c>
      <c r="P35" s="253">
        <f t="shared" si="43"/>
        <v>89843.75</v>
      </c>
      <c r="R35" s="219"/>
      <c r="S35" s="219"/>
      <c r="T35" s="220" t="s">
        <v>750</v>
      </c>
      <c r="U35" s="252">
        <f t="shared" ref="U35:AG35" si="44">(U5/U20)*1000000</f>
        <v>166666.6667</v>
      </c>
      <c r="V35" s="252">
        <f t="shared" si="44"/>
        <v>0</v>
      </c>
      <c r="W35" s="252">
        <f t="shared" si="44"/>
        <v>31250</v>
      </c>
      <c r="X35" s="252">
        <f t="shared" si="44"/>
        <v>0</v>
      </c>
      <c r="Y35" s="252">
        <f t="shared" si="44"/>
        <v>9259.259259</v>
      </c>
      <c r="Z35" s="252">
        <f t="shared" si="44"/>
        <v>0</v>
      </c>
      <c r="AA35" s="252">
        <f t="shared" si="44"/>
        <v>875000</v>
      </c>
      <c r="AB35" s="252">
        <f t="shared" si="44"/>
        <v>45454.54545</v>
      </c>
      <c r="AC35" s="252">
        <f t="shared" si="44"/>
        <v>25000</v>
      </c>
      <c r="AD35" s="252">
        <f t="shared" si="44"/>
        <v>370370.3704</v>
      </c>
      <c r="AE35" s="252">
        <f t="shared" si="44"/>
        <v>14285.71429</v>
      </c>
      <c r="AF35" s="252">
        <f t="shared" si="44"/>
        <v>0</v>
      </c>
      <c r="AG35" s="253">
        <f t="shared" si="44"/>
        <v>52734.375</v>
      </c>
      <c r="AH35" s="252"/>
      <c r="AI35" s="252"/>
    </row>
    <row r="36">
      <c r="A36" s="219"/>
      <c r="B36" s="219"/>
      <c r="C36" s="222" t="s">
        <v>751</v>
      </c>
      <c r="D36" s="252">
        <f t="shared" ref="D36:P36" si="45">(D6/D21)*1000000</f>
        <v>11111.11111</v>
      </c>
      <c r="E36" s="252">
        <f t="shared" si="45"/>
        <v>0</v>
      </c>
      <c r="F36" s="252">
        <f t="shared" si="45"/>
        <v>12500</v>
      </c>
      <c r="G36" s="252" t="str">
        <f t="shared" si="45"/>
        <v>#DIV/0!</v>
      </c>
      <c r="H36" s="252" t="str">
        <f t="shared" si="45"/>
        <v>#DIV/0!</v>
      </c>
      <c r="I36" s="252">
        <f t="shared" si="45"/>
        <v>300000</v>
      </c>
      <c r="J36" s="252" t="str">
        <f t="shared" si="45"/>
        <v>#DIV/0!</v>
      </c>
      <c r="K36" s="252">
        <f t="shared" si="45"/>
        <v>205882.3529</v>
      </c>
      <c r="L36" s="252">
        <f t="shared" si="45"/>
        <v>8928.571429</v>
      </c>
      <c r="M36" s="252">
        <f t="shared" si="45"/>
        <v>7352.941176</v>
      </c>
      <c r="N36" s="252">
        <f t="shared" si="45"/>
        <v>0</v>
      </c>
      <c r="O36" s="252" t="str">
        <f t="shared" si="45"/>
        <v>#DIV/0!</v>
      </c>
      <c r="P36" s="253">
        <f t="shared" si="45"/>
        <v>70351.75879</v>
      </c>
      <c r="R36" s="219"/>
      <c r="S36" s="219"/>
      <c r="T36" s="222" t="s">
        <v>751</v>
      </c>
      <c r="U36" s="252">
        <f t="shared" ref="U36:AG36" si="46">(U6/U21)*1000000</f>
        <v>11111.11111</v>
      </c>
      <c r="V36" s="252">
        <f t="shared" si="46"/>
        <v>0</v>
      </c>
      <c r="W36" s="252">
        <f t="shared" si="46"/>
        <v>12500</v>
      </c>
      <c r="X36" s="252" t="str">
        <f t="shared" si="46"/>
        <v>#DIV/0!</v>
      </c>
      <c r="Y36" s="252" t="str">
        <f t="shared" si="46"/>
        <v>#DIV/0!</v>
      </c>
      <c r="Z36" s="252">
        <f t="shared" si="46"/>
        <v>300000</v>
      </c>
      <c r="AA36" s="252" t="str">
        <f t="shared" si="46"/>
        <v>#DIV/0!</v>
      </c>
      <c r="AB36" s="252">
        <f t="shared" si="46"/>
        <v>205882.3529</v>
      </c>
      <c r="AC36" s="252">
        <f t="shared" si="46"/>
        <v>8928.571429</v>
      </c>
      <c r="AD36" s="252">
        <f t="shared" si="46"/>
        <v>7352.941176</v>
      </c>
      <c r="AE36" s="252">
        <f t="shared" si="46"/>
        <v>0</v>
      </c>
      <c r="AF36" s="252" t="str">
        <f t="shared" si="46"/>
        <v>#DIV/0!</v>
      </c>
      <c r="AG36" s="253">
        <f t="shared" si="46"/>
        <v>70351.75879</v>
      </c>
      <c r="AH36" s="252"/>
      <c r="AI36" s="252"/>
    </row>
    <row r="37">
      <c r="A37" s="219"/>
      <c r="B37" s="219"/>
      <c r="C37" s="224" t="s">
        <v>752</v>
      </c>
      <c r="D37" s="252">
        <f t="shared" ref="D37:P37" si="47">(D7/D22)*1000000</f>
        <v>3121.342177</v>
      </c>
      <c r="E37" s="252">
        <f t="shared" si="47"/>
        <v>7905.13834</v>
      </c>
      <c r="F37" s="252">
        <f t="shared" si="47"/>
        <v>7874.015748</v>
      </c>
      <c r="G37" s="252">
        <f t="shared" si="47"/>
        <v>2911.208151</v>
      </c>
      <c r="H37" s="252">
        <f t="shared" si="47"/>
        <v>2844.141069</v>
      </c>
      <c r="I37" s="252">
        <f t="shared" si="47"/>
        <v>2424.830262</v>
      </c>
      <c r="J37" s="252">
        <f t="shared" si="47"/>
        <v>1355.932203</v>
      </c>
      <c r="K37" s="252">
        <f t="shared" si="47"/>
        <v>4158.004158</v>
      </c>
      <c r="L37" s="252">
        <f t="shared" si="47"/>
        <v>1538.461538</v>
      </c>
      <c r="M37" s="252">
        <f t="shared" si="47"/>
        <v>3571.428571</v>
      </c>
      <c r="N37" s="252">
        <f t="shared" si="47"/>
        <v>3960.39604</v>
      </c>
      <c r="O37" s="252">
        <f t="shared" si="47"/>
        <v>4618.937644</v>
      </c>
      <c r="P37" s="253">
        <f t="shared" si="47"/>
        <v>3132.224625</v>
      </c>
      <c r="R37" s="219"/>
      <c r="S37" s="219"/>
      <c r="T37" s="224" t="s">
        <v>752</v>
      </c>
      <c r="U37" s="252">
        <f t="shared" ref="U37:AG37" si="48">(U7/U22)*1000000</f>
        <v>2341.006633</v>
      </c>
      <c r="V37" s="252">
        <f t="shared" si="48"/>
        <v>3952.56917</v>
      </c>
      <c r="W37" s="252">
        <f t="shared" si="48"/>
        <v>7874.015748</v>
      </c>
      <c r="X37" s="252">
        <f t="shared" si="48"/>
        <v>2911.208151</v>
      </c>
      <c r="Y37" s="252">
        <f t="shared" si="48"/>
        <v>2275.312856</v>
      </c>
      <c r="Z37" s="252">
        <f t="shared" si="48"/>
        <v>2424.830262</v>
      </c>
      <c r="AA37" s="252">
        <f t="shared" si="48"/>
        <v>1355.932203</v>
      </c>
      <c r="AB37" s="252">
        <f t="shared" si="48"/>
        <v>4158.004158</v>
      </c>
      <c r="AC37" s="252">
        <f t="shared" si="48"/>
        <v>1538.461538</v>
      </c>
      <c r="AD37" s="252">
        <f t="shared" si="48"/>
        <v>3571.428571</v>
      </c>
      <c r="AE37" s="252">
        <f t="shared" si="48"/>
        <v>3960.39604</v>
      </c>
      <c r="AF37" s="252">
        <f t="shared" si="48"/>
        <v>3464.203233</v>
      </c>
      <c r="AG37" s="253">
        <f t="shared" si="48"/>
        <v>2759.340741</v>
      </c>
      <c r="AH37" s="252"/>
      <c r="AI37" s="252"/>
    </row>
    <row r="38">
      <c r="A38" s="219"/>
      <c r="B38" s="219"/>
      <c r="C38" s="225" t="s">
        <v>753</v>
      </c>
      <c r="D38" s="252" t="str">
        <f t="shared" ref="D38:P38" si="49">(D8/D23)*1000000</f>
        <v>#DIV/0!</v>
      </c>
      <c r="E38" s="252">
        <f t="shared" si="49"/>
        <v>8695.652174</v>
      </c>
      <c r="F38" s="252">
        <f t="shared" si="49"/>
        <v>10000</v>
      </c>
      <c r="G38" s="252">
        <f t="shared" si="49"/>
        <v>8474.576271</v>
      </c>
      <c r="H38" s="252">
        <f t="shared" si="49"/>
        <v>7194.244604</v>
      </c>
      <c r="I38" s="252">
        <f t="shared" si="49"/>
        <v>32098.76543</v>
      </c>
      <c r="J38" s="252">
        <f t="shared" si="49"/>
        <v>10638.29787</v>
      </c>
      <c r="K38" s="252">
        <f t="shared" si="49"/>
        <v>0</v>
      </c>
      <c r="L38" s="252" t="str">
        <f t="shared" si="49"/>
        <v>#DIV/0!</v>
      </c>
      <c r="M38" s="252">
        <f t="shared" si="49"/>
        <v>10362.6943</v>
      </c>
      <c r="N38" s="252" t="str">
        <f t="shared" si="49"/>
        <v>#DIV/0!</v>
      </c>
      <c r="O38" s="252">
        <f t="shared" si="49"/>
        <v>35443.03797</v>
      </c>
      <c r="P38" s="253">
        <f t="shared" si="49"/>
        <v>19001.08578</v>
      </c>
      <c r="R38" s="219"/>
      <c r="S38" s="219"/>
      <c r="T38" s="225" t="s">
        <v>753</v>
      </c>
      <c r="U38" s="252" t="str">
        <f t="shared" ref="U38:AG38" si="50">(U8/U23)*1000000</f>
        <v>#DIV/0!</v>
      </c>
      <c r="V38" s="252">
        <f t="shared" si="50"/>
        <v>8695.652174</v>
      </c>
      <c r="W38" s="252">
        <f t="shared" si="50"/>
        <v>10000</v>
      </c>
      <c r="X38" s="252">
        <f t="shared" si="50"/>
        <v>8474.576271</v>
      </c>
      <c r="Y38" s="252">
        <f t="shared" si="50"/>
        <v>7194.244604</v>
      </c>
      <c r="Z38" s="252">
        <f t="shared" si="50"/>
        <v>29629.62963</v>
      </c>
      <c r="AA38" s="252">
        <f t="shared" si="50"/>
        <v>10638.29787</v>
      </c>
      <c r="AB38" s="252">
        <f t="shared" si="50"/>
        <v>0</v>
      </c>
      <c r="AC38" s="252" t="str">
        <f t="shared" si="50"/>
        <v>#DIV/0!</v>
      </c>
      <c r="AD38" s="252">
        <f t="shared" si="50"/>
        <v>10362.6943</v>
      </c>
      <c r="AE38" s="252" t="str">
        <f t="shared" si="50"/>
        <v>#DIV/0!</v>
      </c>
      <c r="AF38" s="252">
        <f t="shared" si="50"/>
        <v>35443.03797</v>
      </c>
      <c r="AG38" s="253">
        <f t="shared" si="50"/>
        <v>18458.19761</v>
      </c>
      <c r="AH38" s="252"/>
      <c r="AI38" s="252"/>
    </row>
    <row r="39">
      <c r="A39" s="219"/>
      <c r="B39" s="219"/>
      <c r="C39" s="225" t="s">
        <v>754</v>
      </c>
      <c r="D39" s="252">
        <f t="shared" ref="D39:P39" si="51">(D9/D24)*1000000</f>
        <v>3169.572108</v>
      </c>
      <c r="E39" s="252">
        <f t="shared" si="51"/>
        <v>63380.28169</v>
      </c>
      <c r="F39" s="252">
        <f t="shared" si="51"/>
        <v>1308.900524</v>
      </c>
      <c r="G39" s="252">
        <f t="shared" si="51"/>
        <v>76433.12102</v>
      </c>
      <c r="H39" s="252">
        <f t="shared" si="51"/>
        <v>901.7132552</v>
      </c>
      <c r="I39" s="252">
        <f t="shared" si="51"/>
        <v>0</v>
      </c>
      <c r="J39" s="252">
        <f t="shared" si="51"/>
        <v>2242.152466</v>
      </c>
      <c r="K39" s="252">
        <f t="shared" si="51"/>
        <v>5586.592179</v>
      </c>
      <c r="L39" s="252">
        <f t="shared" si="51"/>
        <v>2663.115846</v>
      </c>
      <c r="M39" s="252">
        <f t="shared" si="51"/>
        <v>0</v>
      </c>
      <c r="N39" s="252" t="str">
        <f t="shared" si="51"/>
        <v>#DIV/0!</v>
      </c>
      <c r="O39" s="252">
        <f t="shared" si="51"/>
        <v>5208.333333</v>
      </c>
      <c r="P39" s="253">
        <f t="shared" si="51"/>
        <v>13236.62738</v>
      </c>
      <c r="R39" s="219"/>
      <c r="S39" s="219"/>
      <c r="T39" s="225" t="s">
        <v>754</v>
      </c>
      <c r="U39" s="252">
        <f t="shared" ref="U39:AG39" si="52">(U9/U24)*1000000</f>
        <v>3169.572108</v>
      </c>
      <c r="V39" s="252">
        <f t="shared" si="52"/>
        <v>42253.52113</v>
      </c>
      <c r="W39" s="252">
        <f t="shared" si="52"/>
        <v>1308.900524</v>
      </c>
      <c r="X39" s="252">
        <f t="shared" si="52"/>
        <v>76433.12102</v>
      </c>
      <c r="Y39" s="252">
        <f t="shared" si="52"/>
        <v>0</v>
      </c>
      <c r="Z39" s="252">
        <f t="shared" si="52"/>
        <v>0</v>
      </c>
      <c r="AA39" s="252">
        <f t="shared" si="52"/>
        <v>0</v>
      </c>
      <c r="AB39" s="252">
        <f t="shared" si="52"/>
        <v>5586.592179</v>
      </c>
      <c r="AC39" s="252">
        <f t="shared" si="52"/>
        <v>1331.557923</v>
      </c>
      <c r="AD39" s="252">
        <f t="shared" si="52"/>
        <v>0</v>
      </c>
      <c r="AE39" s="252" t="str">
        <f t="shared" si="52"/>
        <v>#DIV/0!</v>
      </c>
      <c r="AF39" s="252">
        <f t="shared" si="52"/>
        <v>5208.333333</v>
      </c>
      <c r="AG39" s="253">
        <f t="shared" si="52"/>
        <v>11060.74343</v>
      </c>
      <c r="AH39" s="252"/>
      <c r="AI39" s="252"/>
    </row>
    <row r="40">
      <c r="A40" s="219"/>
      <c r="B40" s="226"/>
      <c r="C40" s="254" t="s">
        <v>767</v>
      </c>
      <c r="D40" s="255" t="str">
        <f>(D10/D25)*1000000`</f>
        <v>#ERROR!</v>
      </c>
      <c r="E40" s="256">
        <f t="shared" ref="E40:P40" si="53">(E10/E25)*1000000</f>
        <v>16256.93894</v>
      </c>
      <c r="F40" s="256">
        <f t="shared" si="53"/>
        <v>6610.729723</v>
      </c>
      <c r="G40" s="256">
        <f t="shared" si="53"/>
        <v>16450.21645</v>
      </c>
      <c r="H40" s="256">
        <f t="shared" si="53"/>
        <v>1927.353595</v>
      </c>
      <c r="I40" s="256">
        <f t="shared" si="53"/>
        <v>6821.889367</v>
      </c>
      <c r="J40" s="256">
        <f t="shared" si="53"/>
        <v>4133.085348</v>
      </c>
      <c r="K40" s="256">
        <f t="shared" si="53"/>
        <v>5961.774505</v>
      </c>
      <c r="L40" s="256">
        <f t="shared" si="53"/>
        <v>6681.979536</v>
      </c>
      <c r="M40" s="256">
        <f t="shared" si="53"/>
        <v>8204.193254</v>
      </c>
      <c r="N40" s="256">
        <f t="shared" si="53"/>
        <v>4347.826087</v>
      </c>
      <c r="O40" s="256">
        <f t="shared" si="53"/>
        <v>13452.9148</v>
      </c>
      <c r="P40" s="257">
        <f t="shared" si="53"/>
        <v>8880.331637</v>
      </c>
      <c r="R40" s="219"/>
      <c r="S40" s="226"/>
      <c r="T40" s="254" t="s">
        <v>767</v>
      </c>
      <c r="U40" s="255">
        <f t="shared" ref="U40:AG40" si="54">(U10/U25)*1000000</f>
        <v>18756.89592</v>
      </c>
      <c r="V40" s="256">
        <f t="shared" si="54"/>
        <v>9912.767645</v>
      </c>
      <c r="W40" s="256">
        <f t="shared" si="54"/>
        <v>6610.729723</v>
      </c>
      <c r="X40" s="256">
        <f t="shared" si="54"/>
        <v>16233.76623</v>
      </c>
      <c r="Y40" s="256">
        <f t="shared" si="54"/>
        <v>1334.32172</v>
      </c>
      <c r="Z40" s="256">
        <f t="shared" si="54"/>
        <v>6525.285481</v>
      </c>
      <c r="AA40" s="256">
        <f t="shared" si="54"/>
        <v>3719.776813</v>
      </c>
      <c r="AB40" s="256">
        <f t="shared" si="54"/>
        <v>5786.428196</v>
      </c>
      <c r="AC40" s="256">
        <f t="shared" si="54"/>
        <v>3132.177908</v>
      </c>
      <c r="AD40" s="256">
        <f t="shared" si="54"/>
        <v>8204.193254</v>
      </c>
      <c r="AE40" s="256">
        <f t="shared" si="54"/>
        <v>4347.826087</v>
      </c>
      <c r="AF40" s="256">
        <f t="shared" si="54"/>
        <v>12637.58663</v>
      </c>
      <c r="AG40" s="258">
        <f t="shared" si="54"/>
        <v>7858.700564</v>
      </c>
      <c r="AH40" s="259"/>
      <c r="AI40" s="259"/>
    </row>
    <row r="41">
      <c r="A41" s="219"/>
      <c r="B41" s="212" t="s">
        <v>756</v>
      </c>
      <c r="C41" s="225" t="s">
        <v>757</v>
      </c>
      <c r="D41" s="252">
        <f t="shared" ref="D41:P41" si="55">(D11/D26)*1000000</f>
        <v>0</v>
      </c>
      <c r="E41" s="252">
        <f t="shared" si="55"/>
        <v>19047.61905</v>
      </c>
      <c r="F41" s="252">
        <f t="shared" si="55"/>
        <v>18987.34177</v>
      </c>
      <c r="G41" s="252">
        <f t="shared" si="55"/>
        <v>16806.72269</v>
      </c>
      <c r="H41" s="252">
        <f t="shared" si="55"/>
        <v>13100.43668</v>
      </c>
      <c r="I41" s="252">
        <f t="shared" si="55"/>
        <v>0</v>
      </c>
      <c r="J41" s="252">
        <f t="shared" si="55"/>
        <v>19108.28025</v>
      </c>
      <c r="K41" s="252">
        <f t="shared" si="55"/>
        <v>0</v>
      </c>
      <c r="L41" s="252">
        <f t="shared" si="55"/>
        <v>0</v>
      </c>
      <c r="M41" s="252" t="str">
        <f t="shared" si="55"/>
        <v>#DIV/0!</v>
      </c>
      <c r="N41" s="252" t="str">
        <f t="shared" si="55"/>
        <v>#DIV/0!</v>
      </c>
      <c r="O41" s="252">
        <f t="shared" si="55"/>
        <v>16393.44262</v>
      </c>
      <c r="P41" s="253">
        <f t="shared" si="55"/>
        <v>11342.15501</v>
      </c>
      <c r="R41" s="219"/>
      <c r="S41" s="212" t="s">
        <v>756</v>
      </c>
      <c r="T41" s="225" t="s">
        <v>757</v>
      </c>
      <c r="U41" s="252">
        <f t="shared" ref="U41:AG41" si="56">(U11/U26)*1000000</f>
        <v>0</v>
      </c>
      <c r="V41" s="252">
        <f t="shared" si="56"/>
        <v>19047.61905</v>
      </c>
      <c r="W41" s="252">
        <f t="shared" si="56"/>
        <v>12658.22785</v>
      </c>
      <c r="X41" s="252">
        <f t="shared" si="56"/>
        <v>16806.72269</v>
      </c>
      <c r="Y41" s="252">
        <f t="shared" si="56"/>
        <v>8733.624454</v>
      </c>
      <c r="Z41" s="252">
        <f t="shared" si="56"/>
        <v>0</v>
      </c>
      <c r="AA41" s="252">
        <f t="shared" si="56"/>
        <v>19108.28025</v>
      </c>
      <c r="AB41" s="252">
        <f t="shared" si="56"/>
        <v>0</v>
      </c>
      <c r="AC41" s="252">
        <f t="shared" si="56"/>
        <v>0</v>
      </c>
      <c r="AD41" s="252" t="str">
        <f t="shared" si="56"/>
        <v>#DIV/0!</v>
      </c>
      <c r="AE41" s="252" t="str">
        <f t="shared" si="56"/>
        <v>#DIV/0!</v>
      </c>
      <c r="AF41" s="252">
        <f t="shared" si="56"/>
        <v>16393.44262</v>
      </c>
      <c r="AG41" s="260">
        <f t="shared" si="56"/>
        <v>10081.91556</v>
      </c>
      <c r="AH41" s="252"/>
      <c r="AI41" s="252"/>
    </row>
    <row r="42">
      <c r="A42" s="219"/>
      <c r="B42" s="219"/>
      <c r="C42" s="225" t="s">
        <v>758</v>
      </c>
      <c r="D42" s="252">
        <f t="shared" ref="D42:P42" si="57">(D12/D27)*1000000</f>
        <v>7194.244604</v>
      </c>
      <c r="E42" s="252">
        <f t="shared" si="57"/>
        <v>16528.92562</v>
      </c>
      <c r="F42" s="252">
        <f t="shared" si="57"/>
        <v>16129.03226</v>
      </c>
      <c r="G42" s="252">
        <f t="shared" si="57"/>
        <v>14084.50704</v>
      </c>
      <c r="H42" s="252">
        <f t="shared" si="57"/>
        <v>15503.87597</v>
      </c>
      <c r="I42" s="252">
        <f t="shared" si="57"/>
        <v>17543.85965</v>
      </c>
      <c r="J42" s="252">
        <f t="shared" si="57"/>
        <v>4444.444444</v>
      </c>
      <c r="K42" s="252">
        <f t="shared" si="57"/>
        <v>15151.51515</v>
      </c>
      <c r="L42" s="252">
        <f t="shared" si="57"/>
        <v>10989.01099</v>
      </c>
      <c r="M42" s="252">
        <f t="shared" si="57"/>
        <v>0</v>
      </c>
      <c r="N42" s="252" t="str">
        <f t="shared" si="57"/>
        <v>#DIV/0!</v>
      </c>
      <c r="O42" s="252">
        <f t="shared" si="57"/>
        <v>0</v>
      </c>
      <c r="P42" s="253">
        <f t="shared" si="57"/>
        <v>10940.91904</v>
      </c>
      <c r="R42" s="219"/>
      <c r="S42" s="219"/>
      <c r="T42" s="225" t="s">
        <v>758</v>
      </c>
      <c r="U42" s="252">
        <f t="shared" ref="U42:AG42" si="58">(U12/U27)*1000000</f>
        <v>0</v>
      </c>
      <c r="V42" s="252">
        <f t="shared" si="58"/>
        <v>8264.46281</v>
      </c>
      <c r="W42" s="252">
        <f t="shared" si="58"/>
        <v>8064.516129</v>
      </c>
      <c r="X42" s="252">
        <f t="shared" si="58"/>
        <v>12323.94366</v>
      </c>
      <c r="Y42" s="252">
        <f t="shared" si="58"/>
        <v>7751.937984</v>
      </c>
      <c r="Z42" s="252">
        <f t="shared" si="58"/>
        <v>17543.85965</v>
      </c>
      <c r="AA42" s="252">
        <f t="shared" si="58"/>
        <v>4444.444444</v>
      </c>
      <c r="AB42" s="252">
        <f t="shared" si="58"/>
        <v>15151.51515</v>
      </c>
      <c r="AC42" s="252">
        <f t="shared" si="58"/>
        <v>10989.01099</v>
      </c>
      <c r="AD42" s="252">
        <f t="shared" si="58"/>
        <v>0</v>
      </c>
      <c r="AE42" s="252" t="str">
        <f t="shared" si="58"/>
        <v>#DIV/0!</v>
      </c>
      <c r="AF42" s="252">
        <f t="shared" si="58"/>
        <v>0</v>
      </c>
      <c r="AG42" s="253">
        <f t="shared" si="58"/>
        <v>8205.689278</v>
      </c>
      <c r="AH42" s="252"/>
      <c r="AI42" s="252"/>
    </row>
    <row r="43">
      <c r="A43" s="219"/>
      <c r="B43" s="219"/>
      <c r="C43" s="225" t="s">
        <v>759</v>
      </c>
      <c r="D43" s="252">
        <f t="shared" ref="D43:P43" si="59">(D13/D28)*1000000</f>
        <v>12500</v>
      </c>
      <c r="E43" s="252">
        <f t="shared" si="59"/>
        <v>17543.85965</v>
      </c>
      <c r="F43" s="252">
        <f t="shared" si="59"/>
        <v>0</v>
      </c>
      <c r="G43" s="252">
        <f t="shared" si="59"/>
        <v>9708.737864</v>
      </c>
      <c r="H43" s="252">
        <f t="shared" si="59"/>
        <v>7812.5</v>
      </c>
      <c r="I43" s="252">
        <f t="shared" si="59"/>
        <v>13333.33333</v>
      </c>
      <c r="J43" s="252">
        <f t="shared" si="59"/>
        <v>29411.76471</v>
      </c>
      <c r="K43" s="252">
        <f t="shared" si="59"/>
        <v>21459.22747</v>
      </c>
      <c r="L43" s="252">
        <f t="shared" si="59"/>
        <v>8620.689655</v>
      </c>
      <c r="M43" s="252">
        <f t="shared" si="59"/>
        <v>19323.6715</v>
      </c>
      <c r="N43" s="252">
        <f t="shared" si="59"/>
        <v>0</v>
      </c>
      <c r="O43" s="252">
        <f t="shared" si="59"/>
        <v>32258.06452</v>
      </c>
      <c r="P43" s="253">
        <f t="shared" si="59"/>
        <v>15725.51823</v>
      </c>
      <c r="R43" s="219"/>
      <c r="S43" s="219"/>
      <c r="T43" s="225" t="s">
        <v>759</v>
      </c>
      <c r="U43" s="252">
        <f t="shared" ref="U43:AG43" si="60">(U13/U28)*1000000</f>
        <v>12500</v>
      </c>
      <c r="V43" s="252">
        <f t="shared" si="60"/>
        <v>17543.85965</v>
      </c>
      <c r="W43" s="252">
        <f t="shared" si="60"/>
        <v>0</v>
      </c>
      <c r="X43" s="252">
        <f t="shared" si="60"/>
        <v>9708.737864</v>
      </c>
      <c r="Y43" s="252">
        <f t="shared" si="60"/>
        <v>7812.5</v>
      </c>
      <c r="Z43" s="252">
        <f t="shared" si="60"/>
        <v>13333.33333</v>
      </c>
      <c r="AA43" s="252">
        <f t="shared" si="60"/>
        <v>29411.76471</v>
      </c>
      <c r="AB43" s="252">
        <f t="shared" si="60"/>
        <v>21459.22747</v>
      </c>
      <c r="AC43" s="252">
        <f t="shared" si="60"/>
        <v>8620.689655</v>
      </c>
      <c r="AD43" s="252">
        <f t="shared" si="60"/>
        <v>0</v>
      </c>
      <c r="AE43" s="252">
        <f t="shared" si="60"/>
        <v>0</v>
      </c>
      <c r="AF43" s="252">
        <f t="shared" si="60"/>
        <v>0</v>
      </c>
      <c r="AG43" s="253">
        <f t="shared" si="60"/>
        <v>12151.53681</v>
      </c>
      <c r="AH43" s="252"/>
      <c r="AI43" s="252"/>
    </row>
    <row r="44">
      <c r="A44" s="219"/>
      <c r="B44" s="219"/>
      <c r="C44" s="230" t="s">
        <v>760</v>
      </c>
      <c r="D44" s="252" t="str">
        <f t="shared" ref="D44:P44" si="61">(D14/D29)*1000000</f>
        <v>#DIV/0!</v>
      </c>
      <c r="E44" s="252">
        <f t="shared" si="61"/>
        <v>0</v>
      </c>
      <c r="F44" s="252" t="str">
        <f t="shared" si="61"/>
        <v>#DIV/0!</v>
      </c>
      <c r="G44" s="252">
        <f t="shared" si="61"/>
        <v>900000</v>
      </c>
      <c r="H44" s="252" t="str">
        <f t="shared" si="61"/>
        <v>#DIV/0!</v>
      </c>
      <c r="I44" s="252" t="str">
        <f t="shared" si="61"/>
        <v>#DIV/0!</v>
      </c>
      <c r="J44" s="252">
        <f t="shared" si="61"/>
        <v>20833.33333</v>
      </c>
      <c r="K44" s="252">
        <f t="shared" si="61"/>
        <v>18518.51852</v>
      </c>
      <c r="L44" s="252" t="str">
        <f t="shared" si="61"/>
        <v>#DIV/0!</v>
      </c>
      <c r="M44" s="252" t="str">
        <f t="shared" si="61"/>
        <v>#DIV/0!</v>
      </c>
      <c r="N44" s="252" t="str">
        <f t="shared" si="61"/>
        <v>#DIV/0!</v>
      </c>
      <c r="O44" s="252" t="str">
        <f t="shared" si="61"/>
        <v>#DIV/0!</v>
      </c>
      <c r="P44" s="253">
        <f t="shared" si="61"/>
        <v>236180.9045</v>
      </c>
      <c r="R44" s="219"/>
      <c r="S44" s="219"/>
      <c r="T44" s="230" t="s">
        <v>760</v>
      </c>
      <c r="U44" s="252" t="str">
        <f t="shared" ref="U44:AG44" si="62">(U14/U29)*1000000</f>
        <v>#DIV/0!</v>
      </c>
      <c r="V44" s="252">
        <f t="shared" si="62"/>
        <v>0</v>
      </c>
      <c r="W44" s="252" t="str">
        <f t="shared" si="62"/>
        <v>#DIV/0!</v>
      </c>
      <c r="X44" s="252">
        <f t="shared" si="62"/>
        <v>900000</v>
      </c>
      <c r="Y44" s="252" t="str">
        <f t="shared" si="62"/>
        <v>#DIV/0!</v>
      </c>
      <c r="Z44" s="252" t="str">
        <f t="shared" si="62"/>
        <v>#DIV/0!</v>
      </c>
      <c r="AA44" s="252">
        <f t="shared" si="62"/>
        <v>20833.33333</v>
      </c>
      <c r="AB44" s="252">
        <f t="shared" si="62"/>
        <v>18518.51852</v>
      </c>
      <c r="AC44" s="252" t="str">
        <f t="shared" si="62"/>
        <v>#DIV/0!</v>
      </c>
      <c r="AD44" s="252" t="str">
        <f t="shared" si="62"/>
        <v>#DIV/0!</v>
      </c>
      <c r="AE44" s="252" t="str">
        <f t="shared" si="62"/>
        <v>#DIV/0!</v>
      </c>
      <c r="AF44" s="252" t="str">
        <f t="shared" si="62"/>
        <v>#DIV/0!</v>
      </c>
      <c r="AG44" s="253">
        <f t="shared" si="62"/>
        <v>236180.9045</v>
      </c>
      <c r="AH44" s="252"/>
      <c r="AI44" s="252"/>
    </row>
    <row r="45">
      <c r="A45" s="219"/>
      <c r="B45" s="219"/>
      <c r="C45" s="231" t="s">
        <v>761</v>
      </c>
      <c r="D45" s="252" t="str">
        <f t="shared" ref="D45:P45" si="63">(D15/D30)*1000000</f>
        <v>#DIV/0!</v>
      </c>
      <c r="E45" s="252" t="str">
        <f t="shared" si="63"/>
        <v>#DIV/0!</v>
      </c>
      <c r="F45" s="252" t="str">
        <f t="shared" si="63"/>
        <v>#DIV/0!</v>
      </c>
      <c r="G45" s="252">
        <f t="shared" si="63"/>
        <v>0</v>
      </c>
      <c r="H45" s="252" t="str">
        <f t="shared" si="63"/>
        <v>#DIV/0!</v>
      </c>
      <c r="I45" s="252" t="str">
        <f t="shared" si="63"/>
        <v>#DIV/0!</v>
      </c>
      <c r="J45" s="252" t="str">
        <f t="shared" si="63"/>
        <v>#DIV/0!</v>
      </c>
      <c r="K45" s="252">
        <f t="shared" si="63"/>
        <v>0</v>
      </c>
      <c r="L45" s="252">
        <f t="shared" si="63"/>
        <v>0</v>
      </c>
      <c r="M45" s="252">
        <f t="shared" si="63"/>
        <v>333333.3333</v>
      </c>
      <c r="N45" s="252">
        <f t="shared" si="63"/>
        <v>31250</v>
      </c>
      <c r="O45" s="252" t="str">
        <f t="shared" si="63"/>
        <v>#DIV/0!</v>
      </c>
      <c r="P45" s="253">
        <f t="shared" si="63"/>
        <v>14851.48515</v>
      </c>
      <c r="R45" s="219"/>
      <c r="S45" s="219"/>
      <c r="T45" s="231" t="s">
        <v>761</v>
      </c>
      <c r="U45" s="252" t="str">
        <f t="shared" ref="U45:AG45" si="64">(U15/U30)*1000000</f>
        <v>#DIV/0!</v>
      </c>
      <c r="V45" s="252" t="str">
        <f t="shared" si="64"/>
        <v>#DIV/0!</v>
      </c>
      <c r="W45" s="252" t="str">
        <f t="shared" si="64"/>
        <v>#DIV/0!</v>
      </c>
      <c r="X45" s="252">
        <f t="shared" si="64"/>
        <v>0</v>
      </c>
      <c r="Y45" s="252" t="str">
        <f t="shared" si="64"/>
        <v>#DIV/0!</v>
      </c>
      <c r="Z45" s="252" t="str">
        <f t="shared" si="64"/>
        <v>#DIV/0!</v>
      </c>
      <c r="AA45" s="252" t="str">
        <f t="shared" si="64"/>
        <v>#DIV/0!</v>
      </c>
      <c r="AB45" s="252">
        <f t="shared" si="64"/>
        <v>0</v>
      </c>
      <c r="AC45" s="252">
        <f t="shared" si="64"/>
        <v>0</v>
      </c>
      <c r="AD45" s="252">
        <f t="shared" si="64"/>
        <v>333333.3333</v>
      </c>
      <c r="AE45" s="252">
        <f t="shared" si="64"/>
        <v>15625</v>
      </c>
      <c r="AF45" s="252" t="str">
        <f t="shared" si="64"/>
        <v>#DIV/0!</v>
      </c>
      <c r="AG45" s="253">
        <f t="shared" si="64"/>
        <v>9900.990099</v>
      </c>
      <c r="AH45" s="252"/>
      <c r="AI45" s="252"/>
    </row>
    <row r="46">
      <c r="A46" s="219"/>
      <c r="B46" s="226"/>
      <c r="C46" s="254" t="s">
        <v>768</v>
      </c>
      <c r="D46" s="255">
        <f t="shared" ref="D46:P46" si="65">(D16/D31)*1000000</f>
        <v>7518.796992</v>
      </c>
      <c r="E46" s="256">
        <f t="shared" si="65"/>
        <v>16091.95402</v>
      </c>
      <c r="F46" s="256">
        <f t="shared" si="65"/>
        <v>17123.28767</v>
      </c>
      <c r="G46" s="256">
        <f t="shared" si="65"/>
        <v>57255.67621</v>
      </c>
      <c r="H46" s="256">
        <f t="shared" si="65"/>
        <v>12345.67901</v>
      </c>
      <c r="I46" s="256">
        <f t="shared" si="65"/>
        <v>7407.407407</v>
      </c>
      <c r="J46" s="256">
        <f t="shared" si="65"/>
        <v>16666.66667</v>
      </c>
      <c r="K46" s="256">
        <f t="shared" si="65"/>
        <v>11844.33164</v>
      </c>
      <c r="L46" s="256">
        <f t="shared" si="65"/>
        <v>6864.988558</v>
      </c>
      <c r="M46" s="256">
        <f t="shared" si="65"/>
        <v>18115.94203</v>
      </c>
      <c r="N46" s="256">
        <f t="shared" si="65"/>
        <v>14598.54015</v>
      </c>
      <c r="O46" s="256">
        <f t="shared" si="65"/>
        <v>7220.216606</v>
      </c>
      <c r="P46" s="257">
        <f t="shared" si="65"/>
        <v>21093.00096</v>
      </c>
      <c r="R46" s="219"/>
      <c r="S46" s="226"/>
      <c r="T46" s="254" t="s">
        <v>768</v>
      </c>
      <c r="U46" s="255">
        <f t="shared" ref="U46:AG46" si="66">(U16/U31)*1000000</f>
        <v>3759.398496</v>
      </c>
      <c r="V46" s="256">
        <f t="shared" si="66"/>
        <v>13793.10345</v>
      </c>
      <c r="W46" s="256">
        <f t="shared" si="66"/>
        <v>10273.9726</v>
      </c>
      <c r="X46" s="256">
        <f t="shared" si="66"/>
        <v>56268.50938</v>
      </c>
      <c r="Y46" s="256">
        <f t="shared" si="66"/>
        <v>8230.452675</v>
      </c>
      <c r="Z46" s="256">
        <f t="shared" si="66"/>
        <v>7407.407407</v>
      </c>
      <c r="AA46" s="256">
        <f t="shared" si="66"/>
        <v>16666.66667</v>
      </c>
      <c r="AB46" s="256">
        <f t="shared" si="66"/>
        <v>11844.33164</v>
      </c>
      <c r="AC46" s="256">
        <f t="shared" si="66"/>
        <v>6864.988558</v>
      </c>
      <c r="AD46" s="256">
        <f t="shared" si="66"/>
        <v>3623.188406</v>
      </c>
      <c r="AE46" s="256">
        <f t="shared" si="66"/>
        <v>7299.270073</v>
      </c>
      <c r="AF46" s="256">
        <f t="shared" si="66"/>
        <v>3610.108303</v>
      </c>
      <c r="AG46" s="386">
        <f t="shared" si="66"/>
        <v>18600.19175</v>
      </c>
      <c r="AH46" s="259"/>
      <c r="AI46" s="259"/>
    </row>
    <row r="47">
      <c r="A47" s="226"/>
      <c r="B47" s="261" t="s">
        <v>755</v>
      </c>
      <c r="C47" s="262" t="s">
        <v>769</v>
      </c>
      <c r="D47" s="263">
        <f t="shared" ref="D47:P47" si="67">(D17/D32)*1000000</f>
        <v>19460.02805</v>
      </c>
      <c r="E47" s="263">
        <f t="shared" si="67"/>
        <v>16232.66824</v>
      </c>
      <c r="F47" s="263">
        <f t="shared" si="67"/>
        <v>7337.278107</v>
      </c>
      <c r="G47" s="263">
        <f t="shared" si="67"/>
        <v>23788.38985</v>
      </c>
      <c r="H47" s="263">
        <f t="shared" si="67"/>
        <v>2627.575716</v>
      </c>
      <c r="I47" s="263">
        <f t="shared" si="67"/>
        <v>6855.064354</v>
      </c>
      <c r="J47" s="263">
        <f t="shared" si="67"/>
        <v>5515.719801</v>
      </c>
      <c r="K47" s="263">
        <f t="shared" si="67"/>
        <v>6514.140451</v>
      </c>
      <c r="L47" s="263">
        <f t="shared" si="67"/>
        <v>6697.282817</v>
      </c>
      <c r="M47" s="263">
        <f t="shared" si="67"/>
        <v>9311.740891</v>
      </c>
      <c r="N47" s="263">
        <f t="shared" si="67"/>
        <v>5676.442763</v>
      </c>
      <c r="O47" s="263">
        <f t="shared" si="67"/>
        <v>12820.51282</v>
      </c>
      <c r="P47" s="264">
        <f t="shared" si="67"/>
        <v>10015.32594</v>
      </c>
      <c r="R47" s="226"/>
      <c r="S47" s="265" t="s">
        <v>755</v>
      </c>
      <c r="T47" s="262" t="s">
        <v>769</v>
      </c>
      <c r="U47" s="263">
        <f t="shared" ref="U47:AG47" si="68">(U17/U32)*1000000</f>
        <v>18057.50351</v>
      </c>
      <c r="V47" s="263">
        <f t="shared" si="68"/>
        <v>10483.59824</v>
      </c>
      <c r="W47" s="263">
        <f t="shared" si="68"/>
        <v>6863.905325</v>
      </c>
      <c r="X47" s="263">
        <f t="shared" si="68"/>
        <v>23433.33925</v>
      </c>
      <c r="Y47" s="263">
        <f t="shared" si="68"/>
        <v>1797.814963</v>
      </c>
      <c r="Z47" s="263">
        <f t="shared" si="68"/>
        <v>6575.265809</v>
      </c>
      <c r="AA47" s="263">
        <f t="shared" si="68"/>
        <v>5148.005148</v>
      </c>
      <c r="AB47" s="263">
        <f t="shared" si="68"/>
        <v>6355.258977</v>
      </c>
      <c r="AC47" s="263">
        <f t="shared" si="68"/>
        <v>3444.316877</v>
      </c>
      <c r="AD47" s="263">
        <f t="shared" si="68"/>
        <v>7692.307692</v>
      </c>
      <c r="AE47" s="263">
        <f t="shared" si="68"/>
        <v>4730.368969</v>
      </c>
      <c r="AF47" s="263">
        <f t="shared" si="68"/>
        <v>11721.61172</v>
      </c>
      <c r="AG47" s="266">
        <f t="shared" si="68"/>
        <v>8856.96974</v>
      </c>
      <c r="AH47" s="267"/>
      <c r="AI47" s="267"/>
    </row>
    <row r="48">
      <c r="A48" s="268" t="s">
        <v>770</v>
      </c>
      <c r="B48" s="269" t="s">
        <v>747</v>
      </c>
      <c r="C48" s="270" t="s">
        <v>771</v>
      </c>
      <c r="D48" s="271">
        <f t="shared" ref="D48:P48" si="69">D10/D25</f>
        <v>0.02004413387</v>
      </c>
      <c r="E48" s="272">
        <f t="shared" si="69"/>
        <v>0.01625693894</v>
      </c>
      <c r="F48" s="272">
        <f t="shared" si="69"/>
        <v>0.006610729723</v>
      </c>
      <c r="G48" s="272">
        <f t="shared" si="69"/>
        <v>0.01645021645</v>
      </c>
      <c r="H48" s="272">
        <f t="shared" si="69"/>
        <v>0.001927353595</v>
      </c>
      <c r="I48" s="272">
        <f t="shared" si="69"/>
        <v>0.006821889367</v>
      </c>
      <c r="J48" s="272">
        <f t="shared" si="69"/>
        <v>0.004133085348</v>
      </c>
      <c r="K48" s="272">
        <f t="shared" si="69"/>
        <v>0.005961774505</v>
      </c>
      <c r="L48" s="272">
        <f t="shared" si="69"/>
        <v>0.006681979536</v>
      </c>
      <c r="M48" s="272">
        <f t="shared" si="69"/>
        <v>0.008204193254</v>
      </c>
      <c r="N48" s="272">
        <f t="shared" si="69"/>
        <v>0.004347826087</v>
      </c>
      <c r="O48" s="273">
        <f t="shared" si="69"/>
        <v>0.0134529148</v>
      </c>
      <c r="P48" s="274">
        <f t="shared" si="69"/>
        <v>0.008880331637</v>
      </c>
      <c r="R48" s="268" t="s">
        <v>770</v>
      </c>
      <c r="S48" s="269" t="s">
        <v>747</v>
      </c>
      <c r="T48" s="270" t="s">
        <v>771</v>
      </c>
      <c r="U48" s="271">
        <f t="shared" ref="U48:AG48" si="70">U10/U25</f>
        <v>0.01875689592</v>
      </c>
      <c r="V48" s="272">
        <f t="shared" si="70"/>
        <v>0.009912767645</v>
      </c>
      <c r="W48" s="272">
        <f t="shared" si="70"/>
        <v>0.006610729723</v>
      </c>
      <c r="X48" s="272">
        <f t="shared" si="70"/>
        <v>0.01623376623</v>
      </c>
      <c r="Y48" s="272">
        <f t="shared" si="70"/>
        <v>0.00133432172</v>
      </c>
      <c r="Z48" s="272">
        <f t="shared" si="70"/>
        <v>0.006525285481</v>
      </c>
      <c r="AA48" s="272">
        <f t="shared" si="70"/>
        <v>0.003719776813</v>
      </c>
      <c r="AB48" s="272">
        <f t="shared" si="70"/>
        <v>0.005786428196</v>
      </c>
      <c r="AC48" s="272">
        <f t="shared" si="70"/>
        <v>0.003132177908</v>
      </c>
      <c r="AD48" s="272">
        <f t="shared" si="70"/>
        <v>0.008204193254</v>
      </c>
      <c r="AE48" s="272">
        <f t="shared" si="70"/>
        <v>0.004347826087</v>
      </c>
      <c r="AF48" s="273">
        <f t="shared" si="70"/>
        <v>0.01263758663</v>
      </c>
      <c r="AG48" s="272">
        <f t="shared" si="70"/>
        <v>0.007858700564</v>
      </c>
      <c r="AH48" s="275"/>
      <c r="AI48" s="275"/>
    </row>
    <row r="49">
      <c r="A49" s="219"/>
      <c r="B49" s="269" t="s">
        <v>756</v>
      </c>
      <c r="C49" s="270" t="s">
        <v>772</v>
      </c>
      <c r="D49" s="276">
        <f t="shared" ref="D49:P49" si="71">D16/D31</f>
        <v>0.007518796992</v>
      </c>
      <c r="E49" s="275">
        <f t="shared" si="71"/>
        <v>0.01609195402</v>
      </c>
      <c r="F49" s="275">
        <f t="shared" si="71"/>
        <v>0.01712328767</v>
      </c>
      <c r="G49" s="275">
        <f t="shared" si="71"/>
        <v>0.05725567621</v>
      </c>
      <c r="H49" s="275">
        <f t="shared" si="71"/>
        <v>0.01234567901</v>
      </c>
      <c r="I49" s="275">
        <f t="shared" si="71"/>
        <v>0.007407407407</v>
      </c>
      <c r="J49" s="275">
        <f t="shared" si="71"/>
        <v>0.01666666667</v>
      </c>
      <c r="K49" s="275">
        <f t="shared" si="71"/>
        <v>0.01184433164</v>
      </c>
      <c r="L49" s="275">
        <f t="shared" si="71"/>
        <v>0.006864988558</v>
      </c>
      <c r="M49" s="275">
        <f t="shared" si="71"/>
        <v>0.01811594203</v>
      </c>
      <c r="N49" s="275">
        <f t="shared" si="71"/>
        <v>0.01459854015</v>
      </c>
      <c r="O49" s="277">
        <f t="shared" si="71"/>
        <v>0.007220216606</v>
      </c>
      <c r="P49" s="274">
        <f t="shared" si="71"/>
        <v>0.02109300096</v>
      </c>
      <c r="R49" s="219"/>
      <c r="S49" s="269" t="s">
        <v>756</v>
      </c>
      <c r="T49" s="270" t="s">
        <v>772</v>
      </c>
      <c r="U49" s="276">
        <f t="shared" ref="U49:AG49" si="72">U16/U31</f>
        <v>0.003759398496</v>
      </c>
      <c r="V49" s="275">
        <f t="shared" si="72"/>
        <v>0.01379310345</v>
      </c>
      <c r="W49" s="275">
        <f t="shared" si="72"/>
        <v>0.0102739726</v>
      </c>
      <c r="X49" s="275">
        <f t="shared" si="72"/>
        <v>0.05626850938</v>
      </c>
      <c r="Y49" s="275">
        <f t="shared" si="72"/>
        <v>0.008230452675</v>
      </c>
      <c r="Z49" s="275">
        <f t="shared" si="72"/>
        <v>0.007407407407</v>
      </c>
      <c r="AA49" s="275">
        <f t="shared" si="72"/>
        <v>0.01666666667</v>
      </c>
      <c r="AB49" s="275">
        <f t="shared" si="72"/>
        <v>0.01184433164</v>
      </c>
      <c r="AC49" s="275">
        <f t="shared" si="72"/>
        <v>0.006864988558</v>
      </c>
      <c r="AD49" s="275">
        <f t="shared" si="72"/>
        <v>0.003623188406</v>
      </c>
      <c r="AE49" s="275">
        <f t="shared" si="72"/>
        <v>0.007299270073</v>
      </c>
      <c r="AF49" s="277">
        <f t="shared" si="72"/>
        <v>0.003610108303</v>
      </c>
      <c r="AG49" s="272">
        <f t="shared" si="72"/>
        <v>0.01860019175</v>
      </c>
      <c r="AH49" s="275"/>
      <c r="AI49" s="275"/>
    </row>
    <row r="50">
      <c r="A50" s="226"/>
      <c r="B50" s="269" t="s">
        <v>763</v>
      </c>
      <c r="C50" s="270" t="s">
        <v>773</v>
      </c>
      <c r="D50" s="278">
        <f t="shared" ref="D50:P50" si="73">D17/D32</f>
        <v>0.01946002805</v>
      </c>
      <c r="E50" s="279">
        <f t="shared" si="73"/>
        <v>0.01623266824</v>
      </c>
      <c r="F50" s="279">
        <f t="shared" si="73"/>
        <v>0.007337278107</v>
      </c>
      <c r="G50" s="279">
        <f t="shared" si="73"/>
        <v>0.02378838985</v>
      </c>
      <c r="H50" s="279">
        <f t="shared" si="73"/>
        <v>0.002627575716</v>
      </c>
      <c r="I50" s="279">
        <f t="shared" si="73"/>
        <v>0.006855064354</v>
      </c>
      <c r="J50" s="279">
        <f t="shared" si="73"/>
        <v>0.005515719801</v>
      </c>
      <c r="K50" s="279">
        <f t="shared" si="73"/>
        <v>0.006514140451</v>
      </c>
      <c r="L50" s="279">
        <f t="shared" si="73"/>
        <v>0.006697282817</v>
      </c>
      <c r="M50" s="279">
        <f t="shared" si="73"/>
        <v>0.009311740891</v>
      </c>
      <c r="N50" s="279">
        <f t="shared" si="73"/>
        <v>0.005676442763</v>
      </c>
      <c r="O50" s="280">
        <f t="shared" si="73"/>
        <v>0.01282051282</v>
      </c>
      <c r="P50" s="281">
        <f t="shared" si="73"/>
        <v>0.01001532594</v>
      </c>
      <c r="R50" s="226"/>
      <c r="S50" s="269" t="s">
        <v>763</v>
      </c>
      <c r="T50" s="270" t="s">
        <v>773</v>
      </c>
      <c r="U50" s="276">
        <f t="shared" ref="U50:AG50" si="74">U17/U32</f>
        <v>0.01805750351</v>
      </c>
      <c r="V50" s="275">
        <f t="shared" si="74"/>
        <v>0.01048359824</v>
      </c>
      <c r="W50" s="275">
        <f t="shared" si="74"/>
        <v>0.006863905325</v>
      </c>
      <c r="X50" s="275">
        <f t="shared" si="74"/>
        <v>0.02343333925</v>
      </c>
      <c r="Y50" s="275">
        <f t="shared" si="74"/>
        <v>0.001797814963</v>
      </c>
      <c r="Z50" s="275">
        <f t="shared" si="74"/>
        <v>0.006575265809</v>
      </c>
      <c r="AA50" s="275">
        <f t="shared" si="74"/>
        <v>0.005148005148</v>
      </c>
      <c r="AB50" s="275">
        <f t="shared" si="74"/>
        <v>0.006355258977</v>
      </c>
      <c r="AC50" s="275">
        <f t="shared" si="74"/>
        <v>0.003444316877</v>
      </c>
      <c r="AD50" s="275">
        <f t="shared" si="74"/>
        <v>0.007692307692</v>
      </c>
      <c r="AE50" s="275">
        <f t="shared" si="74"/>
        <v>0.004730368969</v>
      </c>
      <c r="AF50" s="277">
        <f t="shared" si="74"/>
        <v>0.01172161172</v>
      </c>
      <c r="AG50" s="282">
        <f t="shared" si="74"/>
        <v>0.00885696974</v>
      </c>
      <c r="AH50" s="283"/>
      <c r="AI50" s="283"/>
    </row>
    <row r="51">
      <c r="A51" s="284" t="s">
        <v>774</v>
      </c>
      <c r="B51" s="284" t="s">
        <v>747</v>
      </c>
      <c r="C51" s="285" t="s">
        <v>746</v>
      </c>
      <c r="D51" s="286">
        <v>3.0</v>
      </c>
      <c r="E51" s="287">
        <v>3.0</v>
      </c>
      <c r="F51" s="288">
        <v>1.0</v>
      </c>
      <c r="G51" s="288">
        <v>2.0</v>
      </c>
      <c r="H51" s="289">
        <v>0.0</v>
      </c>
      <c r="I51" s="289">
        <v>2.0</v>
      </c>
      <c r="J51" s="289">
        <v>1.0</v>
      </c>
      <c r="K51" s="290">
        <v>1.0</v>
      </c>
      <c r="L51" s="290">
        <v>1.0</v>
      </c>
      <c r="M51" s="290">
        <v>1.0</v>
      </c>
      <c r="N51" s="290">
        <v>0.0</v>
      </c>
      <c r="O51" s="291">
        <v>2.0</v>
      </c>
      <c r="P51" s="292">
        <f t="shared" ref="P51:P52" si="75">sum(D51:O51)</f>
        <v>17</v>
      </c>
      <c r="R51" s="284" t="s">
        <v>774</v>
      </c>
      <c r="S51" s="284" t="s">
        <v>747</v>
      </c>
      <c r="T51" s="285" t="s">
        <v>746</v>
      </c>
      <c r="U51" s="388">
        <v>2.0</v>
      </c>
      <c r="V51" s="389">
        <v>1.0</v>
      </c>
      <c r="W51" s="390">
        <v>1.0</v>
      </c>
      <c r="X51" s="390">
        <v>2.0</v>
      </c>
      <c r="Y51" s="391">
        <v>0.0</v>
      </c>
      <c r="Z51" s="391">
        <v>2.0</v>
      </c>
      <c r="AA51" s="391">
        <v>1.0</v>
      </c>
      <c r="AB51" s="293">
        <v>1.0</v>
      </c>
      <c r="AC51" s="293">
        <v>1.0</v>
      </c>
      <c r="AD51" s="293">
        <v>1.0</v>
      </c>
      <c r="AE51" s="293">
        <v>0.0</v>
      </c>
      <c r="AF51" s="294">
        <v>2.0</v>
      </c>
      <c r="AG51" s="295">
        <f t="shared" ref="AG51:AG52" si="77">sum(U51:AF51)</f>
        <v>14</v>
      </c>
      <c r="AH51" s="107"/>
      <c r="AI51" s="107"/>
    </row>
    <row r="52">
      <c r="A52" s="219"/>
      <c r="B52" s="219"/>
      <c r="C52" s="285" t="s">
        <v>777</v>
      </c>
      <c r="D52" s="296">
        <v>41.0</v>
      </c>
      <c r="E52" s="290">
        <v>25.0</v>
      </c>
      <c r="F52" s="289">
        <v>40.0</v>
      </c>
      <c r="G52" s="297">
        <v>41.0</v>
      </c>
      <c r="H52" s="297">
        <v>52.0</v>
      </c>
      <c r="I52" s="297">
        <v>50.0</v>
      </c>
      <c r="J52" s="297">
        <v>35.0</v>
      </c>
      <c r="K52" s="290">
        <v>42.0</v>
      </c>
      <c r="L52" s="290">
        <v>37.0</v>
      </c>
      <c r="M52" s="290">
        <v>22.0</v>
      </c>
      <c r="N52" s="290">
        <v>10.0</v>
      </c>
      <c r="O52" s="291">
        <v>25.0</v>
      </c>
      <c r="P52" s="292">
        <f t="shared" si="75"/>
        <v>420</v>
      </c>
      <c r="R52" s="219"/>
      <c r="S52" s="219"/>
      <c r="T52" s="285" t="s">
        <v>777</v>
      </c>
      <c r="U52" s="298">
        <f t="shared" ref="U52:AF52" si="76">D52</f>
        <v>41</v>
      </c>
      <c r="V52" s="185">
        <f t="shared" si="76"/>
        <v>25</v>
      </c>
      <c r="W52" s="185">
        <f t="shared" si="76"/>
        <v>40</v>
      </c>
      <c r="X52" s="299">
        <f t="shared" si="76"/>
        <v>41</v>
      </c>
      <c r="Y52" s="299">
        <f t="shared" si="76"/>
        <v>52</v>
      </c>
      <c r="Z52" s="299">
        <f t="shared" si="76"/>
        <v>50</v>
      </c>
      <c r="AA52" s="299">
        <f t="shared" si="76"/>
        <v>35</v>
      </c>
      <c r="AB52" s="185">
        <f t="shared" si="76"/>
        <v>42</v>
      </c>
      <c r="AC52" s="185">
        <f t="shared" si="76"/>
        <v>37</v>
      </c>
      <c r="AD52" s="185">
        <f t="shared" si="76"/>
        <v>22</v>
      </c>
      <c r="AE52" s="185">
        <f t="shared" si="76"/>
        <v>10</v>
      </c>
      <c r="AF52" s="300">
        <f t="shared" si="76"/>
        <v>25</v>
      </c>
      <c r="AG52" s="295">
        <f t="shared" si="77"/>
        <v>420</v>
      </c>
      <c r="AH52" s="107"/>
      <c r="AI52" s="107"/>
    </row>
    <row r="53">
      <c r="A53" s="219"/>
      <c r="B53" s="226"/>
      <c r="C53" s="301" t="s">
        <v>778</v>
      </c>
      <c r="D53" s="302">
        <f t="shared" ref="D53:P53" si="78">D51/D52</f>
        <v>0.07317073171</v>
      </c>
      <c r="E53" s="207">
        <f t="shared" si="78"/>
        <v>0.12</v>
      </c>
      <c r="F53" s="207">
        <f t="shared" si="78"/>
        <v>0.025</v>
      </c>
      <c r="G53" s="207">
        <f t="shared" si="78"/>
        <v>0.0487804878</v>
      </c>
      <c r="H53" s="207">
        <f t="shared" si="78"/>
        <v>0</v>
      </c>
      <c r="I53" s="207">
        <f t="shared" si="78"/>
        <v>0.04</v>
      </c>
      <c r="J53" s="207">
        <f t="shared" si="78"/>
        <v>0.02857142857</v>
      </c>
      <c r="K53" s="207">
        <f t="shared" si="78"/>
        <v>0.02380952381</v>
      </c>
      <c r="L53" s="207">
        <f t="shared" si="78"/>
        <v>0.02702702703</v>
      </c>
      <c r="M53" s="207">
        <f t="shared" si="78"/>
        <v>0.04545454545</v>
      </c>
      <c r="N53" s="207">
        <f t="shared" si="78"/>
        <v>0</v>
      </c>
      <c r="O53" s="303">
        <f t="shared" si="78"/>
        <v>0.08</v>
      </c>
      <c r="P53" s="304">
        <f t="shared" si="78"/>
        <v>0.04047619048</v>
      </c>
      <c r="R53" s="219"/>
      <c r="S53" s="226"/>
      <c r="T53" s="301" t="s">
        <v>778</v>
      </c>
      <c r="U53" s="305">
        <f t="shared" ref="U53:AF53" si="79">U51/U52</f>
        <v>0.0487804878</v>
      </c>
      <c r="V53" s="306">
        <f t="shared" si="79"/>
        <v>0.04</v>
      </c>
      <c r="W53" s="306">
        <f t="shared" si="79"/>
        <v>0.025</v>
      </c>
      <c r="X53" s="306">
        <f t="shared" si="79"/>
        <v>0.0487804878</v>
      </c>
      <c r="Y53" s="306">
        <f t="shared" si="79"/>
        <v>0</v>
      </c>
      <c r="Z53" s="306">
        <f t="shared" si="79"/>
        <v>0.04</v>
      </c>
      <c r="AA53" s="306">
        <f t="shared" si="79"/>
        <v>0.02857142857</v>
      </c>
      <c r="AB53" s="306">
        <f t="shared" si="79"/>
        <v>0.02380952381</v>
      </c>
      <c r="AC53" s="306">
        <f t="shared" si="79"/>
        <v>0.02702702703</v>
      </c>
      <c r="AD53" s="306">
        <f t="shared" si="79"/>
        <v>0.04545454545</v>
      </c>
      <c r="AE53" s="306">
        <f t="shared" si="79"/>
        <v>0</v>
      </c>
      <c r="AF53" s="307">
        <f t="shared" si="79"/>
        <v>0.08</v>
      </c>
      <c r="AG53" s="308">
        <f>AG51/AG52*1000000</f>
        <v>33333.33333</v>
      </c>
      <c r="AH53" s="309"/>
      <c r="AI53" s="309"/>
    </row>
    <row r="54">
      <c r="A54" s="219"/>
      <c r="B54" s="284" t="s">
        <v>756</v>
      </c>
      <c r="C54" s="285" t="s">
        <v>746</v>
      </c>
      <c r="D54" s="310">
        <v>0.0</v>
      </c>
      <c r="E54" s="311">
        <v>0.0</v>
      </c>
      <c r="F54" s="311">
        <v>0.0</v>
      </c>
      <c r="G54" s="311">
        <v>1.0</v>
      </c>
      <c r="H54" s="311">
        <v>0.0</v>
      </c>
      <c r="I54" s="311">
        <v>0.0</v>
      </c>
      <c r="J54" s="311">
        <v>0.0</v>
      </c>
      <c r="K54" s="311">
        <v>0.0</v>
      </c>
      <c r="L54" s="311">
        <v>0.0</v>
      </c>
      <c r="M54" s="311">
        <v>0.0</v>
      </c>
      <c r="N54" s="311">
        <v>0.0</v>
      </c>
      <c r="O54" s="312">
        <v>0.0</v>
      </c>
      <c r="P54" s="313">
        <f t="shared" ref="P54:P55" si="80">SUM(D54:O54)</f>
        <v>1</v>
      </c>
      <c r="R54" s="219"/>
      <c r="S54" s="284" t="s">
        <v>756</v>
      </c>
      <c r="T54" s="285" t="s">
        <v>746</v>
      </c>
      <c r="U54" s="318">
        <v>0.0</v>
      </c>
      <c r="V54" s="314">
        <v>0.0</v>
      </c>
      <c r="W54" s="314">
        <v>0.0</v>
      </c>
      <c r="X54" s="314">
        <v>1.0</v>
      </c>
      <c r="Y54" s="314">
        <v>0.0</v>
      </c>
      <c r="Z54" s="314">
        <v>0.0</v>
      </c>
      <c r="AA54" s="314">
        <v>0.0</v>
      </c>
      <c r="AB54" s="314">
        <v>0.0</v>
      </c>
      <c r="AC54" s="314">
        <v>0.0</v>
      </c>
      <c r="AD54" s="314">
        <v>0.0</v>
      </c>
      <c r="AE54" s="314">
        <v>0.0</v>
      </c>
      <c r="AF54" s="315">
        <v>0.0</v>
      </c>
      <c r="AG54" s="316">
        <f t="shared" ref="AG54:AG55" si="82">SUM(U54:AF54)</f>
        <v>1</v>
      </c>
      <c r="AH54" s="317"/>
      <c r="AI54" s="317"/>
    </row>
    <row r="55">
      <c r="A55" s="219"/>
      <c r="B55" s="219"/>
      <c r="C55" s="285" t="s">
        <v>777</v>
      </c>
      <c r="D55" s="318">
        <v>13.0</v>
      </c>
      <c r="E55" s="314">
        <v>18.0</v>
      </c>
      <c r="F55" s="314">
        <v>20.0</v>
      </c>
      <c r="G55" s="314">
        <v>26.0</v>
      </c>
      <c r="H55" s="314">
        <v>13.0</v>
      </c>
      <c r="I55" s="314">
        <v>15.0</v>
      </c>
      <c r="J55" s="314">
        <v>19.0</v>
      </c>
      <c r="K55" s="314">
        <v>22.0</v>
      </c>
      <c r="L55" s="314">
        <v>16.0</v>
      </c>
      <c r="M55" s="314">
        <v>13.0</v>
      </c>
      <c r="N55" s="314">
        <v>8.0</v>
      </c>
      <c r="O55" s="315">
        <v>9.0</v>
      </c>
      <c r="P55" s="313">
        <f t="shared" si="80"/>
        <v>192</v>
      </c>
      <c r="R55" s="219"/>
      <c r="S55" s="219"/>
      <c r="T55" s="285" t="s">
        <v>777</v>
      </c>
      <c r="U55" s="319">
        <f t="shared" ref="U55:AF55" si="81">D55</f>
        <v>13</v>
      </c>
      <c r="V55" s="320">
        <f t="shared" si="81"/>
        <v>18</v>
      </c>
      <c r="W55" s="320">
        <f t="shared" si="81"/>
        <v>20</v>
      </c>
      <c r="X55" s="320">
        <f t="shared" si="81"/>
        <v>26</v>
      </c>
      <c r="Y55" s="320">
        <f t="shared" si="81"/>
        <v>13</v>
      </c>
      <c r="Z55" s="320">
        <f t="shared" si="81"/>
        <v>15</v>
      </c>
      <c r="AA55" s="320">
        <f t="shared" si="81"/>
        <v>19</v>
      </c>
      <c r="AB55" s="320">
        <f t="shared" si="81"/>
        <v>22</v>
      </c>
      <c r="AC55" s="320">
        <f t="shared" si="81"/>
        <v>16</v>
      </c>
      <c r="AD55" s="320">
        <f t="shared" si="81"/>
        <v>13</v>
      </c>
      <c r="AE55" s="320">
        <f t="shared" si="81"/>
        <v>8</v>
      </c>
      <c r="AF55" s="320">
        <f t="shared" si="81"/>
        <v>9</v>
      </c>
      <c r="AG55" s="316">
        <f t="shared" si="82"/>
        <v>192</v>
      </c>
      <c r="AH55" s="317"/>
      <c r="AI55" s="317"/>
    </row>
    <row r="56">
      <c r="A56" s="219"/>
      <c r="B56" s="226"/>
      <c r="C56" s="301" t="s">
        <v>778</v>
      </c>
      <c r="D56" s="302">
        <f t="shared" ref="D56:P56" si="83">D54/D55</f>
        <v>0</v>
      </c>
      <c r="E56" s="207">
        <f t="shared" si="83"/>
        <v>0</v>
      </c>
      <c r="F56" s="207">
        <f t="shared" si="83"/>
        <v>0</v>
      </c>
      <c r="G56" s="207">
        <f t="shared" si="83"/>
        <v>0.03846153846</v>
      </c>
      <c r="H56" s="207">
        <f t="shared" si="83"/>
        <v>0</v>
      </c>
      <c r="I56" s="207">
        <f t="shared" si="83"/>
        <v>0</v>
      </c>
      <c r="J56" s="207">
        <f t="shared" si="83"/>
        <v>0</v>
      </c>
      <c r="K56" s="207">
        <f t="shared" si="83"/>
        <v>0</v>
      </c>
      <c r="L56" s="207">
        <f t="shared" si="83"/>
        <v>0</v>
      </c>
      <c r="M56" s="207">
        <f t="shared" si="83"/>
        <v>0</v>
      </c>
      <c r="N56" s="207">
        <f t="shared" si="83"/>
        <v>0</v>
      </c>
      <c r="O56" s="303">
        <f t="shared" si="83"/>
        <v>0</v>
      </c>
      <c r="P56" s="321">
        <f t="shared" si="83"/>
        <v>0.005208333333</v>
      </c>
      <c r="R56" s="219"/>
      <c r="S56" s="226"/>
      <c r="T56" s="301" t="s">
        <v>778</v>
      </c>
      <c r="U56" s="302">
        <f t="shared" ref="U56:AG56" si="84">U54/U55</f>
        <v>0</v>
      </c>
      <c r="V56" s="207">
        <f t="shared" si="84"/>
        <v>0</v>
      </c>
      <c r="W56" s="207">
        <f t="shared" si="84"/>
        <v>0</v>
      </c>
      <c r="X56" s="207">
        <f t="shared" si="84"/>
        <v>0.03846153846</v>
      </c>
      <c r="Y56" s="207">
        <f t="shared" si="84"/>
        <v>0</v>
      </c>
      <c r="Z56" s="207">
        <f t="shared" si="84"/>
        <v>0</v>
      </c>
      <c r="AA56" s="207">
        <f t="shared" si="84"/>
        <v>0</v>
      </c>
      <c r="AB56" s="207">
        <f t="shared" si="84"/>
        <v>0</v>
      </c>
      <c r="AC56" s="207">
        <f t="shared" si="84"/>
        <v>0</v>
      </c>
      <c r="AD56" s="207">
        <f t="shared" si="84"/>
        <v>0</v>
      </c>
      <c r="AE56" s="207">
        <f t="shared" si="84"/>
        <v>0</v>
      </c>
      <c r="AF56" s="303">
        <f t="shared" si="84"/>
        <v>0</v>
      </c>
      <c r="AG56" s="322">
        <f t="shared" si="84"/>
        <v>0.005208333333</v>
      </c>
      <c r="AH56" s="323"/>
      <c r="AI56" s="323"/>
    </row>
    <row r="57">
      <c r="A57" s="219"/>
      <c r="B57" s="284" t="s">
        <v>755</v>
      </c>
      <c r="C57" s="285" t="s">
        <v>746</v>
      </c>
      <c r="D57" s="324">
        <f t="shared" ref="D57:O57" si="85">SUM(D51,D54)</f>
        <v>3</v>
      </c>
      <c r="E57" s="325">
        <f t="shared" si="85"/>
        <v>3</v>
      </c>
      <c r="F57" s="326">
        <f t="shared" si="85"/>
        <v>1</v>
      </c>
      <c r="G57" s="326">
        <f t="shared" si="85"/>
        <v>3</v>
      </c>
      <c r="H57" s="325">
        <f t="shared" si="85"/>
        <v>0</v>
      </c>
      <c r="I57" s="325">
        <f t="shared" si="85"/>
        <v>2</v>
      </c>
      <c r="J57" s="325">
        <f t="shared" si="85"/>
        <v>1</v>
      </c>
      <c r="K57" s="325">
        <f t="shared" si="85"/>
        <v>1</v>
      </c>
      <c r="L57" s="325">
        <f t="shared" si="85"/>
        <v>1</v>
      </c>
      <c r="M57" s="325">
        <f t="shared" si="85"/>
        <v>1</v>
      </c>
      <c r="N57" s="325">
        <f t="shared" si="85"/>
        <v>0</v>
      </c>
      <c r="O57" s="325">
        <f t="shared" si="85"/>
        <v>2</v>
      </c>
      <c r="P57" s="313">
        <f t="shared" ref="P57:P58" si="88">SUM(D57:O57)</f>
        <v>18</v>
      </c>
      <c r="R57" s="219"/>
      <c r="S57" s="284" t="s">
        <v>755</v>
      </c>
      <c r="T57" s="285" t="s">
        <v>746</v>
      </c>
      <c r="U57" s="324">
        <f t="shared" ref="U57:AF57" si="86">SUM(U51,U54)</f>
        <v>2</v>
      </c>
      <c r="V57" s="325">
        <f t="shared" si="86"/>
        <v>1</v>
      </c>
      <c r="W57" s="326">
        <f t="shared" si="86"/>
        <v>1</v>
      </c>
      <c r="X57" s="326">
        <f t="shared" si="86"/>
        <v>3</v>
      </c>
      <c r="Y57" s="325">
        <f t="shared" si="86"/>
        <v>0</v>
      </c>
      <c r="Z57" s="325">
        <f t="shared" si="86"/>
        <v>2</v>
      </c>
      <c r="AA57" s="325">
        <f t="shared" si="86"/>
        <v>1</v>
      </c>
      <c r="AB57" s="325">
        <f t="shared" si="86"/>
        <v>1</v>
      </c>
      <c r="AC57" s="325">
        <f t="shared" si="86"/>
        <v>1</v>
      </c>
      <c r="AD57" s="325">
        <f t="shared" si="86"/>
        <v>1</v>
      </c>
      <c r="AE57" s="325">
        <f t="shared" si="86"/>
        <v>0</v>
      </c>
      <c r="AF57" s="325">
        <f t="shared" si="86"/>
        <v>2</v>
      </c>
      <c r="AG57" s="316">
        <f t="shared" ref="AG57:AG58" si="90">SUM(U57:AF57)</f>
        <v>15</v>
      </c>
      <c r="AH57" s="317"/>
      <c r="AI57" s="317"/>
    </row>
    <row r="58">
      <c r="A58" s="219"/>
      <c r="B58" s="219"/>
      <c r="C58" s="285" t="s">
        <v>777</v>
      </c>
      <c r="D58" s="327">
        <f t="shared" ref="D58:O58" si="87">SUM(D52,D55)</f>
        <v>54</v>
      </c>
      <c r="E58" s="328">
        <f t="shared" si="87"/>
        <v>43</v>
      </c>
      <c r="F58" s="328">
        <f t="shared" si="87"/>
        <v>60</v>
      </c>
      <c r="G58" s="329">
        <f t="shared" si="87"/>
        <v>67</v>
      </c>
      <c r="H58" s="329">
        <f t="shared" si="87"/>
        <v>65</v>
      </c>
      <c r="I58" s="329">
        <f t="shared" si="87"/>
        <v>65</v>
      </c>
      <c r="J58" s="329">
        <f t="shared" si="87"/>
        <v>54</v>
      </c>
      <c r="K58" s="328">
        <f t="shared" si="87"/>
        <v>64</v>
      </c>
      <c r="L58" s="328">
        <f t="shared" si="87"/>
        <v>53</v>
      </c>
      <c r="M58" s="328">
        <f t="shared" si="87"/>
        <v>35</v>
      </c>
      <c r="N58" s="328">
        <f t="shared" si="87"/>
        <v>18</v>
      </c>
      <c r="O58" s="328">
        <f t="shared" si="87"/>
        <v>34</v>
      </c>
      <c r="P58" s="313">
        <f t="shared" si="88"/>
        <v>612</v>
      </c>
      <c r="R58" s="219"/>
      <c r="S58" s="219"/>
      <c r="T58" s="285" t="s">
        <v>777</v>
      </c>
      <c r="U58" s="327">
        <f t="shared" ref="U58:AF58" si="89">SUM(U52,U55)</f>
        <v>54</v>
      </c>
      <c r="V58" s="328">
        <f t="shared" si="89"/>
        <v>43</v>
      </c>
      <c r="W58" s="328">
        <f t="shared" si="89"/>
        <v>60</v>
      </c>
      <c r="X58" s="329">
        <f t="shared" si="89"/>
        <v>67</v>
      </c>
      <c r="Y58" s="329">
        <f t="shared" si="89"/>
        <v>65</v>
      </c>
      <c r="Z58" s="329">
        <f t="shared" si="89"/>
        <v>65</v>
      </c>
      <c r="AA58" s="329">
        <f t="shared" si="89"/>
        <v>54</v>
      </c>
      <c r="AB58" s="328">
        <f t="shared" si="89"/>
        <v>64</v>
      </c>
      <c r="AC58" s="328">
        <f t="shared" si="89"/>
        <v>53</v>
      </c>
      <c r="AD58" s="328">
        <f t="shared" si="89"/>
        <v>35</v>
      </c>
      <c r="AE58" s="328">
        <f t="shared" si="89"/>
        <v>18</v>
      </c>
      <c r="AF58" s="328">
        <f t="shared" si="89"/>
        <v>34</v>
      </c>
      <c r="AG58" s="316">
        <f t="shared" si="90"/>
        <v>612</v>
      </c>
      <c r="AH58" s="317"/>
      <c r="AI58" s="317"/>
    </row>
    <row r="59">
      <c r="A59" s="226"/>
      <c r="B59" s="226"/>
      <c r="C59" s="330" t="s">
        <v>778</v>
      </c>
      <c r="D59" s="305">
        <f t="shared" ref="D59:P59" si="91">D57/D58</f>
        <v>0.05555555556</v>
      </c>
      <c r="E59" s="306">
        <f t="shared" si="91"/>
        <v>0.06976744186</v>
      </c>
      <c r="F59" s="306">
        <f t="shared" si="91"/>
        <v>0.01666666667</v>
      </c>
      <c r="G59" s="306">
        <f t="shared" si="91"/>
        <v>0.0447761194</v>
      </c>
      <c r="H59" s="306">
        <f t="shared" si="91"/>
        <v>0</v>
      </c>
      <c r="I59" s="306">
        <f t="shared" si="91"/>
        <v>0.03076923077</v>
      </c>
      <c r="J59" s="306">
        <f t="shared" si="91"/>
        <v>0.01851851852</v>
      </c>
      <c r="K59" s="306">
        <f t="shared" si="91"/>
        <v>0.015625</v>
      </c>
      <c r="L59" s="306">
        <f t="shared" si="91"/>
        <v>0.01886792453</v>
      </c>
      <c r="M59" s="306">
        <f t="shared" si="91"/>
        <v>0.02857142857</v>
      </c>
      <c r="N59" s="306">
        <f t="shared" si="91"/>
        <v>0</v>
      </c>
      <c r="O59" s="307">
        <f t="shared" si="91"/>
        <v>0.05882352941</v>
      </c>
      <c r="P59" s="321">
        <f t="shared" si="91"/>
        <v>0.02941176471</v>
      </c>
      <c r="R59" s="226"/>
      <c r="S59" s="226"/>
      <c r="T59" s="330" t="s">
        <v>778</v>
      </c>
      <c r="U59" s="305">
        <f t="shared" ref="U59:AG59" si="92">U57/U58</f>
        <v>0.03703703704</v>
      </c>
      <c r="V59" s="306">
        <f t="shared" si="92"/>
        <v>0.02325581395</v>
      </c>
      <c r="W59" s="306">
        <f t="shared" si="92"/>
        <v>0.01666666667</v>
      </c>
      <c r="X59" s="306">
        <f t="shared" si="92"/>
        <v>0.0447761194</v>
      </c>
      <c r="Y59" s="306">
        <f t="shared" si="92"/>
        <v>0</v>
      </c>
      <c r="Z59" s="306">
        <f t="shared" si="92"/>
        <v>0.03076923077</v>
      </c>
      <c r="AA59" s="306">
        <f t="shared" si="92"/>
        <v>0.01851851852</v>
      </c>
      <c r="AB59" s="306">
        <f t="shared" si="92"/>
        <v>0.015625</v>
      </c>
      <c r="AC59" s="306">
        <f t="shared" si="92"/>
        <v>0.01886792453</v>
      </c>
      <c r="AD59" s="306">
        <f t="shared" si="92"/>
        <v>0.02857142857</v>
      </c>
      <c r="AE59" s="306">
        <f t="shared" si="92"/>
        <v>0</v>
      </c>
      <c r="AF59" s="307">
        <f t="shared" si="92"/>
        <v>0.05882352941</v>
      </c>
      <c r="AG59" s="322">
        <f t="shared" si="92"/>
        <v>0.02450980392</v>
      </c>
      <c r="AH59" s="323"/>
      <c r="AI59" s="323"/>
    </row>
    <row r="60">
      <c r="A60" s="332" t="s">
        <v>779</v>
      </c>
      <c r="B60" s="332" t="s">
        <v>747</v>
      </c>
      <c r="C60" s="333" t="s">
        <v>746</v>
      </c>
      <c r="D60" s="328">
        <f t="shared" ref="D60:O60" si="93">D51</f>
        <v>3</v>
      </c>
      <c r="E60" s="328">
        <f t="shared" si="93"/>
        <v>3</v>
      </c>
      <c r="F60" s="329">
        <f t="shared" si="93"/>
        <v>1</v>
      </c>
      <c r="G60" s="329">
        <f t="shared" si="93"/>
        <v>2</v>
      </c>
      <c r="H60" s="328">
        <f t="shared" si="93"/>
        <v>0</v>
      </c>
      <c r="I60" s="328">
        <f t="shared" si="93"/>
        <v>2</v>
      </c>
      <c r="J60" s="328">
        <f t="shared" si="93"/>
        <v>1</v>
      </c>
      <c r="K60" s="328">
        <f t="shared" si="93"/>
        <v>1</v>
      </c>
      <c r="L60" s="328">
        <f t="shared" si="93"/>
        <v>1</v>
      </c>
      <c r="M60" s="328">
        <f t="shared" si="93"/>
        <v>1</v>
      </c>
      <c r="N60" s="328">
        <f t="shared" si="93"/>
        <v>0</v>
      </c>
      <c r="O60" s="328">
        <f t="shared" si="93"/>
        <v>2</v>
      </c>
      <c r="R60" s="332" t="s">
        <v>779</v>
      </c>
      <c r="S60" s="332" t="s">
        <v>747</v>
      </c>
      <c r="T60" s="337" t="s">
        <v>746</v>
      </c>
      <c r="U60" s="328">
        <f t="shared" ref="U60:Y60" si="94">U51</f>
        <v>2</v>
      </c>
      <c r="V60" s="328">
        <f t="shared" si="94"/>
        <v>1</v>
      </c>
      <c r="W60" s="329">
        <f t="shared" si="94"/>
        <v>1</v>
      </c>
      <c r="X60" s="329">
        <f t="shared" si="94"/>
        <v>2</v>
      </c>
      <c r="Y60" s="328">
        <f t="shared" si="94"/>
        <v>0</v>
      </c>
      <c r="Z60" s="328">
        <v>2.0</v>
      </c>
      <c r="AA60" s="328">
        <v>1.0</v>
      </c>
      <c r="AB60" s="328">
        <v>1.0</v>
      </c>
      <c r="AC60" s="328">
        <f t="shared" ref="AC60:AF60" si="95">AC51</f>
        <v>1</v>
      </c>
      <c r="AD60" s="328">
        <f t="shared" si="95"/>
        <v>1</v>
      </c>
      <c r="AE60" s="328">
        <f t="shared" si="95"/>
        <v>0</v>
      </c>
      <c r="AF60" s="408">
        <f t="shared" si="95"/>
        <v>2</v>
      </c>
    </row>
    <row r="61">
      <c r="A61" s="219"/>
      <c r="B61" s="219"/>
      <c r="C61" s="339" t="s">
        <v>780</v>
      </c>
      <c r="D61" s="29">
        <v>1.0</v>
      </c>
      <c r="E61" s="29">
        <v>2.0</v>
      </c>
      <c r="F61" s="29">
        <v>3.0</v>
      </c>
      <c r="G61" s="29">
        <v>4.0</v>
      </c>
      <c r="H61" s="29">
        <v>5.0</v>
      </c>
      <c r="I61" s="29">
        <v>6.0</v>
      </c>
      <c r="J61" s="29">
        <v>7.0</v>
      </c>
      <c r="K61" s="29">
        <v>8.0</v>
      </c>
      <c r="L61" s="29">
        <v>9.0</v>
      </c>
      <c r="M61" s="29">
        <v>10.0</v>
      </c>
      <c r="N61" s="29">
        <v>11.0</v>
      </c>
      <c r="O61" s="343">
        <v>12.0</v>
      </c>
      <c r="R61" s="219"/>
      <c r="S61" s="219"/>
      <c r="T61" s="342" t="s">
        <v>780</v>
      </c>
      <c r="U61" s="29">
        <v>1.0</v>
      </c>
      <c r="V61" s="29">
        <v>2.0</v>
      </c>
      <c r="W61" s="29">
        <v>3.0</v>
      </c>
      <c r="X61" s="29">
        <v>4.0</v>
      </c>
      <c r="Y61" s="29">
        <v>5.0</v>
      </c>
      <c r="Z61" s="29">
        <v>6.0</v>
      </c>
      <c r="AA61" s="29">
        <v>7.0</v>
      </c>
      <c r="AB61" s="29">
        <v>8.0</v>
      </c>
      <c r="AC61" s="29">
        <v>9.0</v>
      </c>
      <c r="AD61" s="29">
        <v>10.0</v>
      </c>
      <c r="AE61" s="29">
        <v>11.0</v>
      </c>
      <c r="AF61" s="343">
        <v>12.0</v>
      </c>
    </row>
    <row r="62">
      <c r="A62" s="219"/>
      <c r="B62" s="226"/>
      <c r="C62" s="344" t="s">
        <v>781</v>
      </c>
      <c r="D62" s="108">
        <f>D60/D61</f>
        <v>3</v>
      </c>
      <c r="E62" s="108">
        <f>SUM(D60:E60)/E61</f>
        <v>3</v>
      </c>
      <c r="F62" s="345">
        <f>SUM(D60:F60)/F61</f>
        <v>2.333333333</v>
      </c>
      <c r="G62" s="345">
        <f>SUM(D60:G60)/G61</f>
        <v>2.25</v>
      </c>
      <c r="H62" s="108">
        <f>SUM(D60:H60)/H61</f>
        <v>1.8</v>
      </c>
      <c r="I62" s="345">
        <f>SUM(D60:I60)/I61</f>
        <v>1.833333333</v>
      </c>
      <c r="J62" s="345">
        <f>SUM(D60:J60)/J61</f>
        <v>1.714285714</v>
      </c>
      <c r="K62" s="345">
        <f>SUM(D60:K60)/K61</f>
        <v>1.625</v>
      </c>
      <c r="L62" s="345">
        <f>SUM(D60:L60)/L61</f>
        <v>1.555555556</v>
      </c>
      <c r="M62" s="345">
        <f>SUM(D60:M60)/M61</f>
        <v>1.5</v>
      </c>
      <c r="N62" s="345">
        <f>SUM(D60:N60)/N61</f>
        <v>1.363636364</v>
      </c>
      <c r="O62" s="346">
        <f>SUM(D60:O60)/O61</f>
        <v>1.416666667</v>
      </c>
      <c r="R62" s="219"/>
      <c r="S62" s="226"/>
      <c r="T62" s="347" t="s">
        <v>781</v>
      </c>
      <c r="U62" s="108">
        <f>U60/U61</f>
        <v>2</v>
      </c>
      <c r="V62" s="108">
        <f>SUM(U60:V60)/V61</f>
        <v>1.5</v>
      </c>
      <c r="W62" s="345">
        <f>SUM(U60:W60)/W61</f>
        <v>1.333333333</v>
      </c>
      <c r="X62" s="345">
        <f>SUM(U60:X60)/X61</f>
        <v>1.5</v>
      </c>
      <c r="Y62" s="108">
        <f>SUM(U60:Y60)/Y61</f>
        <v>1.2</v>
      </c>
      <c r="Z62" s="345">
        <f>SUM(U60:Z60)/Z61</f>
        <v>1.333333333</v>
      </c>
      <c r="AA62" s="345">
        <f>SUM(U60:AA60)/AA61</f>
        <v>1.285714286</v>
      </c>
      <c r="AB62" s="345">
        <f>SUM(U60:AB60)/AB61</f>
        <v>1.25</v>
      </c>
      <c r="AC62" s="345">
        <f>SUM(U60:AC60)/AC61</f>
        <v>1.222222222</v>
      </c>
      <c r="AD62" s="345">
        <f>SUM(U60:AD60)/AD61</f>
        <v>1.2</v>
      </c>
      <c r="AE62" s="345">
        <f>SUM(U60:AE60)/AE61</f>
        <v>1.090909091</v>
      </c>
      <c r="AF62" s="346">
        <f>SUM(U60:AF60)/AF61</f>
        <v>1.166666667</v>
      </c>
    </row>
    <row r="63">
      <c r="A63" s="219"/>
      <c r="B63" s="332" t="s">
        <v>756</v>
      </c>
      <c r="C63" s="333" t="s">
        <v>746</v>
      </c>
      <c r="D63" s="354">
        <f t="shared" ref="D63:H63" si="96">D54</f>
        <v>0</v>
      </c>
      <c r="E63" s="354">
        <f t="shared" si="96"/>
        <v>0</v>
      </c>
      <c r="F63" s="354">
        <f t="shared" si="96"/>
        <v>0</v>
      </c>
      <c r="G63" s="354">
        <f t="shared" si="96"/>
        <v>1</v>
      </c>
      <c r="H63" s="354">
        <f t="shared" si="96"/>
        <v>0</v>
      </c>
      <c r="I63" s="325">
        <v>0.0</v>
      </c>
      <c r="J63" s="354">
        <f t="shared" ref="J63:N63" si="97">J54</f>
        <v>0</v>
      </c>
      <c r="K63" s="354">
        <f t="shared" si="97"/>
        <v>0</v>
      </c>
      <c r="L63" s="354">
        <f t="shared" si="97"/>
        <v>0</v>
      </c>
      <c r="M63" s="354">
        <f t="shared" si="97"/>
        <v>0</v>
      </c>
      <c r="N63" s="354">
        <f t="shared" si="97"/>
        <v>0</v>
      </c>
      <c r="O63" s="325">
        <v>2.0</v>
      </c>
      <c r="R63" s="219"/>
      <c r="S63" s="332" t="s">
        <v>756</v>
      </c>
      <c r="T63" s="337" t="s">
        <v>746</v>
      </c>
      <c r="U63" s="354">
        <f t="shared" ref="U63:Y63" si="98">U54</f>
        <v>0</v>
      </c>
      <c r="V63" s="354">
        <f t="shared" si="98"/>
        <v>0</v>
      </c>
      <c r="W63" s="354">
        <f t="shared" si="98"/>
        <v>0</v>
      </c>
      <c r="X63" s="354">
        <f t="shared" si="98"/>
        <v>1</v>
      </c>
      <c r="Y63" s="354">
        <f t="shared" si="98"/>
        <v>0</v>
      </c>
      <c r="Z63" s="325">
        <v>0.0</v>
      </c>
      <c r="AA63" s="325">
        <v>0.0</v>
      </c>
      <c r="AB63" s="354">
        <f t="shared" ref="AB63:AF63" si="99">AB54</f>
        <v>0</v>
      </c>
      <c r="AC63" s="354">
        <f t="shared" si="99"/>
        <v>0</v>
      </c>
      <c r="AD63" s="354">
        <f t="shared" si="99"/>
        <v>0</v>
      </c>
      <c r="AE63" s="354">
        <f t="shared" si="99"/>
        <v>0</v>
      </c>
      <c r="AF63" s="355">
        <f t="shared" si="99"/>
        <v>0</v>
      </c>
    </row>
    <row r="64">
      <c r="A64" s="219"/>
      <c r="B64" s="219"/>
      <c r="C64" s="339" t="s">
        <v>780</v>
      </c>
      <c r="D64" s="29">
        <v>1.0</v>
      </c>
      <c r="E64" s="29">
        <v>2.0</v>
      </c>
      <c r="F64" s="29">
        <v>3.0</v>
      </c>
      <c r="G64" s="29">
        <v>4.0</v>
      </c>
      <c r="H64" s="29">
        <v>5.0</v>
      </c>
      <c r="I64" s="29">
        <v>6.0</v>
      </c>
      <c r="J64" s="29">
        <v>7.0</v>
      </c>
      <c r="K64" s="29">
        <v>8.0</v>
      </c>
      <c r="L64" s="29">
        <v>9.0</v>
      </c>
      <c r="M64" s="29">
        <v>10.0</v>
      </c>
      <c r="N64" s="29">
        <v>11.0</v>
      </c>
      <c r="O64" s="343">
        <v>12.0</v>
      </c>
      <c r="R64" s="219"/>
      <c r="S64" s="219"/>
      <c r="T64" s="342" t="s">
        <v>780</v>
      </c>
      <c r="U64" s="29">
        <v>1.0</v>
      </c>
      <c r="V64" s="29">
        <v>2.0</v>
      </c>
      <c r="W64" s="29">
        <v>3.0</v>
      </c>
      <c r="X64" s="29">
        <v>4.0</v>
      </c>
      <c r="Y64" s="29">
        <v>5.0</v>
      </c>
      <c r="Z64" s="29">
        <v>6.0</v>
      </c>
      <c r="AA64" s="29">
        <v>7.0</v>
      </c>
      <c r="AB64" s="29">
        <v>8.0</v>
      </c>
      <c r="AC64" s="29">
        <v>9.0</v>
      </c>
      <c r="AD64" s="29">
        <v>10.0</v>
      </c>
      <c r="AE64" s="29">
        <v>11.0</v>
      </c>
      <c r="AF64" s="343">
        <v>12.0</v>
      </c>
    </row>
    <row r="65">
      <c r="A65" s="219"/>
      <c r="B65" s="226"/>
      <c r="C65" s="344" t="s">
        <v>781</v>
      </c>
      <c r="D65" s="108">
        <f>D63/D64</f>
        <v>0</v>
      </c>
      <c r="E65" s="108">
        <f>SUM(D63:E63)/E64</f>
        <v>0</v>
      </c>
      <c r="F65" s="345">
        <f>SUM(D63:F63)/F64</f>
        <v>0</v>
      </c>
      <c r="G65" s="345">
        <f>SUM(D63:G63)/G64</f>
        <v>0.25</v>
      </c>
      <c r="H65" s="108">
        <f>SUM(D63:H63)/H64</f>
        <v>0.2</v>
      </c>
      <c r="I65" s="345">
        <f>SUM(D63:I63)/I64</f>
        <v>0.1666666667</v>
      </c>
      <c r="J65" s="345">
        <f>SUM(D63:J63)/J64</f>
        <v>0.1428571429</v>
      </c>
      <c r="K65" s="345">
        <f>SUM(D63:K63)/K64</f>
        <v>0.125</v>
      </c>
      <c r="L65" s="345">
        <f>SUM(D63:L63)/L64</f>
        <v>0.1111111111</v>
      </c>
      <c r="M65" s="345">
        <f>SUM(D63:M63)/M64</f>
        <v>0.1</v>
      </c>
      <c r="N65" s="345">
        <f>SUM(D63:N63)/N64</f>
        <v>0.09090909091</v>
      </c>
      <c r="O65" s="346">
        <f>SUM(D63:O63)/O64</f>
        <v>0.25</v>
      </c>
      <c r="R65" s="219"/>
      <c r="S65" s="226"/>
      <c r="T65" s="347" t="s">
        <v>781</v>
      </c>
      <c r="U65" s="108">
        <f>U63/U64</f>
        <v>0</v>
      </c>
      <c r="V65" s="108">
        <f>SUM(U63:V63)/V64</f>
        <v>0</v>
      </c>
      <c r="W65" s="345">
        <f>SUM(U63:W63)/W64</f>
        <v>0</v>
      </c>
      <c r="X65" s="345">
        <f>SUM(U63:X63)/X64</f>
        <v>0.25</v>
      </c>
      <c r="Y65" s="108">
        <f>SUM(U63:Y63)/Y64</f>
        <v>0.2</v>
      </c>
      <c r="Z65" s="345">
        <f>SUM(U63:Z63)/Z64</f>
        <v>0.1666666667</v>
      </c>
      <c r="AA65" s="345">
        <f>SUM(U63:AA63)/AA64</f>
        <v>0.1428571429</v>
      </c>
      <c r="AB65" s="345">
        <f>SUM(U63:AB63)/AB64</f>
        <v>0.125</v>
      </c>
      <c r="AC65" s="345">
        <f>SUM(U63:AC63)/AC64</f>
        <v>0.1111111111</v>
      </c>
      <c r="AD65" s="345">
        <f>SUM(U63:AD63)/AD64</f>
        <v>0.1</v>
      </c>
      <c r="AE65" s="345">
        <f>SUM(U63:AE63)/AE64</f>
        <v>0.09090909091</v>
      </c>
      <c r="AF65" s="346">
        <f>SUM(U63:AF63)/AF64</f>
        <v>0.08333333333</v>
      </c>
    </row>
    <row r="66">
      <c r="A66" s="219"/>
      <c r="B66" s="332" t="s">
        <v>782</v>
      </c>
      <c r="C66" s="333" t="s">
        <v>746</v>
      </c>
      <c r="D66" s="325">
        <f t="shared" ref="D66:O66" si="100">SUM(D60,D63)</f>
        <v>3</v>
      </c>
      <c r="E66" s="325">
        <f t="shared" si="100"/>
        <v>3</v>
      </c>
      <c r="F66" s="326">
        <f t="shared" si="100"/>
        <v>1</v>
      </c>
      <c r="G66" s="326">
        <f t="shared" si="100"/>
        <v>3</v>
      </c>
      <c r="H66" s="325">
        <f t="shared" si="100"/>
        <v>0</v>
      </c>
      <c r="I66" s="325">
        <f t="shared" si="100"/>
        <v>2</v>
      </c>
      <c r="J66" s="325">
        <f t="shared" si="100"/>
        <v>1</v>
      </c>
      <c r="K66" s="325">
        <f t="shared" si="100"/>
        <v>1</v>
      </c>
      <c r="L66" s="325">
        <f t="shared" si="100"/>
        <v>1</v>
      </c>
      <c r="M66" s="325">
        <f t="shared" si="100"/>
        <v>1</v>
      </c>
      <c r="N66" s="325">
        <f t="shared" si="100"/>
        <v>0</v>
      </c>
      <c r="O66" s="410">
        <f t="shared" si="100"/>
        <v>4</v>
      </c>
      <c r="R66" s="219"/>
      <c r="S66" s="332" t="s">
        <v>783</v>
      </c>
      <c r="T66" s="337" t="s">
        <v>746</v>
      </c>
      <c r="U66" s="325">
        <f t="shared" ref="U66:AF66" si="101">SUM(U60,U63)</f>
        <v>2</v>
      </c>
      <c r="V66" s="325">
        <f t="shared" si="101"/>
        <v>1</v>
      </c>
      <c r="W66" s="326">
        <f t="shared" si="101"/>
        <v>1</v>
      </c>
      <c r="X66" s="326">
        <f t="shared" si="101"/>
        <v>3</v>
      </c>
      <c r="Y66" s="325">
        <f t="shared" si="101"/>
        <v>0</v>
      </c>
      <c r="Z66" s="325">
        <f t="shared" si="101"/>
        <v>2</v>
      </c>
      <c r="AA66" s="325">
        <f t="shared" si="101"/>
        <v>1</v>
      </c>
      <c r="AB66" s="325">
        <f t="shared" si="101"/>
        <v>1</v>
      </c>
      <c r="AC66" s="325">
        <f t="shared" si="101"/>
        <v>1</v>
      </c>
      <c r="AD66" s="325">
        <f t="shared" si="101"/>
        <v>1</v>
      </c>
      <c r="AE66" s="325">
        <f t="shared" si="101"/>
        <v>0</v>
      </c>
      <c r="AF66" s="410">
        <f t="shared" si="101"/>
        <v>2</v>
      </c>
    </row>
    <row r="67">
      <c r="A67" s="219"/>
      <c r="B67" s="219"/>
      <c r="C67" s="339" t="s">
        <v>780</v>
      </c>
      <c r="D67" s="29">
        <v>1.0</v>
      </c>
      <c r="E67" s="29">
        <v>2.0</v>
      </c>
      <c r="F67" s="29">
        <v>3.0</v>
      </c>
      <c r="G67" s="29">
        <v>4.0</v>
      </c>
      <c r="H67" s="29">
        <v>5.0</v>
      </c>
      <c r="I67" s="29">
        <v>6.0</v>
      </c>
      <c r="J67" s="29">
        <v>7.0</v>
      </c>
      <c r="K67" s="29">
        <v>8.0</v>
      </c>
      <c r="L67" s="29">
        <v>9.0</v>
      </c>
      <c r="M67" s="29">
        <v>10.0</v>
      </c>
      <c r="N67" s="29">
        <v>11.0</v>
      </c>
      <c r="O67" s="343">
        <v>12.0</v>
      </c>
      <c r="R67" s="219"/>
      <c r="S67" s="219"/>
      <c r="T67" s="342" t="s">
        <v>780</v>
      </c>
      <c r="U67" s="29">
        <v>1.0</v>
      </c>
      <c r="V67" s="29">
        <v>2.0</v>
      </c>
      <c r="W67" s="29">
        <v>3.0</v>
      </c>
      <c r="X67" s="29">
        <v>4.0</v>
      </c>
      <c r="Y67" s="29">
        <v>5.0</v>
      </c>
      <c r="Z67" s="29">
        <v>6.0</v>
      </c>
      <c r="AA67" s="29">
        <v>7.0</v>
      </c>
      <c r="AB67" s="29">
        <v>8.0</v>
      </c>
      <c r="AC67" s="29">
        <v>9.0</v>
      </c>
      <c r="AD67" s="29">
        <v>10.0</v>
      </c>
      <c r="AE67" s="29">
        <v>11.0</v>
      </c>
      <c r="AF67" s="343">
        <v>12.0</v>
      </c>
    </row>
    <row r="68">
      <c r="A68" s="219"/>
      <c r="B68" s="226"/>
      <c r="C68" s="344" t="s">
        <v>781</v>
      </c>
      <c r="D68" s="108">
        <f>D66/D67</f>
        <v>3</v>
      </c>
      <c r="E68" s="108">
        <f>SUM(D66:E66)/E67</f>
        <v>3</v>
      </c>
      <c r="F68" s="345">
        <f>SUM(D66:F66)/F67</f>
        <v>2.333333333</v>
      </c>
      <c r="G68" s="345">
        <f>SUM(D66:G66)/G67</f>
        <v>2.5</v>
      </c>
      <c r="H68" s="108">
        <f>SUM(D66:H66)/H67</f>
        <v>2</v>
      </c>
      <c r="I68" s="345">
        <f>SUM(D66:I66)/I67</f>
        <v>2</v>
      </c>
      <c r="J68" s="345">
        <f>SUM(D66:J66)/J67</f>
        <v>1.857142857</v>
      </c>
      <c r="K68" s="345">
        <f>SUM(D66:K66)/K67</f>
        <v>1.75</v>
      </c>
      <c r="L68" s="345">
        <f>SUM(D66:L66)/L67</f>
        <v>1.666666667</v>
      </c>
      <c r="M68" s="345">
        <f>SUM(D66:M66)/M67</f>
        <v>1.6</v>
      </c>
      <c r="N68" s="345">
        <f>SUM(D66:N66)/N67</f>
        <v>1.454545455</v>
      </c>
      <c r="O68" s="346">
        <f>SUM(D66:O66)/O67</f>
        <v>1.666666667</v>
      </c>
      <c r="R68" s="219"/>
      <c r="S68" s="226"/>
      <c r="T68" s="347" t="s">
        <v>781</v>
      </c>
      <c r="U68" s="108">
        <f>U66/U67</f>
        <v>2</v>
      </c>
      <c r="V68" s="108">
        <f>SUM(U66:V66)/V67</f>
        <v>1.5</v>
      </c>
      <c r="W68" s="345">
        <f>SUM(U66:W66)/W67</f>
        <v>1.333333333</v>
      </c>
      <c r="X68" s="345">
        <f>SUM(U66:X66)/X67</f>
        <v>1.75</v>
      </c>
      <c r="Y68" s="108">
        <f>SUM(U66:Y66)/Y67</f>
        <v>1.4</v>
      </c>
      <c r="Z68" s="345">
        <f>SUM(U66:Z66)/Z67</f>
        <v>1.5</v>
      </c>
      <c r="AA68" s="345">
        <f>SUM(U66:AA66)/AA67</f>
        <v>1.428571429</v>
      </c>
      <c r="AB68" s="345">
        <f>SUM(U66:AB66)/AB67</f>
        <v>1.375</v>
      </c>
      <c r="AC68" s="345">
        <f>SUM(U66:AC66)/AC67</f>
        <v>1.333333333</v>
      </c>
      <c r="AD68" s="345">
        <f>SUM(U66:AD66)/AD67</f>
        <v>1.3</v>
      </c>
      <c r="AE68" s="345">
        <f>SUM(U66:AE66)/AE67</f>
        <v>1.181818182</v>
      </c>
      <c r="AF68" s="346">
        <f>SUM(U66:AF66)/AF67</f>
        <v>1.25</v>
      </c>
    </row>
    <row r="69">
      <c r="A69" s="366"/>
      <c r="B69" s="366"/>
      <c r="C69" s="367"/>
      <c r="D69" s="325"/>
      <c r="E69" s="325"/>
      <c r="F69" s="325"/>
      <c r="G69" s="325"/>
      <c r="H69" s="325"/>
      <c r="I69" s="325"/>
      <c r="J69" s="325"/>
      <c r="K69" s="325"/>
      <c r="L69" s="325"/>
      <c r="M69" s="325"/>
      <c r="N69" s="325"/>
      <c r="O69" s="325"/>
      <c r="R69" s="366"/>
      <c r="S69" s="366"/>
      <c r="T69" s="367"/>
      <c r="U69" s="325"/>
      <c r="V69" s="325"/>
      <c r="W69" s="325"/>
      <c r="X69" s="325"/>
      <c r="Y69" s="325"/>
      <c r="Z69" s="325"/>
      <c r="AA69" s="325"/>
      <c r="AB69" s="325"/>
      <c r="AC69" s="325"/>
      <c r="AD69" s="325"/>
      <c r="AE69" s="325"/>
      <c r="AF69" s="325"/>
    </row>
    <row r="70">
      <c r="A70" s="373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R70" s="373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</row>
    <row r="71">
      <c r="A71" s="373"/>
      <c r="C71" s="29"/>
      <c r="D71" s="108"/>
      <c r="E71" s="108"/>
      <c r="F71" s="345"/>
      <c r="G71" s="345"/>
      <c r="H71" s="108"/>
      <c r="I71" s="345"/>
      <c r="J71" s="345"/>
      <c r="K71" s="345"/>
      <c r="L71" s="345"/>
      <c r="M71" s="345"/>
      <c r="N71" s="345"/>
      <c r="O71" s="345"/>
      <c r="R71" s="373"/>
      <c r="T71" s="29"/>
      <c r="U71" s="108"/>
      <c r="V71" s="108"/>
      <c r="W71" s="345"/>
      <c r="X71" s="345"/>
      <c r="Y71" s="108"/>
      <c r="Z71" s="345"/>
      <c r="AA71" s="345"/>
      <c r="AB71" s="345"/>
      <c r="AC71" s="345"/>
      <c r="AD71" s="345"/>
      <c r="AE71" s="345"/>
      <c r="AF71" s="345"/>
    </row>
    <row r="72">
      <c r="C72" s="108"/>
      <c r="D72" s="108"/>
      <c r="E72" s="108"/>
      <c r="F72" s="108"/>
      <c r="G72" s="108"/>
      <c r="H72" s="108"/>
      <c r="I72" s="108"/>
      <c r="J72" s="108"/>
    </row>
    <row r="73">
      <c r="C73" s="108"/>
      <c r="D73" s="108"/>
      <c r="E73" s="108"/>
      <c r="F73" s="108"/>
      <c r="G73" s="108"/>
      <c r="H73" s="108"/>
      <c r="I73" s="108"/>
      <c r="J73" s="108"/>
    </row>
    <row r="74">
      <c r="C74" s="108"/>
      <c r="D74" s="108"/>
      <c r="E74" s="108"/>
      <c r="F74" s="108"/>
      <c r="G74" s="108"/>
      <c r="H74" s="108"/>
      <c r="I74" s="108"/>
      <c r="J74" s="108"/>
    </row>
    <row r="75">
      <c r="C75" s="108"/>
      <c r="D75" s="108"/>
      <c r="E75" s="108"/>
      <c r="F75" s="108"/>
      <c r="G75" s="108"/>
      <c r="H75" s="108"/>
      <c r="I75" s="108"/>
      <c r="J75" s="108"/>
    </row>
    <row r="76">
      <c r="C76" s="108"/>
      <c r="D76" s="108"/>
      <c r="E76" s="108"/>
      <c r="F76" s="108"/>
      <c r="G76" s="108"/>
      <c r="H76" s="108"/>
      <c r="I76" s="108"/>
      <c r="J76" s="108"/>
    </row>
    <row r="77">
      <c r="C77" s="108"/>
      <c r="D77" s="108"/>
      <c r="E77" s="108"/>
      <c r="F77" s="108"/>
      <c r="G77" s="108"/>
      <c r="H77" s="108"/>
      <c r="I77" s="108"/>
      <c r="J77" s="108"/>
    </row>
    <row r="78">
      <c r="C78" s="108"/>
      <c r="D78" s="108"/>
      <c r="E78" s="108"/>
      <c r="F78" s="108"/>
      <c r="G78" s="108"/>
      <c r="H78" s="108"/>
      <c r="I78" s="108"/>
      <c r="J78" s="108"/>
    </row>
    <row r="79">
      <c r="C79" s="108"/>
      <c r="D79" s="108"/>
      <c r="E79" s="108"/>
      <c r="F79" s="108"/>
      <c r="G79" s="108"/>
      <c r="H79" s="108"/>
      <c r="I79" s="108"/>
      <c r="J79" s="108"/>
    </row>
    <row r="80">
      <c r="C80" s="108"/>
      <c r="D80" s="108"/>
      <c r="E80" s="108"/>
      <c r="F80" s="108"/>
      <c r="G80" s="108"/>
      <c r="H80" s="108"/>
      <c r="I80" s="108"/>
      <c r="J80" s="108"/>
    </row>
    <row r="81">
      <c r="C81" s="108"/>
      <c r="D81" s="108"/>
      <c r="E81" s="108"/>
      <c r="F81" s="108"/>
      <c r="G81" s="108"/>
      <c r="H81" s="108"/>
      <c r="I81" s="108"/>
      <c r="J81" s="108"/>
    </row>
    <row r="82">
      <c r="C82" s="108"/>
      <c r="D82" s="108"/>
      <c r="E82" s="108"/>
      <c r="F82" s="108"/>
      <c r="G82" s="108"/>
      <c r="H82" s="108"/>
      <c r="I82" s="108"/>
      <c r="J82" s="108"/>
    </row>
    <row r="83">
      <c r="C83" s="108"/>
      <c r="D83" s="108"/>
      <c r="E83" s="108"/>
      <c r="F83" s="108"/>
      <c r="G83" s="108"/>
      <c r="H83" s="108"/>
      <c r="I83" s="108"/>
      <c r="J83" s="108"/>
    </row>
    <row r="84">
      <c r="C84" s="108"/>
      <c r="D84" s="108"/>
      <c r="E84" s="108"/>
      <c r="F84" s="108"/>
      <c r="G84" s="108"/>
      <c r="H84" s="108"/>
      <c r="I84" s="108"/>
      <c r="J84" s="108"/>
    </row>
    <row r="85">
      <c r="C85" s="108"/>
      <c r="D85" s="108"/>
      <c r="E85" s="108"/>
      <c r="F85" s="108"/>
      <c r="G85" s="108"/>
      <c r="H85" s="108"/>
      <c r="I85" s="108"/>
      <c r="J85" s="108"/>
    </row>
    <row r="86">
      <c r="C86" s="108"/>
      <c r="D86" s="108"/>
      <c r="E86" s="108"/>
      <c r="F86" s="108"/>
      <c r="G86" s="108"/>
      <c r="H86" s="108"/>
      <c r="I86" s="108"/>
      <c r="J86" s="108"/>
    </row>
    <row r="87">
      <c r="C87" s="108"/>
      <c r="D87" s="108"/>
      <c r="E87" s="108"/>
      <c r="F87" s="108"/>
      <c r="G87" s="108"/>
      <c r="H87" s="108"/>
      <c r="I87" s="108"/>
      <c r="J87" s="108"/>
    </row>
    <row r="88">
      <c r="C88" s="108"/>
      <c r="D88" s="108"/>
      <c r="E88" s="108"/>
      <c r="F88" s="108"/>
      <c r="G88" s="108"/>
      <c r="H88" s="108"/>
      <c r="I88" s="108"/>
      <c r="J88" s="108"/>
    </row>
    <row r="89">
      <c r="C89" s="108"/>
      <c r="D89" s="108"/>
      <c r="E89" s="108"/>
      <c r="F89" s="108"/>
      <c r="G89" s="108"/>
      <c r="H89" s="108"/>
      <c r="I89" s="108"/>
      <c r="J89" s="108"/>
    </row>
    <row r="90">
      <c r="C90" s="108"/>
      <c r="D90" s="108"/>
      <c r="E90" s="108"/>
      <c r="F90" s="108"/>
      <c r="G90" s="108"/>
      <c r="H90" s="108"/>
      <c r="I90" s="108"/>
      <c r="J90" s="108"/>
    </row>
    <row r="91">
      <c r="C91" s="108"/>
      <c r="D91" s="108"/>
      <c r="E91" s="108"/>
      <c r="F91" s="108"/>
      <c r="G91" s="108"/>
      <c r="H91" s="108"/>
      <c r="I91" s="108"/>
      <c r="J91" s="108"/>
    </row>
    <row r="92">
      <c r="C92" s="108"/>
      <c r="D92" s="108"/>
      <c r="E92" s="108"/>
      <c r="F92" s="108"/>
      <c r="G92" s="108"/>
      <c r="H92" s="108"/>
      <c r="I92" s="108"/>
      <c r="J92" s="108"/>
    </row>
    <row r="93">
      <c r="C93" s="108"/>
      <c r="D93" s="108"/>
      <c r="E93" s="108"/>
      <c r="F93" s="108"/>
      <c r="G93" s="108"/>
      <c r="H93" s="108"/>
      <c r="I93" s="108"/>
      <c r="J93" s="108"/>
    </row>
    <row r="94">
      <c r="C94" s="108"/>
      <c r="D94" s="108"/>
      <c r="E94" s="108"/>
      <c r="F94" s="108"/>
      <c r="G94" s="108"/>
      <c r="H94" s="108"/>
      <c r="I94" s="108"/>
      <c r="J94" s="108"/>
    </row>
    <row r="95">
      <c r="C95" s="108"/>
      <c r="D95" s="108"/>
      <c r="E95" s="108"/>
      <c r="F95" s="108"/>
      <c r="G95" s="108"/>
      <c r="H95" s="108"/>
      <c r="I95" s="108"/>
      <c r="J95" s="108"/>
    </row>
    <row r="96">
      <c r="C96" s="108"/>
      <c r="D96" s="108"/>
      <c r="E96" s="108"/>
      <c r="F96" s="108"/>
      <c r="G96" s="108"/>
      <c r="H96" s="108"/>
      <c r="I96" s="108"/>
      <c r="J96" s="108"/>
    </row>
    <row r="97">
      <c r="C97" s="108"/>
      <c r="D97" s="108"/>
      <c r="E97" s="108"/>
      <c r="F97" s="108"/>
      <c r="G97" s="108"/>
      <c r="H97" s="108"/>
      <c r="I97" s="108"/>
      <c r="J97" s="108"/>
    </row>
    <row r="98">
      <c r="C98" s="108"/>
      <c r="D98" s="108"/>
      <c r="E98" s="108"/>
      <c r="F98" s="108"/>
      <c r="G98" s="108"/>
      <c r="H98" s="108"/>
      <c r="I98" s="108"/>
      <c r="J98" s="108"/>
    </row>
    <row r="99">
      <c r="C99" s="108"/>
      <c r="D99" s="108"/>
      <c r="E99" s="108"/>
      <c r="F99" s="108"/>
      <c r="G99" s="108"/>
      <c r="H99" s="108"/>
      <c r="I99" s="108"/>
      <c r="J99" s="108"/>
    </row>
    <row r="100">
      <c r="C100" s="108"/>
      <c r="D100" s="108"/>
      <c r="E100" s="108"/>
      <c r="F100" s="108"/>
      <c r="G100" s="108"/>
      <c r="H100" s="108"/>
      <c r="I100" s="108"/>
      <c r="J100" s="108"/>
      <c r="AD100" s="385"/>
    </row>
    <row r="101">
      <c r="C101" s="108"/>
      <c r="D101" s="108"/>
      <c r="E101" s="108"/>
      <c r="F101" s="108"/>
      <c r="G101" s="108"/>
      <c r="H101" s="108"/>
      <c r="I101" s="108"/>
      <c r="J101" s="108"/>
    </row>
    <row r="102">
      <c r="C102" s="108"/>
      <c r="D102" s="108"/>
      <c r="E102" s="108"/>
      <c r="F102" s="108"/>
      <c r="G102" s="108"/>
      <c r="H102" s="108"/>
      <c r="I102" s="108"/>
      <c r="J102" s="108"/>
    </row>
    <row r="103">
      <c r="C103" s="108"/>
      <c r="D103" s="108"/>
      <c r="E103" s="108"/>
      <c r="F103" s="108"/>
      <c r="G103" s="108"/>
      <c r="H103" s="108"/>
      <c r="I103" s="108"/>
      <c r="J103" s="108"/>
    </row>
    <row r="104">
      <c r="C104" s="108"/>
      <c r="D104" s="108"/>
      <c r="E104" s="108"/>
      <c r="F104" s="108"/>
      <c r="G104" s="108"/>
      <c r="H104" s="108"/>
      <c r="I104" s="108"/>
      <c r="J104" s="108"/>
    </row>
    <row r="105">
      <c r="C105" s="108"/>
      <c r="D105" s="108"/>
      <c r="E105" s="108"/>
      <c r="F105" s="108"/>
      <c r="G105" s="108"/>
      <c r="H105" s="108"/>
      <c r="I105" s="108"/>
      <c r="J105" s="108"/>
    </row>
    <row r="106">
      <c r="C106" s="108"/>
      <c r="D106" s="108"/>
      <c r="E106" s="108"/>
      <c r="F106" s="108"/>
      <c r="G106" s="108"/>
      <c r="H106" s="108"/>
      <c r="I106" s="108"/>
      <c r="J106" s="108"/>
    </row>
    <row r="107">
      <c r="C107" s="108"/>
      <c r="D107" s="108"/>
      <c r="E107" s="108"/>
      <c r="F107" s="108"/>
      <c r="G107" s="108"/>
      <c r="H107" s="108"/>
      <c r="I107" s="108"/>
      <c r="J107" s="108"/>
    </row>
    <row r="108">
      <c r="C108" s="108"/>
      <c r="D108" s="108"/>
      <c r="E108" s="108"/>
      <c r="F108" s="108"/>
      <c r="G108" s="108"/>
      <c r="H108" s="108"/>
      <c r="I108" s="108"/>
      <c r="J108" s="108"/>
    </row>
    <row r="109">
      <c r="C109" s="108"/>
      <c r="D109" s="108"/>
      <c r="E109" s="108"/>
      <c r="F109" s="108"/>
      <c r="G109" s="108"/>
      <c r="H109" s="108"/>
      <c r="I109" s="108"/>
      <c r="J109" s="108"/>
    </row>
    <row r="110">
      <c r="C110" s="108"/>
      <c r="D110" s="108"/>
      <c r="E110" s="108"/>
      <c r="F110" s="108"/>
      <c r="G110" s="108"/>
      <c r="H110" s="108"/>
      <c r="I110" s="108"/>
      <c r="J110" s="108"/>
    </row>
    <row r="111">
      <c r="C111" s="108"/>
      <c r="D111" s="108"/>
      <c r="E111" s="108"/>
      <c r="F111" s="108"/>
      <c r="G111" s="108"/>
      <c r="H111" s="108"/>
      <c r="I111" s="108"/>
      <c r="J111" s="108"/>
    </row>
    <row r="112">
      <c r="C112" s="108"/>
      <c r="D112" s="108"/>
      <c r="E112" s="108"/>
      <c r="F112" s="108"/>
      <c r="G112" s="108"/>
      <c r="H112" s="108"/>
      <c r="I112" s="108"/>
      <c r="J112" s="108"/>
    </row>
    <row r="113">
      <c r="C113" s="108"/>
      <c r="D113" s="108"/>
      <c r="E113" s="108"/>
      <c r="F113" s="108"/>
      <c r="G113" s="108"/>
      <c r="H113" s="108"/>
      <c r="I113" s="108"/>
      <c r="J113" s="108"/>
    </row>
    <row r="114">
      <c r="C114" s="108"/>
      <c r="D114" s="108"/>
      <c r="E114" s="108"/>
      <c r="F114" s="108"/>
      <c r="G114" s="108"/>
      <c r="H114" s="108"/>
      <c r="I114" s="108"/>
      <c r="J114" s="108"/>
    </row>
    <row r="115">
      <c r="C115" s="108"/>
      <c r="D115" s="108"/>
      <c r="E115" s="108"/>
      <c r="F115" s="108"/>
      <c r="G115" s="108"/>
      <c r="H115" s="108"/>
      <c r="I115" s="108"/>
      <c r="J115" s="108"/>
    </row>
    <row r="116">
      <c r="C116" s="108"/>
      <c r="D116" s="108"/>
      <c r="E116" s="108"/>
      <c r="F116" s="108"/>
      <c r="G116" s="108"/>
      <c r="H116" s="108"/>
      <c r="I116" s="108"/>
      <c r="J116" s="108"/>
    </row>
    <row r="117">
      <c r="C117" s="108"/>
      <c r="D117" s="108"/>
      <c r="E117" s="108"/>
      <c r="F117" s="108"/>
      <c r="G117" s="108"/>
      <c r="H117" s="108"/>
      <c r="I117" s="108"/>
      <c r="J117" s="108"/>
    </row>
    <row r="118">
      <c r="C118" s="108"/>
      <c r="D118" s="108"/>
      <c r="E118" s="108"/>
      <c r="F118" s="108"/>
      <c r="G118" s="108"/>
      <c r="H118" s="108"/>
      <c r="I118" s="108"/>
      <c r="J118" s="108"/>
    </row>
    <row r="119">
      <c r="C119" s="108"/>
      <c r="D119" s="108"/>
      <c r="E119" s="108"/>
      <c r="F119" s="108"/>
      <c r="G119" s="108"/>
      <c r="H119" s="108"/>
      <c r="I119" s="108"/>
      <c r="J119" s="108"/>
    </row>
    <row r="120">
      <c r="C120" s="108"/>
      <c r="D120" s="108"/>
      <c r="E120" s="108"/>
      <c r="F120" s="108"/>
      <c r="G120" s="108"/>
      <c r="H120" s="108"/>
      <c r="I120" s="108"/>
      <c r="J120" s="108"/>
    </row>
    <row r="121">
      <c r="C121" s="108"/>
      <c r="D121" s="108"/>
      <c r="E121" s="108"/>
      <c r="F121" s="108"/>
      <c r="G121" s="108"/>
      <c r="H121" s="108"/>
      <c r="I121" s="108"/>
      <c r="J121" s="108"/>
    </row>
    <row r="122">
      <c r="C122" s="108"/>
      <c r="D122" s="108"/>
      <c r="E122" s="108"/>
      <c r="F122" s="108"/>
      <c r="G122" s="108"/>
      <c r="H122" s="108"/>
      <c r="I122" s="108"/>
      <c r="J122" s="108"/>
    </row>
    <row r="123">
      <c r="C123" s="108"/>
      <c r="D123" s="108"/>
      <c r="E123" s="108"/>
      <c r="F123" s="108"/>
      <c r="G123" s="108"/>
      <c r="H123" s="108"/>
      <c r="I123" s="108"/>
      <c r="J123" s="108"/>
    </row>
    <row r="124">
      <c r="C124" s="108"/>
      <c r="D124" s="108"/>
      <c r="E124" s="108"/>
      <c r="F124" s="108"/>
      <c r="G124" s="108"/>
      <c r="H124" s="108"/>
      <c r="I124" s="108"/>
      <c r="J124" s="108"/>
    </row>
    <row r="125">
      <c r="C125" s="108"/>
      <c r="D125" s="108"/>
      <c r="E125" s="108"/>
      <c r="F125" s="108"/>
      <c r="G125" s="108"/>
      <c r="H125" s="108"/>
      <c r="I125" s="108"/>
      <c r="J125" s="108"/>
    </row>
    <row r="126">
      <c r="C126" s="108"/>
      <c r="D126" s="108"/>
      <c r="E126" s="108"/>
      <c r="F126" s="108"/>
      <c r="G126" s="108"/>
      <c r="H126" s="108"/>
      <c r="I126" s="108"/>
      <c r="J126" s="108"/>
    </row>
    <row r="127">
      <c r="C127" s="108"/>
      <c r="D127" s="108"/>
      <c r="E127" s="108"/>
      <c r="F127" s="108"/>
      <c r="G127" s="108"/>
      <c r="H127" s="108"/>
      <c r="I127" s="108"/>
      <c r="J127" s="108"/>
    </row>
    <row r="128">
      <c r="C128" s="108"/>
      <c r="D128" s="108"/>
      <c r="E128" s="108"/>
      <c r="F128" s="108"/>
      <c r="G128" s="108"/>
      <c r="H128" s="108"/>
      <c r="I128" s="108"/>
      <c r="J128" s="108"/>
    </row>
    <row r="129">
      <c r="C129" s="108"/>
      <c r="D129" s="108"/>
      <c r="E129" s="108"/>
      <c r="F129" s="108"/>
      <c r="G129" s="108"/>
      <c r="H129" s="108"/>
      <c r="I129" s="108"/>
      <c r="J129" s="108"/>
    </row>
    <row r="130">
      <c r="C130" s="108"/>
      <c r="D130" s="108"/>
      <c r="E130" s="108"/>
      <c r="F130" s="108"/>
      <c r="G130" s="108"/>
      <c r="H130" s="108"/>
      <c r="I130" s="108"/>
      <c r="J130" s="108"/>
    </row>
    <row r="131">
      <c r="C131" s="108"/>
      <c r="D131" s="108"/>
      <c r="E131" s="108"/>
      <c r="F131" s="108"/>
      <c r="G131" s="108"/>
      <c r="H131" s="108"/>
      <c r="I131" s="108"/>
      <c r="J131" s="108"/>
    </row>
    <row r="132">
      <c r="C132" s="108"/>
      <c r="D132" s="108"/>
      <c r="E132" s="108"/>
      <c r="F132" s="108"/>
      <c r="G132" s="108"/>
      <c r="H132" s="108"/>
      <c r="I132" s="108"/>
      <c r="J132" s="108"/>
    </row>
    <row r="133">
      <c r="C133" s="108"/>
      <c r="D133" s="108"/>
      <c r="E133" s="108"/>
      <c r="F133" s="108"/>
      <c r="G133" s="108"/>
      <c r="H133" s="108"/>
      <c r="I133" s="108"/>
      <c r="J133" s="108"/>
    </row>
    <row r="134">
      <c r="C134" s="108"/>
      <c r="D134" s="108"/>
      <c r="E134" s="108"/>
      <c r="F134" s="108"/>
      <c r="G134" s="108"/>
      <c r="H134" s="108"/>
      <c r="I134" s="108"/>
      <c r="J134" s="108"/>
    </row>
    <row r="135">
      <c r="C135" s="108"/>
      <c r="D135" s="108"/>
      <c r="E135" s="108"/>
      <c r="F135" s="108"/>
      <c r="G135" s="108"/>
      <c r="H135" s="108"/>
      <c r="I135" s="108"/>
      <c r="J135" s="108"/>
    </row>
    <row r="136">
      <c r="C136" s="108"/>
      <c r="D136" s="108"/>
      <c r="E136" s="108"/>
      <c r="F136" s="108"/>
      <c r="G136" s="108"/>
      <c r="H136" s="108"/>
      <c r="I136" s="108"/>
      <c r="J136" s="108"/>
    </row>
    <row r="137">
      <c r="C137" s="108"/>
      <c r="D137" s="108"/>
      <c r="E137" s="108"/>
      <c r="F137" s="108"/>
      <c r="G137" s="108"/>
      <c r="H137" s="108"/>
      <c r="I137" s="108"/>
      <c r="J137" s="108"/>
    </row>
    <row r="138">
      <c r="C138" s="108"/>
      <c r="D138" s="108"/>
      <c r="E138" s="108"/>
      <c r="F138" s="108"/>
      <c r="G138" s="108"/>
      <c r="H138" s="108"/>
      <c r="I138" s="108"/>
      <c r="J138" s="108"/>
    </row>
    <row r="139">
      <c r="C139" s="108"/>
      <c r="D139" s="108"/>
      <c r="E139" s="108"/>
      <c r="F139" s="108"/>
      <c r="G139" s="108"/>
      <c r="H139" s="108"/>
      <c r="I139" s="108"/>
      <c r="J139" s="108"/>
    </row>
    <row r="140">
      <c r="C140" s="108"/>
      <c r="D140" s="108"/>
      <c r="E140" s="108"/>
      <c r="F140" s="108"/>
      <c r="G140" s="108"/>
      <c r="H140" s="108"/>
      <c r="I140" s="108"/>
      <c r="J140" s="108"/>
    </row>
    <row r="141">
      <c r="C141" s="108"/>
      <c r="D141" s="108"/>
      <c r="E141" s="108"/>
      <c r="F141" s="108"/>
      <c r="G141" s="108"/>
      <c r="H141" s="108"/>
      <c r="I141" s="108"/>
      <c r="J141" s="108"/>
    </row>
    <row r="142">
      <c r="C142" s="108"/>
      <c r="D142" s="108"/>
      <c r="E142" s="108"/>
      <c r="F142" s="108"/>
      <c r="G142" s="108"/>
      <c r="H142" s="108"/>
      <c r="I142" s="108"/>
      <c r="J142" s="108"/>
    </row>
    <row r="143">
      <c r="C143" s="108"/>
      <c r="D143" s="108"/>
      <c r="E143" s="108"/>
      <c r="F143" s="108"/>
      <c r="G143" s="108"/>
      <c r="H143" s="108"/>
      <c r="I143" s="108"/>
      <c r="J143" s="108"/>
    </row>
    <row r="144">
      <c r="C144" s="108"/>
      <c r="D144" s="108"/>
      <c r="E144" s="108"/>
      <c r="F144" s="108"/>
      <c r="G144" s="108"/>
      <c r="H144" s="108"/>
      <c r="I144" s="108"/>
      <c r="J144" s="108"/>
    </row>
    <row r="145">
      <c r="C145" s="108"/>
      <c r="D145" s="108"/>
      <c r="E145" s="108"/>
      <c r="F145" s="108"/>
      <c r="G145" s="108"/>
      <c r="H145" s="108"/>
      <c r="I145" s="108"/>
      <c r="J145" s="108"/>
    </row>
    <row r="146">
      <c r="C146" s="108"/>
      <c r="D146" s="108"/>
      <c r="E146" s="108"/>
      <c r="F146" s="108"/>
      <c r="G146" s="108"/>
      <c r="H146" s="108"/>
      <c r="I146" s="108"/>
      <c r="J146" s="108"/>
    </row>
    <row r="147">
      <c r="C147" s="108"/>
      <c r="D147" s="108"/>
      <c r="E147" s="108"/>
      <c r="F147" s="108"/>
      <c r="G147" s="108"/>
      <c r="H147" s="108"/>
      <c r="I147" s="108"/>
      <c r="J147" s="108"/>
    </row>
    <row r="148">
      <c r="C148" s="108"/>
      <c r="D148" s="108"/>
      <c r="E148" s="108"/>
      <c r="F148" s="108"/>
      <c r="G148" s="108"/>
      <c r="H148" s="108"/>
      <c r="I148" s="108"/>
      <c r="J148" s="108"/>
    </row>
    <row r="149">
      <c r="C149" s="108"/>
      <c r="D149" s="108"/>
      <c r="E149" s="108"/>
      <c r="F149" s="108"/>
      <c r="G149" s="108"/>
      <c r="H149" s="108"/>
      <c r="I149" s="108"/>
      <c r="J149" s="108"/>
    </row>
    <row r="150">
      <c r="C150" s="108"/>
      <c r="D150" s="108"/>
      <c r="E150" s="108"/>
      <c r="F150" s="108"/>
      <c r="G150" s="108"/>
      <c r="H150" s="108"/>
      <c r="I150" s="108"/>
      <c r="J150" s="108"/>
    </row>
    <row r="151">
      <c r="C151" s="108"/>
      <c r="D151" s="108"/>
      <c r="E151" s="108"/>
      <c r="F151" s="108"/>
      <c r="G151" s="108"/>
      <c r="H151" s="108"/>
      <c r="I151" s="108"/>
      <c r="J151" s="108"/>
    </row>
    <row r="152">
      <c r="C152" s="108"/>
      <c r="D152" s="108"/>
      <c r="E152" s="108"/>
      <c r="F152" s="108"/>
      <c r="G152" s="108"/>
      <c r="H152" s="108"/>
      <c r="I152" s="108"/>
      <c r="J152" s="108"/>
    </row>
    <row r="153">
      <c r="C153" s="108"/>
      <c r="D153" s="108"/>
      <c r="E153" s="108"/>
      <c r="F153" s="108"/>
      <c r="G153" s="108"/>
      <c r="H153" s="108"/>
      <c r="I153" s="108"/>
      <c r="J153" s="108"/>
    </row>
    <row r="154">
      <c r="C154" s="108"/>
      <c r="D154" s="108"/>
      <c r="E154" s="108"/>
      <c r="F154" s="108"/>
      <c r="G154" s="108"/>
      <c r="H154" s="108"/>
      <c r="I154" s="108"/>
      <c r="J154" s="108"/>
    </row>
    <row r="155">
      <c r="C155" s="108"/>
      <c r="D155" s="108"/>
      <c r="E155" s="108"/>
      <c r="F155" s="108"/>
      <c r="G155" s="108"/>
      <c r="H155" s="108"/>
      <c r="I155" s="108"/>
      <c r="J155" s="108"/>
    </row>
    <row r="156">
      <c r="C156" s="108"/>
      <c r="D156" s="108"/>
      <c r="E156" s="108"/>
      <c r="F156" s="108"/>
      <c r="G156" s="108"/>
      <c r="H156" s="108"/>
      <c r="I156" s="108"/>
      <c r="J156" s="108"/>
    </row>
    <row r="157">
      <c r="C157" s="108"/>
      <c r="D157" s="108"/>
      <c r="E157" s="108"/>
      <c r="F157" s="108"/>
      <c r="G157" s="108"/>
      <c r="H157" s="108"/>
      <c r="I157" s="108"/>
      <c r="J157" s="108"/>
    </row>
    <row r="158">
      <c r="C158" s="108"/>
      <c r="D158" s="108"/>
      <c r="E158" s="108"/>
      <c r="F158" s="108"/>
      <c r="G158" s="108"/>
      <c r="H158" s="108"/>
      <c r="I158" s="108"/>
      <c r="J158" s="108"/>
    </row>
    <row r="159">
      <c r="C159" s="108"/>
      <c r="D159" s="108"/>
      <c r="E159" s="108"/>
      <c r="F159" s="108"/>
      <c r="G159" s="108"/>
      <c r="H159" s="108"/>
      <c r="I159" s="108"/>
      <c r="J159" s="108"/>
    </row>
    <row r="160">
      <c r="C160" s="108"/>
      <c r="D160" s="108"/>
      <c r="E160" s="108"/>
      <c r="F160" s="108"/>
      <c r="G160" s="108"/>
      <c r="H160" s="108"/>
      <c r="I160" s="108"/>
      <c r="J160" s="108"/>
    </row>
    <row r="161">
      <c r="C161" s="108"/>
      <c r="D161" s="108"/>
      <c r="E161" s="108"/>
      <c r="F161" s="108"/>
      <c r="G161" s="108"/>
      <c r="H161" s="108"/>
      <c r="I161" s="108"/>
      <c r="J161" s="108"/>
    </row>
    <row r="162">
      <c r="C162" s="108"/>
      <c r="D162" s="108"/>
      <c r="E162" s="108"/>
      <c r="F162" s="108"/>
      <c r="G162" s="108"/>
      <c r="H162" s="108"/>
      <c r="I162" s="108"/>
      <c r="J162" s="108"/>
    </row>
    <row r="163">
      <c r="C163" s="108"/>
      <c r="D163" s="108"/>
      <c r="E163" s="108"/>
      <c r="F163" s="108"/>
      <c r="G163" s="108"/>
      <c r="H163" s="108"/>
      <c r="I163" s="108"/>
      <c r="J163" s="108"/>
    </row>
    <row r="164">
      <c r="C164" s="108"/>
      <c r="D164" s="108"/>
      <c r="E164" s="108"/>
      <c r="F164" s="108"/>
      <c r="G164" s="108"/>
      <c r="H164" s="108"/>
      <c r="I164" s="108"/>
      <c r="J164" s="108"/>
    </row>
    <row r="165">
      <c r="C165" s="108"/>
      <c r="D165" s="108"/>
      <c r="E165" s="108"/>
      <c r="F165" s="108"/>
      <c r="G165" s="108"/>
      <c r="H165" s="108"/>
      <c r="I165" s="108"/>
      <c r="J165" s="108"/>
    </row>
    <row r="166">
      <c r="C166" s="108"/>
      <c r="D166" s="108"/>
      <c r="E166" s="108"/>
      <c r="F166" s="108"/>
      <c r="G166" s="108"/>
      <c r="H166" s="108"/>
      <c r="I166" s="108"/>
      <c r="J166" s="108"/>
    </row>
    <row r="167">
      <c r="C167" s="108"/>
      <c r="D167" s="108"/>
      <c r="E167" s="108"/>
      <c r="F167" s="108"/>
      <c r="G167" s="108"/>
      <c r="H167" s="108"/>
      <c r="I167" s="108"/>
      <c r="J167" s="108"/>
    </row>
    <row r="168">
      <c r="C168" s="108"/>
      <c r="D168" s="108"/>
      <c r="E168" s="108"/>
      <c r="F168" s="108"/>
      <c r="G168" s="108"/>
      <c r="H168" s="108"/>
      <c r="I168" s="108"/>
      <c r="J168" s="108"/>
    </row>
    <row r="169">
      <c r="C169" s="108"/>
      <c r="D169" s="108"/>
      <c r="E169" s="108"/>
      <c r="F169" s="108"/>
      <c r="G169" s="108"/>
      <c r="H169" s="108"/>
      <c r="I169" s="108"/>
      <c r="J169" s="108"/>
    </row>
    <row r="170">
      <c r="C170" s="108"/>
      <c r="D170" s="108"/>
      <c r="E170" s="108"/>
      <c r="F170" s="108"/>
      <c r="G170" s="108"/>
      <c r="H170" s="108"/>
      <c r="I170" s="108"/>
      <c r="J170" s="108"/>
    </row>
    <row r="171">
      <c r="C171" s="108"/>
      <c r="D171" s="108"/>
      <c r="E171" s="108"/>
      <c r="F171" s="108"/>
      <c r="G171" s="108"/>
      <c r="H171" s="108"/>
      <c r="I171" s="108"/>
      <c r="J171" s="108"/>
    </row>
    <row r="172">
      <c r="C172" s="108"/>
      <c r="D172" s="108"/>
      <c r="E172" s="108"/>
      <c r="F172" s="108"/>
      <c r="G172" s="108"/>
      <c r="H172" s="108"/>
      <c r="I172" s="108"/>
      <c r="J172" s="108"/>
    </row>
    <row r="173">
      <c r="C173" s="108"/>
      <c r="D173" s="108"/>
      <c r="E173" s="108"/>
      <c r="F173" s="108"/>
      <c r="G173" s="108"/>
      <c r="H173" s="108"/>
      <c r="I173" s="108"/>
      <c r="J173" s="108"/>
    </row>
    <row r="174">
      <c r="C174" s="108"/>
      <c r="D174" s="108"/>
      <c r="E174" s="108"/>
      <c r="F174" s="108"/>
      <c r="G174" s="108"/>
      <c r="H174" s="108"/>
      <c r="I174" s="108"/>
      <c r="J174" s="108"/>
    </row>
    <row r="175">
      <c r="C175" s="108"/>
      <c r="D175" s="108"/>
      <c r="E175" s="108"/>
      <c r="F175" s="108"/>
      <c r="G175" s="108"/>
      <c r="H175" s="108"/>
      <c r="I175" s="108"/>
      <c r="J175" s="108"/>
    </row>
    <row r="176">
      <c r="C176" s="108"/>
      <c r="D176" s="108"/>
      <c r="E176" s="108"/>
      <c r="F176" s="108"/>
      <c r="G176" s="108"/>
      <c r="H176" s="108"/>
      <c r="I176" s="108"/>
      <c r="J176" s="108"/>
    </row>
    <row r="177">
      <c r="C177" s="108"/>
      <c r="D177" s="108"/>
      <c r="E177" s="108"/>
      <c r="F177" s="108"/>
      <c r="G177" s="108"/>
      <c r="H177" s="108"/>
      <c r="I177" s="108"/>
      <c r="J177" s="108"/>
    </row>
    <row r="178">
      <c r="C178" s="108"/>
      <c r="D178" s="108"/>
      <c r="E178" s="108"/>
      <c r="F178" s="108"/>
      <c r="G178" s="108"/>
      <c r="H178" s="108"/>
      <c r="I178" s="108"/>
      <c r="J178" s="108"/>
    </row>
    <row r="179">
      <c r="C179" s="108"/>
      <c r="D179" s="108"/>
      <c r="E179" s="108"/>
      <c r="F179" s="108"/>
      <c r="G179" s="108"/>
      <c r="H179" s="108"/>
      <c r="I179" s="108"/>
      <c r="J179" s="108"/>
    </row>
    <row r="180">
      <c r="C180" s="108"/>
      <c r="D180" s="108"/>
      <c r="E180" s="108"/>
      <c r="F180" s="108"/>
      <c r="G180" s="108"/>
      <c r="H180" s="108"/>
      <c r="I180" s="108"/>
      <c r="J180" s="108"/>
    </row>
    <row r="181">
      <c r="C181" s="108"/>
      <c r="D181" s="108"/>
      <c r="E181" s="108"/>
      <c r="F181" s="108"/>
      <c r="G181" s="108"/>
      <c r="H181" s="108"/>
      <c r="I181" s="108"/>
      <c r="J181" s="108"/>
    </row>
    <row r="182">
      <c r="C182" s="108"/>
      <c r="D182" s="108"/>
      <c r="E182" s="108"/>
      <c r="F182" s="108"/>
      <c r="G182" s="108"/>
      <c r="H182" s="108"/>
      <c r="I182" s="108"/>
      <c r="J182" s="108"/>
    </row>
    <row r="183">
      <c r="C183" s="108"/>
      <c r="D183" s="108"/>
      <c r="E183" s="108"/>
      <c r="F183" s="108"/>
      <c r="G183" s="108"/>
      <c r="H183" s="108"/>
      <c r="I183" s="108"/>
      <c r="J183" s="108"/>
    </row>
    <row r="184">
      <c r="C184" s="108"/>
      <c r="D184" s="108"/>
      <c r="E184" s="108"/>
      <c r="F184" s="108"/>
      <c r="G184" s="108"/>
      <c r="H184" s="108"/>
      <c r="I184" s="108"/>
      <c r="J184" s="108"/>
    </row>
    <row r="185">
      <c r="C185" s="108"/>
      <c r="D185" s="108"/>
      <c r="E185" s="108"/>
      <c r="F185" s="108"/>
      <c r="G185" s="108"/>
      <c r="H185" s="108"/>
      <c r="I185" s="108"/>
      <c r="J185" s="108"/>
    </row>
    <row r="186">
      <c r="C186" s="108"/>
      <c r="D186" s="108"/>
      <c r="E186" s="108"/>
      <c r="F186" s="108"/>
      <c r="G186" s="108"/>
      <c r="H186" s="108"/>
      <c r="I186" s="108"/>
      <c r="J186" s="108"/>
    </row>
    <row r="187">
      <c r="C187" s="108"/>
      <c r="D187" s="108"/>
      <c r="E187" s="108"/>
      <c r="F187" s="108"/>
      <c r="G187" s="108"/>
      <c r="H187" s="108"/>
      <c r="I187" s="108"/>
      <c r="J187" s="108"/>
    </row>
    <row r="188">
      <c r="C188" s="108"/>
      <c r="D188" s="108"/>
      <c r="E188" s="108"/>
      <c r="F188" s="108"/>
      <c r="G188" s="108"/>
      <c r="H188" s="108"/>
      <c r="I188" s="108"/>
      <c r="J188" s="108"/>
    </row>
    <row r="189">
      <c r="C189" s="108"/>
      <c r="D189" s="108"/>
      <c r="E189" s="108"/>
      <c r="F189" s="108"/>
      <c r="G189" s="108"/>
      <c r="H189" s="108"/>
      <c r="I189" s="108"/>
      <c r="J189" s="108"/>
    </row>
    <row r="190">
      <c r="C190" s="108"/>
      <c r="D190" s="108"/>
      <c r="E190" s="108"/>
      <c r="F190" s="108"/>
      <c r="G190" s="108"/>
      <c r="H190" s="108"/>
      <c r="I190" s="108"/>
      <c r="J190" s="108"/>
    </row>
    <row r="191">
      <c r="C191" s="108"/>
      <c r="D191" s="108"/>
      <c r="E191" s="108"/>
      <c r="F191" s="108"/>
      <c r="G191" s="108"/>
      <c r="H191" s="108"/>
      <c r="I191" s="108"/>
      <c r="J191" s="108"/>
    </row>
    <row r="192">
      <c r="C192" s="108"/>
      <c r="D192" s="108"/>
      <c r="E192" s="108"/>
      <c r="F192" s="108"/>
      <c r="G192" s="108"/>
      <c r="H192" s="108"/>
      <c r="I192" s="108"/>
      <c r="J192" s="108"/>
    </row>
    <row r="193">
      <c r="C193" s="108"/>
      <c r="D193" s="108"/>
      <c r="E193" s="108"/>
      <c r="F193" s="108"/>
      <c r="G193" s="108"/>
      <c r="H193" s="108"/>
      <c r="I193" s="108"/>
      <c r="J193" s="108"/>
    </row>
    <row r="194">
      <c r="C194" s="108"/>
      <c r="D194" s="108"/>
      <c r="E194" s="108"/>
      <c r="F194" s="108"/>
      <c r="G194" s="108"/>
      <c r="H194" s="108"/>
      <c r="I194" s="108"/>
      <c r="J194" s="108"/>
    </row>
    <row r="195">
      <c r="C195" s="108"/>
      <c r="D195" s="108"/>
      <c r="E195" s="108"/>
      <c r="F195" s="108"/>
      <c r="G195" s="108"/>
      <c r="H195" s="108"/>
      <c r="I195" s="108"/>
      <c r="J195" s="108"/>
    </row>
    <row r="196">
      <c r="C196" s="108"/>
      <c r="D196" s="108"/>
      <c r="E196" s="108"/>
      <c r="F196" s="108"/>
      <c r="G196" s="108"/>
      <c r="H196" s="108"/>
      <c r="I196" s="108"/>
      <c r="J196" s="108"/>
    </row>
    <row r="197">
      <c r="C197" s="108"/>
      <c r="D197" s="108"/>
      <c r="E197" s="108"/>
      <c r="F197" s="108"/>
      <c r="G197" s="108"/>
      <c r="H197" s="108"/>
      <c r="I197" s="108"/>
      <c r="J197" s="108"/>
    </row>
    <row r="198">
      <c r="C198" s="108"/>
      <c r="D198" s="108"/>
      <c r="E198" s="108"/>
      <c r="F198" s="108"/>
      <c r="G198" s="108"/>
      <c r="H198" s="108"/>
      <c r="I198" s="108"/>
      <c r="J198" s="108"/>
    </row>
    <row r="199">
      <c r="C199" s="108"/>
      <c r="D199" s="108"/>
      <c r="E199" s="108"/>
      <c r="F199" s="108"/>
      <c r="G199" s="108"/>
      <c r="H199" s="108"/>
      <c r="I199" s="108"/>
      <c r="J199" s="108"/>
    </row>
    <row r="200">
      <c r="C200" s="108"/>
      <c r="D200" s="108"/>
      <c r="E200" s="108"/>
      <c r="F200" s="108"/>
      <c r="G200" s="108"/>
      <c r="H200" s="108"/>
      <c r="I200" s="108"/>
      <c r="J200" s="108"/>
    </row>
    <row r="201">
      <c r="C201" s="108"/>
      <c r="D201" s="108"/>
      <c r="E201" s="108"/>
      <c r="F201" s="108"/>
      <c r="G201" s="108"/>
      <c r="H201" s="108"/>
      <c r="I201" s="108"/>
      <c r="J201" s="108"/>
    </row>
    <row r="202">
      <c r="C202" s="108"/>
      <c r="D202" s="108"/>
      <c r="E202" s="108"/>
      <c r="F202" s="108"/>
      <c r="G202" s="108"/>
      <c r="H202" s="108"/>
      <c r="I202" s="108"/>
      <c r="J202" s="108"/>
    </row>
    <row r="203">
      <c r="C203" s="108"/>
      <c r="D203" s="108"/>
      <c r="E203" s="108"/>
      <c r="F203" s="108"/>
      <c r="G203" s="108"/>
      <c r="H203" s="108"/>
      <c r="I203" s="108"/>
      <c r="J203" s="108"/>
    </row>
    <row r="204">
      <c r="C204" s="108"/>
      <c r="D204" s="108"/>
      <c r="E204" s="108"/>
      <c r="F204" s="108"/>
      <c r="G204" s="108"/>
      <c r="H204" s="108"/>
      <c r="I204" s="108"/>
      <c r="J204" s="108"/>
    </row>
    <row r="205">
      <c r="C205" s="108"/>
      <c r="D205" s="108"/>
      <c r="E205" s="108"/>
      <c r="F205" s="108"/>
      <c r="G205" s="108"/>
      <c r="H205" s="108"/>
      <c r="I205" s="108"/>
      <c r="J205" s="108"/>
    </row>
    <row r="206">
      <c r="C206" s="108"/>
      <c r="D206" s="108"/>
      <c r="E206" s="108"/>
      <c r="F206" s="108"/>
      <c r="G206" s="108"/>
      <c r="H206" s="108"/>
      <c r="I206" s="108"/>
      <c r="J206" s="108"/>
    </row>
    <row r="207">
      <c r="C207" s="108"/>
      <c r="D207" s="108"/>
      <c r="E207" s="108"/>
      <c r="F207" s="108"/>
      <c r="G207" s="108"/>
      <c r="H207" s="108"/>
      <c r="I207" s="108"/>
      <c r="J207" s="108"/>
    </row>
    <row r="208">
      <c r="C208" s="108"/>
      <c r="D208" s="108"/>
      <c r="E208" s="108"/>
      <c r="F208" s="108"/>
      <c r="G208" s="108"/>
      <c r="H208" s="108"/>
      <c r="I208" s="108"/>
      <c r="J208" s="108"/>
    </row>
    <row r="209">
      <c r="C209" s="108"/>
      <c r="D209" s="108"/>
      <c r="E209" s="108"/>
      <c r="F209" s="108"/>
      <c r="G209" s="108"/>
      <c r="H209" s="108"/>
      <c r="I209" s="108"/>
      <c r="J209" s="108"/>
    </row>
    <row r="210">
      <c r="C210" s="108"/>
      <c r="D210" s="108"/>
      <c r="E210" s="108"/>
      <c r="F210" s="108"/>
      <c r="G210" s="108"/>
      <c r="H210" s="108"/>
      <c r="I210" s="108"/>
      <c r="J210" s="108"/>
    </row>
    <row r="211">
      <c r="C211" s="108"/>
      <c r="D211" s="108"/>
      <c r="E211" s="108"/>
      <c r="F211" s="108"/>
      <c r="G211" s="108"/>
      <c r="H211" s="108"/>
      <c r="I211" s="108"/>
      <c r="J211" s="108"/>
    </row>
    <row r="212">
      <c r="C212" s="108"/>
      <c r="D212" s="108"/>
      <c r="E212" s="108"/>
      <c r="F212" s="108"/>
      <c r="G212" s="108"/>
      <c r="H212" s="108"/>
      <c r="I212" s="108"/>
      <c r="J212" s="108"/>
    </row>
    <row r="213">
      <c r="C213" s="108"/>
      <c r="D213" s="108"/>
      <c r="E213" s="108"/>
      <c r="F213" s="108"/>
      <c r="G213" s="108"/>
      <c r="H213" s="108"/>
      <c r="I213" s="108"/>
      <c r="J213" s="108"/>
    </row>
    <row r="214">
      <c r="C214" s="108"/>
      <c r="D214" s="108"/>
      <c r="E214" s="108"/>
      <c r="F214" s="108"/>
      <c r="G214" s="108"/>
      <c r="H214" s="108"/>
      <c r="I214" s="108"/>
      <c r="J214" s="108"/>
    </row>
    <row r="215">
      <c r="C215" s="108"/>
      <c r="D215" s="108"/>
      <c r="E215" s="108"/>
      <c r="F215" s="108"/>
      <c r="G215" s="108"/>
      <c r="H215" s="108"/>
      <c r="I215" s="108"/>
      <c r="J215" s="108"/>
    </row>
    <row r="216">
      <c r="C216" s="108"/>
      <c r="D216" s="108"/>
      <c r="E216" s="108"/>
      <c r="F216" s="108"/>
      <c r="G216" s="108"/>
      <c r="H216" s="108"/>
      <c r="I216" s="108"/>
      <c r="J216" s="108"/>
    </row>
    <row r="217">
      <c r="C217" s="108"/>
      <c r="D217" s="108"/>
      <c r="E217" s="108"/>
      <c r="F217" s="108"/>
      <c r="G217" s="108"/>
      <c r="H217" s="108"/>
      <c r="I217" s="108"/>
      <c r="J217" s="108"/>
    </row>
    <row r="218">
      <c r="C218" s="108"/>
      <c r="D218" s="108"/>
      <c r="E218" s="108"/>
      <c r="F218" s="108"/>
      <c r="G218" s="108"/>
      <c r="H218" s="108"/>
      <c r="I218" s="108"/>
      <c r="J218" s="108"/>
    </row>
    <row r="219">
      <c r="C219" s="108"/>
      <c r="D219" s="108"/>
      <c r="E219" s="108"/>
      <c r="F219" s="108"/>
      <c r="G219" s="108"/>
      <c r="H219" s="108"/>
      <c r="I219" s="108"/>
      <c r="J219" s="108"/>
    </row>
    <row r="220">
      <c r="C220" s="108"/>
      <c r="D220" s="108"/>
      <c r="E220" s="108"/>
      <c r="F220" s="108"/>
      <c r="G220" s="108"/>
      <c r="H220" s="108"/>
      <c r="I220" s="108"/>
      <c r="J220" s="108"/>
    </row>
    <row r="221">
      <c r="C221" s="108"/>
      <c r="D221" s="108"/>
      <c r="E221" s="108"/>
      <c r="F221" s="108"/>
      <c r="G221" s="108"/>
      <c r="H221" s="108"/>
      <c r="I221" s="108"/>
      <c r="J221" s="108"/>
    </row>
    <row r="222">
      <c r="C222" s="108"/>
      <c r="D222" s="108"/>
      <c r="E222" s="108"/>
      <c r="F222" s="108"/>
      <c r="G222" s="108"/>
      <c r="H222" s="108"/>
      <c r="I222" s="108"/>
      <c r="J222" s="108"/>
    </row>
    <row r="223">
      <c r="C223" s="108"/>
      <c r="D223" s="108"/>
      <c r="E223" s="108"/>
      <c r="F223" s="108"/>
      <c r="G223" s="108"/>
      <c r="H223" s="108"/>
      <c r="I223" s="108"/>
      <c r="J223" s="108"/>
    </row>
    <row r="224">
      <c r="C224" s="108"/>
      <c r="D224" s="108"/>
      <c r="E224" s="108"/>
      <c r="F224" s="108"/>
      <c r="G224" s="108"/>
      <c r="H224" s="108"/>
      <c r="I224" s="108"/>
      <c r="J224" s="108"/>
    </row>
    <row r="225">
      <c r="C225" s="108"/>
      <c r="D225" s="108"/>
      <c r="E225" s="108"/>
      <c r="F225" s="108"/>
      <c r="G225" s="108"/>
      <c r="H225" s="108"/>
      <c r="I225" s="108"/>
      <c r="J225" s="108"/>
    </row>
    <row r="226">
      <c r="C226" s="108"/>
      <c r="D226" s="108"/>
      <c r="E226" s="108"/>
      <c r="F226" s="108"/>
      <c r="G226" s="108"/>
      <c r="H226" s="108"/>
      <c r="I226" s="108"/>
      <c r="J226" s="108"/>
    </row>
    <row r="227">
      <c r="C227" s="108"/>
      <c r="D227" s="108"/>
      <c r="E227" s="108"/>
      <c r="F227" s="108"/>
      <c r="G227" s="108"/>
      <c r="H227" s="108"/>
      <c r="I227" s="108"/>
      <c r="J227" s="108"/>
    </row>
    <row r="228">
      <c r="C228" s="108"/>
      <c r="D228" s="108"/>
      <c r="E228" s="108"/>
      <c r="F228" s="108"/>
      <c r="G228" s="108"/>
      <c r="H228" s="108"/>
      <c r="I228" s="108"/>
      <c r="J228" s="108"/>
    </row>
    <row r="229">
      <c r="C229" s="108"/>
      <c r="D229" s="108"/>
      <c r="E229" s="108"/>
      <c r="F229" s="108"/>
      <c r="G229" s="108"/>
      <c r="H229" s="108"/>
      <c r="I229" s="108"/>
      <c r="J229" s="108"/>
    </row>
    <row r="230">
      <c r="C230" s="108"/>
      <c r="D230" s="108"/>
      <c r="E230" s="108"/>
      <c r="F230" s="108"/>
      <c r="G230" s="108"/>
      <c r="H230" s="108"/>
      <c r="I230" s="108"/>
      <c r="J230" s="108"/>
    </row>
    <row r="231">
      <c r="C231" s="108"/>
      <c r="D231" s="108"/>
      <c r="E231" s="108"/>
      <c r="F231" s="108"/>
      <c r="G231" s="108"/>
      <c r="H231" s="108"/>
      <c r="I231" s="108"/>
      <c r="J231" s="108"/>
    </row>
    <row r="232">
      <c r="C232" s="108"/>
      <c r="D232" s="108"/>
      <c r="E232" s="108"/>
      <c r="F232" s="108"/>
      <c r="G232" s="108"/>
      <c r="H232" s="108"/>
      <c r="I232" s="108"/>
      <c r="J232" s="108"/>
    </row>
    <row r="233">
      <c r="C233" s="108"/>
      <c r="D233" s="108"/>
      <c r="E233" s="108"/>
      <c r="F233" s="108"/>
      <c r="G233" s="108"/>
      <c r="H233" s="108"/>
      <c r="I233" s="108"/>
      <c r="J233" s="108"/>
    </row>
    <row r="234">
      <c r="C234" s="108"/>
      <c r="D234" s="108"/>
      <c r="E234" s="108"/>
      <c r="F234" s="108"/>
      <c r="G234" s="108"/>
      <c r="H234" s="108"/>
      <c r="I234" s="108"/>
      <c r="J234" s="108"/>
    </row>
    <row r="235">
      <c r="C235" s="108"/>
      <c r="D235" s="108"/>
      <c r="E235" s="108"/>
      <c r="F235" s="108"/>
      <c r="G235" s="108"/>
      <c r="H235" s="108"/>
      <c r="I235" s="108"/>
      <c r="J235" s="108"/>
    </row>
    <row r="236">
      <c r="C236" s="108"/>
      <c r="D236" s="108"/>
      <c r="E236" s="108"/>
      <c r="F236" s="108"/>
      <c r="G236" s="108"/>
      <c r="H236" s="108"/>
      <c r="I236" s="108"/>
      <c r="J236" s="108"/>
    </row>
    <row r="237">
      <c r="C237" s="108"/>
      <c r="D237" s="108"/>
      <c r="E237" s="108"/>
      <c r="F237" s="108"/>
      <c r="G237" s="108"/>
      <c r="H237" s="108"/>
      <c r="I237" s="108"/>
      <c r="J237" s="108"/>
    </row>
    <row r="238">
      <c r="C238" s="108"/>
      <c r="D238" s="108"/>
      <c r="E238" s="108"/>
      <c r="F238" s="108"/>
      <c r="G238" s="108"/>
      <c r="H238" s="108"/>
      <c r="I238" s="108"/>
      <c r="J238" s="108"/>
    </row>
    <row r="239">
      <c r="C239" s="108"/>
      <c r="D239" s="108"/>
      <c r="E239" s="108"/>
      <c r="F239" s="108"/>
      <c r="G239" s="108"/>
      <c r="H239" s="108"/>
      <c r="I239" s="108"/>
      <c r="J239" s="108"/>
    </row>
    <row r="240">
      <c r="C240" s="108"/>
      <c r="D240" s="108"/>
      <c r="E240" s="108"/>
      <c r="F240" s="108"/>
      <c r="G240" s="108"/>
      <c r="H240" s="108"/>
      <c r="I240" s="108"/>
      <c r="J240" s="108"/>
    </row>
    <row r="241">
      <c r="C241" s="108"/>
      <c r="D241" s="108"/>
      <c r="E241" s="108"/>
      <c r="F241" s="108"/>
      <c r="G241" s="108"/>
      <c r="H241" s="108"/>
      <c r="I241" s="108"/>
      <c r="J241" s="108"/>
    </row>
    <row r="242">
      <c r="C242" s="108"/>
      <c r="D242" s="108"/>
      <c r="E242" s="108"/>
      <c r="F242" s="108"/>
      <c r="G242" s="108"/>
      <c r="H242" s="108"/>
      <c r="I242" s="108"/>
      <c r="J242" s="108"/>
    </row>
    <row r="243">
      <c r="C243" s="108"/>
      <c r="D243" s="108"/>
      <c r="E243" s="108"/>
      <c r="F243" s="108"/>
      <c r="G243" s="108"/>
      <c r="H243" s="108"/>
      <c r="I243" s="108"/>
      <c r="J243" s="108"/>
    </row>
    <row r="244">
      <c r="C244" s="108"/>
      <c r="D244" s="108"/>
      <c r="E244" s="108"/>
      <c r="F244" s="108"/>
      <c r="G244" s="108"/>
      <c r="H244" s="108"/>
      <c r="I244" s="108"/>
      <c r="J244" s="108"/>
    </row>
    <row r="245">
      <c r="C245" s="108"/>
      <c r="D245" s="108"/>
      <c r="E245" s="108"/>
      <c r="F245" s="108"/>
      <c r="G245" s="108"/>
      <c r="H245" s="108"/>
      <c r="I245" s="108"/>
      <c r="J245" s="108"/>
    </row>
    <row r="246">
      <c r="C246" s="108"/>
      <c r="D246" s="108"/>
      <c r="E246" s="108"/>
      <c r="F246" s="108"/>
      <c r="G246" s="108"/>
      <c r="H246" s="108"/>
      <c r="I246" s="108"/>
      <c r="J246" s="108"/>
    </row>
    <row r="247">
      <c r="C247" s="108"/>
      <c r="D247" s="108"/>
      <c r="E247" s="108"/>
      <c r="F247" s="108"/>
      <c r="G247" s="108"/>
      <c r="H247" s="108"/>
      <c r="I247" s="108"/>
      <c r="J247" s="108"/>
    </row>
    <row r="248">
      <c r="C248" s="108"/>
      <c r="D248" s="108"/>
      <c r="E248" s="108"/>
      <c r="F248" s="108"/>
      <c r="G248" s="108"/>
      <c r="H248" s="108"/>
      <c r="I248" s="108"/>
      <c r="J248" s="108"/>
    </row>
    <row r="249">
      <c r="C249" s="108"/>
      <c r="D249" s="108"/>
      <c r="E249" s="108"/>
      <c r="F249" s="108"/>
      <c r="G249" s="108"/>
      <c r="H249" s="108"/>
      <c r="I249" s="108"/>
      <c r="J249" s="108"/>
    </row>
    <row r="250">
      <c r="C250" s="108"/>
      <c r="D250" s="108"/>
      <c r="E250" s="108"/>
      <c r="F250" s="108"/>
      <c r="G250" s="108"/>
      <c r="H250" s="108"/>
      <c r="I250" s="108"/>
      <c r="J250" s="108"/>
    </row>
    <row r="251">
      <c r="C251" s="108"/>
      <c r="D251" s="108"/>
      <c r="E251" s="108"/>
      <c r="F251" s="108"/>
      <c r="G251" s="108"/>
      <c r="H251" s="108"/>
      <c r="I251" s="108"/>
      <c r="J251" s="108"/>
    </row>
    <row r="252">
      <c r="C252" s="108"/>
      <c r="D252" s="108"/>
      <c r="E252" s="108"/>
      <c r="F252" s="108"/>
      <c r="G252" s="108"/>
      <c r="H252" s="108"/>
      <c r="I252" s="108"/>
      <c r="J252" s="108"/>
    </row>
    <row r="253">
      <c r="C253" s="108"/>
      <c r="D253" s="108"/>
      <c r="E253" s="108"/>
      <c r="F253" s="108"/>
      <c r="G253" s="108"/>
      <c r="H253" s="108"/>
      <c r="I253" s="108"/>
      <c r="J253" s="108"/>
    </row>
    <row r="254">
      <c r="C254" s="108"/>
      <c r="D254" s="108"/>
      <c r="E254" s="108"/>
      <c r="F254" s="108"/>
      <c r="G254" s="108"/>
      <c r="H254" s="108"/>
      <c r="I254" s="108"/>
      <c r="J254" s="108"/>
    </row>
    <row r="255">
      <c r="C255" s="108"/>
      <c r="D255" s="108"/>
      <c r="E255" s="108"/>
      <c r="F255" s="108"/>
      <c r="G255" s="108"/>
      <c r="H255" s="108"/>
      <c r="I255" s="108"/>
      <c r="J255" s="108"/>
    </row>
    <row r="256">
      <c r="C256" s="108"/>
      <c r="D256" s="108"/>
      <c r="E256" s="108"/>
      <c r="F256" s="108"/>
      <c r="G256" s="108"/>
      <c r="H256" s="108"/>
      <c r="I256" s="108"/>
      <c r="J256" s="108"/>
    </row>
    <row r="257">
      <c r="C257" s="108"/>
      <c r="D257" s="108"/>
      <c r="E257" s="108"/>
      <c r="F257" s="108"/>
      <c r="G257" s="108"/>
      <c r="H257" s="108"/>
      <c r="I257" s="108"/>
      <c r="J257" s="108"/>
    </row>
    <row r="258">
      <c r="C258" s="108"/>
      <c r="D258" s="108"/>
      <c r="E258" s="108"/>
      <c r="F258" s="108"/>
      <c r="G258" s="108"/>
      <c r="H258" s="108"/>
      <c r="I258" s="108"/>
      <c r="J258" s="108"/>
    </row>
    <row r="259">
      <c r="C259" s="108"/>
      <c r="D259" s="108"/>
      <c r="E259" s="108"/>
      <c r="F259" s="108"/>
      <c r="G259" s="108"/>
      <c r="H259" s="108"/>
      <c r="I259" s="108"/>
      <c r="J259" s="108"/>
    </row>
    <row r="260">
      <c r="C260" s="108"/>
      <c r="D260" s="108"/>
      <c r="E260" s="108"/>
      <c r="F260" s="108"/>
      <c r="G260" s="108"/>
      <c r="H260" s="108"/>
      <c r="I260" s="108"/>
      <c r="J260" s="108"/>
    </row>
    <row r="261">
      <c r="C261" s="108"/>
      <c r="D261" s="108"/>
      <c r="E261" s="108"/>
      <c r="F261" s="108"/>
      <c r="G261" s="108"/>
      <c r="H261" s="108"/>
      <c r="I261" s="108"/>
      <c r="J261" s="108"/>
    </row>
    <row r="262">
      <c r="C262" s="108"/>
      <c r="D262" s="108"/>
      <c r="E262" s="108"/>
      <c r="F262" s="108"/>
      <c r="G262" s="108"/>
      <c r="H262" s="108"/>
      <c r="I262" s="108"/>
      <c r="J262" s="108"/>
    </row>
    <row r="263">
      <c r="C263" s="108"/>
      <c r="D263" s="108"/>
      <c r="E263" s="108"/>
      <c r="F263" s="108"/>
      <c r="G263" s="108"/>
      <c r="H263" s="108"/>
      <c r="I263" s="108"/>
      <c r="J263" s="108"/>
    </row>
    <row r="264">
      <c r="C264" s="108"/>
      <c r="D264" s="108"/>
      <c r="E264" s="108"/>
      <c r="F264" s="108"/>
      <c r="G264" s="108"/>
      <c r="H264" s="108"/>
      <c r="I264" s="108"/>
      <c r="J264" s="108"/>
    </row>
    <row r="265">
      <c r="C265" s="108"/>
      <c r="D265" s="108"/>
      <c r="E265" s="108"/>
      <c r="F265" s="108"/>
      <c r="G265" s="108"/>
      <c r="H265" s="108"/>
      <c r="I265" s="108"/>
      <c r="J265" s="108"/>
    </row>
    <row r="266">
      <c r="C266" s="108"/>
      <c r="D266" s="108"/>
      <c r="E266" s="108"/>
      <c r="F266" s="108"/>
      <c r="G266" s="108"/>
      <c r="H266" s="108"/>
      <c r="I266" s="108"/>
      <c r="J266" s="108"/>
    </row>
    <row r="267">
      <c r="C267" s="108"/>
      <c r="D267" s="108"/>
      <c r="E267" s="108"/>
      <c r="F267" s="108"/>
      <c r="G267" s="108"/>
      <c r="H267" s="108"/>
      <c r="I267" s="108"/>
      <c r="J267" s="108"/>
    </row>
    <row r="268">
      <c r="C268" s="108"/>
      <c r="D268" s="108"/>
      <c r="E268" s="108"/>
      <c r="F268" s="108"/>
      <c r="G268" s="108"/>
      <c r="H268" s="108"/>
      <c r="I268" s="108"/>
      <c r="J268" s="108"/>
    </row>
    <row r="269">
      <c r="C269" s="108"/>
      <c r="D269" s="108"/>
      <c r="E269" s="108"/>
      <c r="F269" s="108"/>
      <c r="G269" s="108"/>
      <c r="H269" s="108"/>
      <c r="I269" s="108"/>
      <c r="J269" s="108"/>
    </row>
    <row r="270">
      <c r="C270" s="108"/>
      <c r="D270" s="108"/>
      <c r="E270" s="29" t="s">
        <v>755</v>
      </c>
      <c r="F270" s="29" t="s">
        <v>787</v>
      </c>
      <c r="G270" s="108"/>
      <c r="H270" s="108"/>
      <c r="I270" s="108"/>
      <c r="J270" s="108"/>
    </row>
    <row r="271">
      <c r="C271" s="108"/>
      <c r="D271" s="29" t="s">
        <v>788</v>
      </c>
      <c r="E271" s="29">
        <v>1.5</v>
      </c>
      <c r="F271" s="29">
        <v>1.2</v>
      </c>
      <c r="G271" s="108"/>
      <c r="H271" s="108"/>
      <c r="I271" s="108"/>
      <c r="J271" s="108"/>
    </row>
    <row r="272">
      <c r="C272" s="108"/>
      <c r="D272" s="108"/>
      <c r="E272" s="108"/>
      <c r="F272" s="108"/>
      <c r="G272" s="108"/>
      <c r="H272" s="108"/>
      <c r="I272" s="108"/>
      <c r="J272" s="108"/>
    </row>
    <row r="273">
      <c r="C273" s="108"/>
      <c r="D273" s="108"/>
      <c r="E273" s="108"/>
      <c r="F273" s="108"/>
      <c r="G273" s="108"/>
      <c r="H273" s="108"/>
      <c r="I273" s="108"/>
      <c r="J273" s="108"/>
    </row>
    <row r="274">
      <c r="C274" s="108"/>
      <c r="D274" s="108"/>
      <c r="E274" s="108"/>
      <c r="F274" s="108"/>
      <c r="G274" s="108"/>
      <c r="H274" s="108"/>
      <c r="I274" s="108"/>
      <c r="J274" s="108"/>
    </row>
    <row r="275">
      <c r="C275" s="108"/>
      <c r="D275" s="108"/>
      <c r="E275" s="108"/>
      <c r="F275" s="108"/>
      <c r="G275" s="108"/>
      <c r="H275" s="108"/>
      <c r="I275" s="108"/>
      <c r="J275" s="108"/>
    </row>
    <row r="276">
      <c r="C276" s="108"/>
      <c r="D276" s="108"/>
      <c r="E276" s="108"/>
      <c r="F276" s="108"/>
      <c r="G276" s="108"/>
      <c r="H276" s="108"/>
      <c r="I276" s="108"/>
      <c r="J276" s="108"/>
    </row>
    <row r="277">
      <c r="C277" s="108"/>
      <c r="D277" s="108"/>
      <c r="E277" s="108"/>
      <c r="F277" s="108"/>
      <c r="G277" s="108"/>
      <c r="H277" s="108"/>
      <c r="I277" s="108"/>
      <c r="J277" s="108"/>
    </row>
    <row r="278">
      <c r="C278" s="108"/>
      <c r="D278" s="108"/>
      <c r="E278" s="108"/>
      <c r="F278" s="108"/>
      <c r="G278" s="108"/>
      <c r="H278" s="108"/>
      <c r="I278" s="108"/>
      <c r="J278" s="108"/>
    </row>
    <row r="279">
      <c r="C279" s="108"/>
      <c r="D279" s="108"/>
      <c r="E279" s="108"/>
      <c r="F279" s="108"/>
      <c r="G279" s="108"/>
      <c r="H279" s="108"/>
      <c r="I279" s="108"/>
      <c r="J279" s="108"/>
    </row>
    <row r="280">
      <c r="C280" s="108"/>
      <c r="D280" s="108"/>
      <c r="E280" s="108"/>
      <c r="F280" s="108"/>
      <c r="G280" s="108"/>
      <c r="H280" s="108"/>
      <c r="I280" s="108"/>
      <c r="J280" s="108"/>
    </row>
    <row r="281">
      <c r="C281" s="108"/>
      <c r="D281" s="108"/>
      <c r="E281" s="108"/>
      <c r="F281" s="108"/>
      <c r="G281" s="108"/>
      <c r="H281" s="108"/>
      <c r="I281" s="108"/>
      <c r="J281" s="108"/>
    </row>
    <row r="282">
      <c r="C282" s="108"/>
      <c r="D282" s="108"/>
      <c r="E282" s="108"/>
      <c r="F282" s="108"/>
      <c r="G282" s="108"/>
      <c r="H282" s="108"/>
      <c r="I282" s="108"/>
      <c r="J282" s="108"/>
    </row>
    <row r="283">
      <c r="C283" s="108"/>
      <c r="D283" s="108"/>
      <c r="E283" s="108"/>
      <c r="F283" s="108"/>
      <c r="G283" s="108"/>
      <c r="H283" s="108"/>
      <c r="I283" s="108"/>
      <c r="J283" s="108"/>
    </row>
    <row r="284">
      <c r="C284" s="108"/>
      <c r="D284" s="108"/>
      <c r="E284" s="108"/>
      <c r="F284" s="108"/>
      <c r="G284" s="108"/>
      <c r="H284" s="108"/>
      <c r="I284" s="108"/>
      <c r="J284" s="108"/>
    </row>
    <row r="285">
      <c r="C285" s="108"/>
      <c r="D285" s="108"/>
      <c r="E285" s="108"/>
      <c r="F285" s="108"/>
      <c r="G285" s="108"/>
      <c r="H285" s="108"/>
      <c r="I285" s="108"/>
      <c r="J285" s="108"/>
    </row>
    <row r="286">
      <c r="C286" s="108"/>
      <c r="D286" s="108"/>
      <c r="E286" s="108"/>
      <c r="F286" s="108"/>
      <c r="G286" s="108"/>
      <c r="H286" s="108"/>
      <c r="I286" s="108"/>
      <c r="J286" s="108"/>
    </row>
    <row r="287">
      <c r="C287" s="108"/>
      <c r="D287" s="108"/>
      <c r="E287" s="108"/>
      <c r="F287" s="108"/>
      <c r="G287" s="108"/>
      <c r="H287" s="108"/>
      <c r="I287" s="108"/>
      <c r="J287" s="108"/>
    </row>
    <row r="288">
      <c r="C288" s="108"/>
      <c r="D288" s="108"/>
      <c r="E288" s="108"/>
      <c r="F288" s="108"/>
      <c r="G288" s="108"/>
      <c r="H288" s="108"/>
      <c r="I288" s="108"/>
      <c r="J288" s="108"/>
    </row>
    <row r="289">
      <c r="C289" s="108"/>
      <c r="D289" s="108"/>
      <c r="E289" s="108"/>
      <c r="F289" s="108"/>
      <c r="G289" s="108"/>
      <c r="H289" s="108"/>
      <c r="I289" s="108"/>
      <c r="J289" s="108"/>
    </row>
    <row r="290">
      <c r="C290" s="108"/>
      <c r="D290" s="108"/>
      <c r="E290" s="108"/>
      <c r="F290" s="108"/>
      <c r="G290" s="108"/>
      <c r="H290" s="108"/>
      <c r="I290" s="108"/>
      <c r="J290" s="108"/>
    </row>
    <row r="291">
      <c r="C291" s="108"/>
      <c r="D291" s="108"/>
      <c r="E291" s="108"/>
      <c r="F291" s="108"/>
      <c r="G291" s="108"/>
      <c r="H291" s="108"/>
      <c r="I291" s="108"/>
      <c r="J291" s="108"/>
    </row>
    <row r="292">
      <c r="C292" s="108"/>
      <c r="D292" s="108"/>
      <c r="E292" s="108"/>
      <c r="F292" s="108"/>
      <c r="G292" s="108"/>
      <c r="H292" s="108"/>
      <c r="I292" s="108"/>
      <c r="J292" s="108"/>
    </row>
    <row r="293">
      <c r="C293" s="108"/>
      <c r="D293" s="108"/>
      <c r="E293" s="108"/>
      <c r="F293" s="108"/>
      <c r="G293" s="108"/>
      <c r="H293" s="108"/>
      <c r="I293" s="108"/>
      <c r="J293" s="108"/>
    </row>
    <row r="294">
      <c r="C294" s="108"/>
      <c r="D294" s="108"/>
      <c r="E294" s="108"/>
      <c r="F294" s="108"/>
      <c r="G294" s="108"/>
      <c r="H294" s="108"/>
      <c r="I294" s="108"/>
      <c r="J294" s="108"/>
    </row>
    <row r="295">
      <c r="C295" s="108"/>
      <c r="D295" s="108"/>
      <c r="E295" s="108"/>
      <c r="F295" s="108"/>
      <c r="G295" s="108"/>
      <c r="H295" s="108"/>
      <c r="I295" s="108"/>
      <c r="J295" s="108"/>
    </row>
    <row r="296">
      <c r="C296" s="108"/>
      <c r="D296" s="108"/>
      <c r="E296" s="108"/>
      <c r="F296" s="108"/>
      <c r="G296" s="108"/>
      <c r="H296" s="108"/>
      <c r="I296" s="108"/>
      <c r="J296" s="108"/>
    </row>
    <row r="297">
      <c r="C297" s="108"/>
      <c r="D297" s="108"/>
      <c r="E297" s="108"/>
      <c r="F297" s="108"/>
      <c r="G297" s="108"/>
      <c r="H297" s="108"/>
      <c r="I297" s="108"/>
      <c r="J297" s="108"/>
    </row>
    <row r="298">
      <c r="C298" s="108"/>
      <c r="D298" s="108"/>
      <c r="E298" s="108"/>
      <c r="F298" s="108"/>
      <c r="G298" s="108"/>
      <c r="H298" s="108"/>
      <c r="I298" s="108"/>
      <c r="J298" s="108"/>
    </row>
    <row r="299">
      <c r="C299" s="108"/>
      <c r="D299" s="108"/>
      <c r="E299" s="108"/>
      <c r="F299" s="108"/>
      <c r="G299" s="108"/>
      <c r="H299" s="108"/>
      <c r="I299" s="108"/>
      <c r="J299" s="108"/>
    </row>
    <row r="300">
      <c r="C300" s="108"/>
      <c r="D300" s="108"/>
      <c r="E300" s="108"/>
      <c r="F300" s="108"/>
      <c r="G300" s="108"/>
      <c r="H300" s="108"/>
      <c r="I300" s="108"/>
      <c r="J300" s="108"/>
    </row>
    <row r="301">
      <c r="C301" s="108"/>
      <c r="D301" s="108"/>
      <c r="E301" s="108"/>
      <c r="F301" s="108"/>
      <c r="G301" s="108"/>
      <c r="H301" s="108"/>
      <c r="I301" s="108"/>
      <c r="J301" s="108"/>
    </row>
    <row r="302">
      <c r="C302" s="108"/>
      <c r="D302" s="108"/>
      <c r="E302" s="108"/>
      <c r="F302" s="108"/>
      <c r="G302" s="108"/>
      <c r="H302" s="108"/>
      <c r="I302" s="108"/>
      <c r="J302" s="108"/>
    </row>
    <row r="303">
      <c r="C303" s="108"/>
      <c r="D303" s="108"/>
      <c r="E303" s="108"/>
      <c r="F303" s="108"/>
      <c r="G303" s="108"/>
      <c r="H303" s="108"/>
      <c r="I303" s="108"/>
      <c r="J303" s="108"/>
    </row>
    <row r="304">
      <c r="C304" s="108"/>
      <c r="D304" s="108"/>
      <c r="E304" s="108"/>
      <c r="F304" s="108"/>
      <c r="G304" s="108"/>
      <c r="H304" s="108"/>
      <c r="I304" s="108"/>
      <c r="J304" s="108"/>
    </row>
    <row r="305">
      <c r="C305" s="108"/>
      <c r="D305" s="108"/>
      <c r="E305" s="108"/>
      <c r="F305" s="108"/>
      <c r="G305" s="108"/>
      <c r="H305" s="108"/>
      <c r="I305" s="108"/>
      <c r="J305" s="108"/>
    </row>
    <row r="306">
      <c r="C306" s="108"/>
      <c r="D306" s="108"/>
      <c r="E306" s="108"/>
      <c r="F306" s="108"/>
      <c r="G306" s="108"/>
      <c r="H306" s="108"/>
      <c r="I306" s="108"/>
      <c r="J306" s="108"/>
    </row>
    <row r="307">
      <c r="C307" s="108"/>
      <c r="D307" s="108"/>
      <c r="E307" s="108"/>
      <c r="F307" s="108"/>
      <c r="G307" s="108"/>
      <c r="H307" s="108"/>
      <c r="I307" s="108"/>
      <c r="J307" s="108"/>
    </row>
    <row r="308">
      <c r="C308" s="108"/>
      <c r="D308" s="108"/>
      <c r="E308" s="108"/>
      <c r="F308" s="108"/>
      <c r="G308" s="108"/>
      <c r="H308" s="108"/>
      <c r="I308" s="108"/>
      <c r="J308" s="108"/>
    </row>
    <row r="309">
      <c r="C309" s="108"/>
      <c r="D309" s="108"/>
      <c r="E309" s="108"/>
      <c r="F309" s="108"/>
      <c r="G309" s="108"/>
      <c r="H309" s="108"/>
      <c r="I309" s="108"/>
      <c r="J309" s="108"/>
    </row>
    <row r="310">
      <c r="C310" s="108"/>
      <c r="D310" s="108"/>
      <c r="E310" s="108"/>
      <c r="F310" s="108"/>
      <c r="G310" s="108"/>
      <c r="H310" s="108"/>
      <c r="I310" s="108"/>
      <c r="J310" s="108"/>
    </row>
    <row r="311">
      <c r="C311" s="108"/>
      <c r="D311" s="108"/>
      <c r="E311" s="108"/>
      <c r="F311" s="108"/>
      <c r="G311" s="108"/>
      <c r="H311" s="108"/>
      <c r="I311" s="108"/>
      <c r="J311" s="108"/>
    </row>
    <row r="312">
      <c r="C312" s="108"/>
      <c r="D312" s="108"/>
      <c r="E312" s="108"/>
      <c r="F312" s="108"/>
      <c r="G312" s="108"/>
      <c r="H312" s="108"/>
      <c r="I312" s="108"/>
      <c r="J312" s="108"/>
    </row>
    <row r="313">
      <c r="C313" s="108"/>
      <c r="D313" s="108"/>
      <c r="E313" s="108"/>
      <c r="F313" s="108"/>
      <c r="G313" s="108"/>
      <c r="H313" s="108"/>
      <c r="I313" s="108"/>
      <c r="J313" s="108"/>
    </row>
    <row r="314">
      <c r="C314" s="108"/>
      <c r="D314" s="108"/>
      <c r="E314" s="108"/>
      <c r="F314" s="108"/>
      <c r="G314" s="108"/>
      <c r="H314" s="108"/>
      <c r="I314" s="108"/>
      <c r="J314" s="108"/>
    </row>
    <row r="315">
      <c r="C315" s="108"/>
      <c r="D315" s="108"/>
      <c r="E315" s="108"/>
      <c r="F315" s="108"/>
      <c r="G315" s="108"/>
      <c r="H315" s="108"/>
      <c r="I315" s="108"/>
      <c r="J315" s="108"/>
    </row>
    <row r="316">
      <c r="C316" s="108"/>
      <c r="D316" s="108"/>
      <c r="E316" s="108"/>
      <c r="F316" s="108"/>
      <c r="G316" s="108"/>
      <c r="H316" s="108"/>
      <c r="I316" s="108"/>
      <c r="J316" s="108"/>
    </row>
    <row r="317">
      <c r="C317" s="108"/>
      <c r="D317" s="108"/>
      <c r="E317" s="108"/>
      <c r="F317" s="108"/>
      <c r="G317" s="108"/>
      <c r="H317" s="108"/>
      <c r="I317" s="108"/>
      <c r="J317" s="108"/>
    </row>
    <row r="318">
      <c r="C318" s="108"/>
      <c r="D318" s="108"/>
      <c r="E318" s="108"/>
      <c r="F318" s="108"/>
      <c r="G318" s="108"/>
      <c r="H318" s="108"/>
      <c r="I318" s="108"/>
      <c r="J318" s="108"/>
    </row>
    <row r="319">
      <c r="C319" s="108"/>
      <c r="D319" s="108"/>
      <c r="E319" s="108"/>
      <c r="F319" s="108"/>
      <c r="G319" s="108"/>
      <c r="H319" s="108"/>
      <c r="I319" s="108"/>
      <c r="J319" s="108"/>
    </row>
    <row r="320">
      <c r="C320" s="108"/>
      <c r="D320" s="108"/>
      <c r="E320" s="108"/>
      <c r="F320" s="108"/>
      <c r="G320" s="108"/>
      <c r="H320" s="108"/>
      <c r="I320" s="108"/>
      <c r="J320" s="108"/>
    </row>
    <row r="321">
      <c r="C321" s="108"/>
      <c r="D321" s="108"/>
      <c r="E321" s="108"/>
      <c r="F321" s="108"/>
      <c r="G321" s="108"/>
      <c r="H321" s="108"/>
      <c r="I321" s="108"/>
      <c r="J321" s="108"/>
    </row>
    <row r="322">
      <c r="C322" s="108"/>
      <c r="D322" s="108"/>
      <c r="E322" s="108"/>
      <c r="F322" s="108"/>
      <c r="G322" s="108"/>
      <c r="H322" s="108"/>
      <c r="I322" s="108"/>
      <c r="J322" s="108"/>
    </row>
    <row r="323">
      <c r="C323" s="108"/>
      <c r="D323" s="108"/>
      <c r="E323" s="108"/>
      <c r="F323" s="108"/>
      <c r="G323" s="108"/>
      <c r="H323" s="108"/>
      <c r="I323" s="108"/>
      <c r="J323" s="108"/>
    </row>
    <row r="324">
      <c r="C324" s="108"/>
      <c r="D324" s="108"/>
      <c r="E324" s="108"/>
      <c r="F324" s="108"/>
      <c r="G324" s="108"/>
      <c r="H324" s="108"/>
      <c r="I324" s="108"/>
      <c r="J324" s="108"/>
    </row>
    <row r="325">
      <c r="C325" s="108"/>
      <c r="D325" s="108"/>
      <c r="E325" s="108"/>
      <c r="F325" s="108"/>
      <c r="G325" s="108"/>
      <c r="H325" s="108"/>
      <c r="I325" s="108"/>
      <c r="J325" s="108"/>
    </row>
    <row r="326">
      <c r="C326" s="108"/>
      <c r="D326" s="108"/>
      <c r="E326" s="108"/>
      <c r="F326" s="108"/>
      <c r="G326" s="108"/>
      <c r="H326" s="108"/>
      <c r="I326" s="108"/>
      <c r="J326" s="108"/>
    </row>
    <row r="327">
      <c r="C327" s="108"/>
      <c r="D327" s="108"/>
      <c r="E327" s="108"/>
      <c r="F327" s="108"/>
      <c r="G327" s="108"/>
      <c r="H327" s="108"/>
      <c r="I327" s="108"/>
      <c r="J327" s="108"/>
    </row>
    <row r="328">
      <c r="C328" s="108"/>
      <c r="D328" s="108"/>
      <c r="E328" s="108"/>
      <c r="F328" s="108"/>
      <c r="G328" s="108"/>
      <c r="H328" s="108"/>
      <c r="I328" s="108"/>
      <c r="J328" s="108"/>
    </row>
    <row r="329">
      <c r="C329" s="108"/>
      <c r="D329" s="108"/>
      <c r="E329" s="108"/>
      <c r="F329" s="108"/>
      <c r="G329" s="108"/>
      <c r="H329" s="108"/>
      <c r="I329" s="108"/>
      <c r="J329" s="108"/>
    </row>
    <row r="330">
      <c r="C330" s="108"/>
      <c r="D330" s="108"/>
      <c r="E330" s="108"/>
      <c r="F330" s="108"/>
      <c r="G330" s="108"/>
      <c r="H330" s="108"/>
      <c r="I330" s="108"/>
      <c r="J330" s="108"/>
    </row>
    <row r="331">
      <c r="C331" s="108"/>
      <c r="D331" s="108"/>
      <c r="E331" s="108"/>
      <c r="F331" s="108"/>
      <c r="G331" s="108"/>
      <c r="H331" s="108"/>
      <c r="I331" s="108"/>
      <c r="J331" s="108"/>
    </row>
    <row r="332">
      <c r="C332" s="108"/>
      <c r="D332" s="108"/>
      <c r="E332" s="108"/>
      <c r="F332" s="108"/>
      <c r="G332" s="108"/>
      <c r="H332" s="108"/>
      <c r="I332" s="108"/>
      <c r="J332" s="108"/>
    </row>
    <row r="333">
      <c r="C333" s="108"/>
      <c r="D333" s="108"/>
      <c r="E333" s="108"/>
      <c r="F333" s="108"/>
      <c r="G333" s="108"/>
      <c r="H333" s="108"/>
      <c r="I333" s="108"/>
      <c r="J333" s="108"/>
    </row>
    <row r="334">
      <c r="C334" s="108"/>
      <c r="D334" s="108"/>
      <c r="E334" s="108"/>
      <c r="F334" s="108"/>
      <c r="G334" s="108"/>
      <c r="H334" s="108"/>
      <c r="I334" s="108"/>
      <c r="J334" s="108"/>
    </row>
    <row r="335">
      <c r="C335" s="108"/>
      <c r="D335" s="108"/>
      <c r="E335" s="108"/>
      <c r="F335" s="108"/>
      <c r="G335" s="108"/>
      <c r="H335" s="108"/>
      <c r="I335" s="108"/>
      <c r="J335" s="108"/>
    </row>
    <row r="336">
      <c r="C336" s="108"/>
      <c r="D336" s="108"/>
      <c r="E336" s="108"/>
      <c r="F336" s="108"/>
      <c r="G336" s="108"/>
      <c r="H336" s="108"/>
      <c r="I336" s="108"/>
      <c r="J336" s="108"/>
    </row>
    <row r="337">
      <c r="C337" s="108"/>
      <c r="D337" s="108"/>
      <c r="E337" s="108"/>
      <c r="F337" s="108"/>
      <c r="G337" s="108"/>
      <c r="H337" s="108"/>
      <c r="I337" s="108"/>
      <c r="J337" s="108"/>
    </row>
    <row r="338">
      <c r="C338" s="108"/>
      <c r="D338" s="108"/>
      <c r="E338" s="108"/>
      <c r="F338" s="108"/>
      <c r="G338" s="108"/>
      <c r="H338" s="108"/>
      <c r="I338" s="108"/>
      <c r="J338" s="108"/>
    </row>
    <row r="339">
      <c r="C339" s="108"/>
      <c r="D339" s="108"/>
      <c r="E339" s="108"/>
      <c r="F339" s="108"/>
      <c r="G339" s="108"/>
      <c r="H339" s="108"/>
      <c r="I339" s="108"/>
      <c r="J339" s="108"/>
    </row>
    <row r="340">
      <c r="C340" s="108"/>
      <c r="D340" s="108"/>
      <c r="E340" s="108"/>
      <c r="F340" s="108"/>
      <c r="G340" s="108"/>
      <c r="H340" s="108"/>
      <c r="I340" s="108"/>
      <c r="J340" s="108"/>
    </row>
    <row r="341">
      <c r="C341" s="108"/>
      <c r="D341" s="108"/>
      <c r="E341" s="108"/>
      <c r="F341" s="108"/>
      <c r="G341" s="108"/>
      <c r="H341" s="108"/>
      <c r="I341" s="108"/>
      <c r="J341" s="108"/>
    </row>
    <row r="342">
      <c r="C342" s="108"/>
      <c r="D342" s="108"/>
      <c r="E342" s="108"/>
      <c r="F342" s="108"/>
      <c r="G342" s="108"/>
      <c r="H342" s="108"/>
      <c r="I342" s="108"/>
      <c r="J342" s="108"/>
    </row>
    <row r="343">
      <c r="C343" s="108"/>
      <c r="D343" s="108"/>
      <c r="E343" s="108"/>
      <c r="F343" s="108"/>
      <c r="G343" s="108"/>
      <c r="H343" s="108"/>
      <c r="I343" s="108"/>
      <c r="J343" s="108"/>
    </row>
    <row r="344">
      <c r="C344" s="108"/>
      <c r="D344" s="108"/>
      <c r="E344" s="108"/>
      <c r="F344" s="108"/>
      <c r="G344" s="108"/>
      <c r="H344" s="108"/>
      <c r="I344" s="108"/>
      <c r="J344" s="108"/>
    </row>
    <row r="345">
      <c r="C345" s="108"/>
      <c r="D345" s="108"/>
      <c r="E345" s="108"/>
      <c r="F345" s="108"/>
      <c r="G345" s="108"/>
      <c r="H345" s="108"/>
      <c r="I345" s="108"/>
      <c r="J345" s="108"/>
    </row>
    <row r="346">
      <c r="C346" s="108"/>
      <c r="D346" s="108"/>
      <c r="E346" s="108"/>
      <c r="F346" s="108"/>
      <c r="G346" s="108"/>
      <c r="H346" s="108"/>
      <c r="I346" s="108"/>
      <c r="J346" s="108"/>
    </row>
    <row r="347">
      <c r="C347" s="108"/>
      <c r="D347" s="108"/>
      <c r="E347" s="108"/>
      <c r="F347" s="108"/>
      <c r="G347" s="108"/>
      <c r="H347" s="108"/>
      <c r="I347" s="108"/>
      <c r="J347" s="108"/>
    </row>
    <row r="348">
      <c r="C348" s="108"/>
      <c r="D348" s="108"/>
      <c r="E348" s="108"/>
      <c r="F348" s="108"/>
      <c r="G348" s="108"/>
      <c r="H348" s="108"/>
      <c r="I348" s="108"/>
      <c r="J348" s="108"/>
    </row>
    <row r="349">
      <c r="C349" s="108"/>
      <c r="D349" s="108"/>
      <c r="E349" s="108"/>
      <c r="F349" s="108"/>
      <c r="G349" s="108"/>
      <c r="H349" s="108"/>
      <c r="I349" s="108"/>
      <c r="J349" s="108"/>
    </row>
    <row r="350">
      <c r="C350" s="108"/>
      <c r="D350" s="108"/>
      <c r="E350" s="108"/>
      <c r="F350" s="108"/>
      <c r="G350" s="108"/>
      <c r="H350" s="108"/>
      <c r="I350" s="108"/>
      <c r="J350" s="108"/>
    </row>
    <row r="351">
      <c r="C351" s="108"/>
      <c r="D351" s="108"/>
      <c r="E351" s="108"/>
      <c r="F351" s="108"/>
      <c r="G351" s="108"/>
      <c r="H351" s="108"/>
      <c r="I351" s="108"/>
      <c r="J351" s="108"/>
    </row>
    <row r="352">
      <c r="C352" s="108"/>
      <c r="D352" s="108"/>
      <c r="E352" s="108"/>
      <c r="F352" s="108"/>
      <c r="G352" s="108"/>
      <c r="H352" s="108"/>
      <c r="I352" s="108"/>
      <c r="J352" s="108"/>
    </row>
    <row r="353">
      <c r="C353" s="108"/>
      <c r="D353" s="108"/>
      <c r="E353" s="108"/>
      <c r="F353" s="108"/>
      <c r="G353" s="108"/>
      <c r="H353" s="108"/>
      <c r="I353" s="108"/>
      <c r="J353" s="108"/>
    </row>
    <row r="354">
      <c r="C354" s="108"/>
      <c r="D354" s="108"/>
      <c r="E354" s="108"/>
      <c r="F354" s="108"/>
      <c r="G354" s="108"/>
      <c r="H354" s="108"/>
      <c r="I354" s="108"/>
      <c r="J354" s="108"/>
    </row>
    <row r="355">
      <c r="C355" s="108"/>
      <c r="D355" s="108"/>
      <c r="E355" s="108"/>
      <c r="F355" s="108"/>
      <c r="G355" s="108"/>
      <c r="H355" s="108"/>
      <c r="I355" s="108"/>
      <c r="J355" s="108"/>
    </row>
    <row r="356">
      <c r="C356" s="108"/>
      <c r="D356" s="108"/>
      <c r="E356" s="108"/>
      <c r="F356" s="108"/>
      <c r="G356" s="108"/>
      <c r="H356" s="108"/>
      <c r="I356" s="108"/>
      <c r="J356" s="108"/>
    </row>
    <row r="357">
      <c r="C357" s="108"/>
      <c r="D357" s="108"/>
      <c r="E357" s="108"/>
      <c r="F357" s="108"/>
      <c r="G357" s="108"/>
      <c r="H357" s="108"/>
      <c r="I357" s="108"/>
      <c r="J357" s="108"/>
    </row>
    <row r="358">
      <c r="C358" s="108"/>
      <c r="D358" s="108"/>
      <c r="E358" s="108"/>
      <c r="F358" s="108"/>
      <c r="G358" s="108"/>
      <c r="H358" s="108"/>
      <c r="I358" s="108"/>
      <c r="J358" s="108"/>
    </row>
    <row r="359">
      <c r="C359" s="108"/>
      <c r="D359" s="108"/>
      <c r="E359" s="108"/>
      <c r="F359" s="108"/>
      <c r="G359" s="108"/>
      <c r="H359" s="108"/>
      <c r="I359" s="108"/>
      <c r="J359" s="108"/>
    </row>
    <row r="360">
      <c r="C360" s="108"/>
      <c r="D360" s="108"/>
      <c r="E360" s="108"/>
      <c r="F360" s="108"/>
      <c r="G360" s="108"/>
      <c r="H360" s="108"/>
      <c r="I360" s="108"/>
      <c r="J360" s="108"/>
    </row>
    <row r="361">
      <c r="C361" s="108"/>
      <c r="D361" s="108"/>
      <c r="E361" s="108"/>
      <c r="F361" s="108"/>
      <c r="G361" s="108"/>
      <c r="H361" s="108"/>
      <c r="I361" s="108"/>
      <c r="J361" s="108"/>
    </row>
    <row r="362">
      <c r="C362" s="108"/>
      <c r="D362" s="108"/>
      <c r="E362" s="108"/>
      <c r="F362" s="108"/>
      <c r="G362" s="108"/>
      <c r="H362" s="108"/>
      <c r="I362" s="108"/>
      <c r="J362" s="108"/>
    </row>
    <row r="363">
      <c r="C363" s="108"/>
      <c r="D363" s="108"/>
      <c r="E363" s="108"/>
      <c r="F363" s="108"/>
      <c r="G363" s="108"/>
      <c r="H363" s="108"/>
      <c r="I363" s="108"/>
      <c r="J363" s="108"/>
    </row>
    <row r="364">
      <c r="C364" s="108"/>
      <c r="D364" s="108"/>
      <c r="E364" s="108"/>
      <c r="F364" s="108"/>
      <c r="G364" s="108"/>
      <c r="H364" s="108"/>
      <c r="I364" s="108"/>
      <c r="J364" s="108"/>
    </row>
    <row r="365">
      <c r="C365" s="108"/>
      <c r="D365" s="108"/>
      <c r="E365" s="108"/>
      <c r="F365" s="108"/>
      <c r="G365" s="108"/>
      <c r="H365" s="108"/>
      <c r="I365" s="108"/>
      <c r="J365" s="108"/>
    </row>
    <row r="366">
      <c r="C366" s="108"/>
      <c r="D366" s="108"/>
      <c r="E366" s="108"/>
      <c r="F366" s="108"/>
      <c r="G366" s="108"/>
      <c r="H366" s="108"/>
      <c r="I366" s="108"/>
      <c r="J366" s="108"/>
    </row>
    <row r="367">
      <c r="C367" s="108"/>
      <c r="D367" s="108"/>
      <c r="E367" s="108"/>
      <c r="F367" s="108"/>
      <c r="G367" s="108"/>
      <c r="H367" s="108"/>
      <c r="I367" s="108"/>
      <c r="J367" s="108"/>
    </row>
    <row r="368">
      <c r="C368" s="108"/>
      <c r="D368" s="108"/>
      <c r="E368" s="108"/>
      <c r="F368" s="108"/>
      <c r="G368" s="108"/>
      <c r="H368" s="108"/>
      <c r="I368" s="108"/>
      <c r="J368" s="108"/>
    </row>
    <row r="369">
      <c r="C369" s="108"/>
      <c r="D369" s="108"/>
      <c r="E369" s="108"/>
      <c r="F369" s="108"/>
      <c r="G369" s="108"/>
      <c r="H369" s="108"/>
      <c r="I369" s="108"/>
      <c r="J369" s="108"/>
    </row>
    <row r="370">
      <c r="C370" s="108"/>
      <c r="D370" s="108"/>
      <c r="E370" s="108"/>
      <c r="F370" s="108"/>
      <c r="G370" s="108"/>
      <c r="H370" s="108"/>
      <c r="I370" s="108"/>
      <c r="J370" s="108"/>
    </row>
    <row r="371">
      <c r="C371" s="108"/>
      <c r="D371" s="108"/>
      <c r="E371" s="108"/>
      <c r="F371" s="108"/>
      <c r="G371" s="108"/>
      <c r="H371" s="108"/>
      <c r="I371" s="108"/>
      <c r="J371" s="108"/>
    </row>
    <row r="372">
      <c r="C372" s="108"/>
      <c r="D372" s="108"/>
      <c r="E372" s="108"/>
      <c r="F372" s="108"/>
      <c r="G372" s="108"/>
      <c r="H372" s="108"/>
      <c r="I372" s="108"/>
      <c r="J372" s="108"/>
    </row>
    <row r="373">
      <c r="C373" s="108"/>
      <c r="D373" s="108"/>
      <c r="E373" s="108"/>
      <c r="F373" s="108"/>
      <c r="G373" s="108"/>
      <c r="H373" s="108"/>
      <c r="I373" s="108"/>
      <c r="J373" s="108"/>
    </row>
    <row r="374">
      <c r="C374" s="108"/>
      <c r="D374" s="108"/>
      <c r="E374" s="108"/>
      <c r="F374" s="108"/>
      <c r="G374" s="108"/>
      <c r="H374" s="108"/>
      <c r="I374" s="108"/>
      <c r="J374" s="108"/>
    </row>
    <row r="375">
      <c r="C375" s="108"/>
      <c r="D375" s="108"/>
      <c r="E375" s="108"/>
      <c r="F375" s="108"/>
      <c r="G375" s="108"/>
      <c r="H375" s="108"/>
      <c r="I375" s="108"/>
      <c r="J375" s="108"/>
    </row>
    <row r="376">
      <c r="C376" s="108"/>
      <c r="D376" s="108"/>
      <c r="E376" s="108"/>
      <c r="F376" s="108"/>
      <c r="G376" s="108"/>
      <c r="H376" s="108"/>
      <c r="I376" s="108"/>
      <c r="J376" s="108"/>
    </row>
    <row r="377">
      <c r="C377" s="108"/>
      <c r="D377" s="108"/>
      <c r="E377" s="108"/>
      <c r="F377" s="108"/>
      <c r="G377" s="108"/>
      <c r="H377" s="108"/>
      <c r="I377" s="108"/>
      <c r="J377" s="108"/>
    </row>
    <row r="378">
      <c r="C378" s="108"/>
      <c r="D378" s="108"/>
      <c r="E378" s="108"/>
      <c r="F378" s="108"/>
      <c r="G378" s="108"/>
      <c r="H378" s="108"/>
      <c r="I378" s="108"/>
      <c r="J378" s="108"/>
    </row>
    <row r="379">
      <c r="C379" s="108"/>
      <c r="D379" s="108"/>
      <c r="E379" s="108"/>
      <c r="F379" s="108"/>
      <c r="G379" s="108"/>
      <c r="H379" s="108"/>
      <c r="I379" s="108"/>
      <c r="J379" s="108"/>
    </row>
    <row r="380">
      <c r="C380" s="108"/>
      <c r="D380" s="108"/>
      <c r="E380" s="108"/>
      <c r="F380" s="108"/>
      <c r="G380" s="108"/>
      <c r="H380" s="108"/>
      <c r="I380" s="108"/>
      <c r="J380" s="108"/>
    </row>
    <row r="381">
      <c r="C381" s="108"/>
      <c r="D381" s="108"/>
      <c r="E381" s="108"/>
      <c r="F381" s="108"/>
      <c r="G381" s="108"/>
      <c r="H381" s="108"/>
      <c r="I381" s="108"/>
      <c r="J381" s="108"/>
    </row>
    <row r="382">
      <c r="C382" s="108"/>
      <c r="D382" s="108"/>
      <c r="E382" s="108"/>
      <c r="F382" s="108"/>
      <c r="G382" s="108"/>
      <c r="H382" s="108"/>
      <c r="I382" s="108"/>
      <c r="J382" s="108"/>
    </row>
    <row r="383">
      <c r="C383" s="108"/>
      <c r="D383" s="108"/>
      <c r="E383" s="108"/>
      <c r="F383" s="108"/>
      <c r="G383" s="108"/>
      <c r="H383" s="108"/>
      <c r="I383" s="108"/>
      <c r="J383" s="108"/>
    </row>
    <row r="384">
      <c r="C384" s="108"/>
      <c r="D384" s="108"/>
      <c r="E384" s="108"/>
      <c r="F384" s="108"/>
      <c r="G384" s="108"/>
      <c r="H384" s="108"/>
      <c r="I384" s="108"/>
      <c r="J384" s="108"/>
    </row>
    <row r="385">
      <c r="C385" s="108"/>
      <c r="D385" s="108"/>
      <c r="E385" s="108"/>
      <c r="F385" s="108"/>
      <c r="G385" s="108"/>
      <c r="H385" s="108"/>
      <c r="I385" s="108"/>
      <c r="J385" s="108"/>
    </row>
    <row r="386">
      <c r="C386" s="108"/>
      <c r="D386" s="108"/>
      <c r="E386" s="108"/>
      <c r="F386" s="108"/>
      <c r="G386" s="108"/>
      <c r="H386" s="108"/>
      <c r="I386" s="108"/>
      <c r="J386" s="108"/>
    </row>
    <row r="387">
      <c r="C387" s="108"/>
      <c r="D387" s="108"/>
      <c r="E387" s="108"/>
      <c r="F387" s="108"/>
      <c r="G387" s="108"/>
      <c r="H387" s="108"/>
      <c r="I387" s="108"/>
      <c r="J387" s="108"/>
    </row>
    <row r="388">
      <c r="C388" s="108"/>
      <c r="D388" s="108"/>
      <c r="E388" s="108"/>
      <c r="F388" s="108"/>
      <c r="G388" s="108"/>
      <c r="H388" s="108"/>
      <c r="I388" s="108"/>
      <c r="J388" s="108"/>
    </row>
    <row r="389">
      <c r="C389" s="108"/>
      <c r="D389" s="108"/>
      <c r="E389" s="108"/>
      <c r="F389" s="108"/>
      <c r="G389" s="108"/>
      <c r="H389" s="108"/>
      <c r="I389" s="108"/>
      <c r="J389" s="108"/>
    </row>
    <row r="390">
      <c r="C390" s="108"/>
      <c r="D390" s="108"/>
      <c r="E390" s="108"/>
      <c r="F390" s="108"/>
      <c r="G390" s="108"/>
      <c r="H390" s="108"/>
      <c r="I390" s="108"/>
      <c r="J390" s="108"/>
    </row>
    <row r="391">
      <c r="C391" s="108"/>
      <c r="D391" s="108"/>
      <c r="E391" s="108"/>
      <c r="F391" s="108"/>
      <c r="G391" s="108"/>
      <c r="H391" s="108"/>
      <c r="I391" s="108"/>
      <c r="J391" s="108"/>
    </row>
    <row r="392">
      <c r="C392" s="108"/>
      <c r="D392" s="108"/>
      <c r="E392" s="108"/>
      <c r="F392" s="108"/>
      <c r="G392" s="108"/>
      <c r="H392" s="108"/>
      <c r="I392" s="108"/>
      <c r="J392" s="108"/>
    </row>
    <row r="393">
      <c r="C393" s="108"/>
      <c r="D393" s="108"/>
      <c r="E393" s="108"/>
      <c r="F393" s="108"/>
      <c r="G393" s="108"/>
      <c r="H393" s="108"/>
      <c r="I393" s="108"/>
      <c r="J393" s="108"/>
    </row>
    <row r="394">
      <c r="C394" s="108"/>
      <c r="D394" s="108"/>
      <c r="E394" s="108"/>
      <c r="F394" s="108"/>
      <c r="G394" s="108"/>
      <c r="H394" s="108"/>
      <c r="I394" s="108"/>
      <c r="J394" s="108"/>
    </row>
    <row r="395">
      <c r="C395" s="108"/>
      <c r="D395" s="108"/>
      <c r="E395" s="108"/>
      <c r="F395" s="108"/>
      <c r="G395" s="108"/>
      <c r="H395" s="108"/>
      <c r="I395" s="108"/>
      <c r="J395" s="108"/>
    </row>
    <row r="396">
      <c r="C396" s="108"/>
      <c r="D396" s="108"/>
      <c r="E396" s="108"/>
      <c r="F396" s="108"/>
      <c r="G396" s="108"/>
      <c r="H396" s="108"/>
      <c r="I396" s="108"/>
      <c r="J396" s="108"/>
    </row>
    <row r="397">
      <c r="C397" s="108"/>
      <c r="D397" s="108"/>
      <c r="E397" s="108"/>
      <c r="F397" s="108"/>
      <c r="G397" s="108"/>
      <c r="H397" s="108"/>
      <c r="I397" s="108"/>
      <c r="J397" s="108"/>
    </row>
    <row r="398">
      <c r="C398" s="108"/>
      <c r="D398" s="108"/>
      <c r="E398" s="108"/>
      <c r="F398" s="108"/>
      <c r="G398" s="108"/>
      <c r="H398" s="108"/>
      <c r="I398" s="108"/>
      <c r="J398" s="108"/>
    </row>
    <row r="399">
      <c r="C399" s="108"/>
      <c r="D399" s="108"/>
      <c r="E399" s="108"/>
      <c r="F399" s="108"/>
      <c r="G399" s="108"/>
      <c r="H399" s="108"/>
      <c r="I399" s="108"/>
      <c r="J399" s="108"/>
    </row>
    <row r="400">
      <c r="C400" s="108"/>
      <c r="D400" s="108"/>
      <c r="E400" s="108"/>
      <c r="F400" s="108"/>
      <c r="G400" s="108"/>
      <c r="H400" s="108"/>
      <c r="I400" s="108"/>
      <c r="J400" s="108"/>
    </row>
    <row r="401">
      <c r="C401" s="108"/>
      <c r="D401" s="108"/>
      <c r="E401" s="108"/>
      <c r="F401" s="108"/>
      <c r="G401" s="108"/>
      <c r="H401" s="108"/>
      <c r="I401" s="108"/>
      <c r="J401" s="108"/>
    </row>
    <row r="402">
      <c r="C402" s="108"/>
      <c r="D402" s="108"/>
      <c r="E402" s="108"/>
      <c r="F402" s="108"/>
      <c r="G402" s="108"/>
      <c r="H402" s="108"/>
      <c r="I402" s="108"/>
      <c r="J402" s="108"/>
    </row>
    <row r="403">
      <c r="C403" s="108"/>
      <c r="D403" s="108"/>
      <c r="E403" s="108"/>
      <c r="F403" s="108"/>
      <c r="G403" s="108"/>
      <c r="H403" s="108"/>
      <c r="I403" s="108"/>
      <c r="J403" s="108"/>
    </row>
    <row r="404">
      <c r="C404" s="108"/>
      <c r="D404" s="108"/>
      <c r="E404" s="108"/>
      <c r="F404" s="108"/>
      <c r="G404" s="108"/>
      <c r="H404" s="108"/>
      <c r="I404" s="108"/>
      <c r="J404" s="108"/>
    </row>
    <row r="405">
      <c r="C405" s="108"/>
      <c r="D405" s="108"/>
      <c r="E405" s="108"/>
      <c r="F405" s="108"/>
      <c r="G405" s="108"/>
      <c r="H405" s="108"/>
      <c r="I405" s="108"/>
      <c r="J405" s="108"/>
    </row>
    <row r="406">
      <c r="C406" s="108"/>
      <c r="D406" s="108"/>
      <c r="E406" s="108"/>
      <c r="F406" s="108"/>
      <c r="G406" s="108"/>
      <c r="H406" s="108"/>
      <c r="I406" s="108"/>
      <c r="J406" s="108"/>
    </row>
    <row r="407">
      <c r="C407" s="108"/>
      <c r="D407" s="108"/>
      <c r="E407" s="108"/>
      <c r="F407" s="108"/>
      <c r="G407" s="108"/>
      <c r="H407" s="108"/>
      <c r="I407" s="108"/>
      <c r="J407" s="108"/>
    </row>
    <row r="408">
      <c r="C408" s="108"/>
      <c r="D408" s="108"/>
      <c r="E408" s="108"/>
      <c r="F408" s="108"/>
      <c r="G408" s="108"/>
      <c r="H408" s="108"/>
      <c r="I408" s="108"/>
      <c r="J408" s="108"/>
    </row>
    <row r="409">
      <c r="C409" s="108"/>
      <c r="D409" s="108"/>
      <c r="E409" s="108"/>
      <c r="F409" s="108"/>
      <c r="G409" s="108"/>
      <c r="H409" s="108"/>
      <c r="I409" s="108"/>
      <c r="J409" s="108"/>
    </row>
    <row r="410">
      <c r="C410" s="108"/>
      <c r="D410" s="108"/>
      <c r="E410" s="108"/>
      <c r="F410" s="108"/>
      <c r="G410" s="108"/>
      <c r="H410" s="108"/>
      <c r="I410" s="108"/>
      <c r="J410" s="108"/>
    </row>
    <row r="411">
      <c r="C411" s="108"/>
      <c r="D411" s="108"/>
      <c r="E411" s="108"/>
      <c r="F411" s="108"/>
      <c r="G411" s="108"/>
      <c r="H411" s="108"/>
      <c r="I411" s="108"/>
      <c r="J411" s="108"/>
    </row>
    <row r="412">
      <c r="C412" s="108"/>
      <c r="D412" s="108"/>
      <c r="E412" s="108"/>
      <c r="F412" s="108"/>
      <c r="G412" s="108"/>
      <c r="H412" s="108"/>
      <c r="I412" s="108"/>
      <c r="J412" s="108"/>
    </row>
    <row r="413">
      <c r="C413" s="108"/>
      <c r="D413" s="108"/>
      <c r="E413" s="108"/>
      <c r="F413" s="108"/>
      <c r="G413" s="108"/>
      <c r="H413" s="108"/>
      <c r="I413" s="108"/>
      <c r="J413" s="108"/>
    </row>
    <row r="414">
      <c r="C414" s="108"/>
      <c r="D414" s="108"/>
      <c r="E414" s="108"/>
      <c r="F414" s="108"/>
      <c r="G414" s="108"/>
      <c r="H414" s="108"/>
      <c r="I414" s="108"/>
      <c r="J414" s="108"/>
    </row>
    <row r="415">
      <c r="C415" s="108"/>
      <c r="D415" s="108"/>
      <c r="E415" s="108"/>
      <c r="F415" s="108"/>
      <c r="G415" s="108"/>
      <c r="H415" s="108"/>
      <c r="I415" s="108"/>
      <c r="J415" s="108"/>
    </row>
    <row r="416">
      <c r="C416" s="108"/>
      <c r="D416" s="108"/>
      <c r="E416" s="108"/>
      <c r="F416" s="108"/>
      <c r="G416" s="108"/>
      <c r="H416" s="108"/>
      <c r="I416" s="108"/>
      <c r="J416" s="108"/>
    </row>
    <row r="417">
      <c r="C417" s="108"/>
      <c r="D417" s="108"/>
      <c r="E417" s="108"/>
      <c r="F417" s="108"/>
      <c r="G417" s="108"/>
      <c r="H417" s="108"/>
      <c r="I417" s="108"/>
      <c r="J417" s="108"/>
    </row>
    <row r="418">
      <c r="C418" s="108"/>
      <c r="D418" s="108"/>
      <c r="E418" s="108"/>
      <c r="F418" s="108"/>
      <c r="G418" s="108"/>
      <c r="H418" s="108"/>
      <c r="I418" s="108"/>
      <c r="J418" s="108"/>
    </row>
    <row r="419">
      <c r="C419" s="108"/>
      <c r="D419" s="108"/>
      <c r="E419" s="108"/>
      <c r="F419" s="108"/>
      <c r="G419" s="108"/>
      <c r="H419" s="108"/>
      <c r="I419" s="108"/>
      <c r="J419" s="108"/>
    </row>
    <row r="420">
      <c r="C420" s="108"/>
      <c r="D420" s="108"/>
      <c r="E420" s="108"/>
      <c r="F420" s="108"/>
      <c r="G420" s="108"/>
      <c r="H420" s="108"/>
      <c r="I420" s="108"/>
      <c r="J420" s="108"/>
    </row>
    <row r="421">
      <c r="C421" s="108"/>
      <c r="D421" s="108"/>
      <c r="E421" s="108"/>
      <c r="F421" s="108"/>
      <c r="G421" s="108"/>
      <c r="H421" s="108"/>
      <c r="I421" s="108"/>
      <c r="J421" s="108"/>
    </row>
    <row r="422">
      <c r="C422" s="108"/>
      <c r="D422" s="108"/>
      <c r="E422" s="108"/>
      <c r="F422" s="108"/>
      <c r="G422" s="108"/>
      <c r="H422" s="108"/>
      <c r="I422" s="108"/>
      <c r="J422" s="108"/>
    </row>
    <row r="423">
      <c r="C423" s="108"/>
      <c r="D423" s="108"/>
      <c r="E423" s="108"/>
      <c r="F423" s="108"/>
      <c r="G423" s="108"/>
      <c r="H423" s="108"/>
      <c r="I423" s="108"/>
      <c r="J423" s="108"/>
    </row>
    <row r="424">
      <c r="C424" s="108"/>
      <c r="D424" s="108"/>
      <c r="E424" s="108"/>
      <c r="F424" s="108"/>
      <c r="G424" s="108"/>
      <c r="H424" s="108"/>
      <c r="I424" s="108"/>
      <c r="J424" s="108"/>
    </row>
    <row r="425">
      <c r="C425" s="108"/>
      <c r="D425" s="108"/>
      <c r="E425" s="108"/>
      <c r="F425" s="108"/>
      <c r="G425" s="108"/>
      <c r="H425" s="108"/>
      <c r="I425" s="108"/>
      <c r="J425" s="108"/>
    </row>
    <row r="426">
      <c r="C426" s="108"/>
      <c r="D426" s="108"/>
      <c r="E426" s="108"/>
      <c r="F426" s="108"/>
      <c r="G426" s="108"/>
      <c r="H426" s="108"/>
      <c r="I426" s="108"/>
      <c r="J426" s="108"/>
    </row>
    <row r="427">
      <c r="C427" s="108"/>
      <c r="D427" s="108"/>
      <c r="E427" s="108"/>
      <c r="F427" s="108"/>
      <c r="G427" s="108"/>
      <c r="H427" s="108"/>
      <c r="I427" s="108"/>
      <c r="J427" s="108"/>
    </row>
    <row r="428">
      <c r="C428" s="108"/>
      <c r="D428" s="108"/>
      <c r="E428" s="108"/>
      <c r="F428" s="108"/>
      <c r="G428" s="108"/>
      <c r="H428" s="108"/>
      <c r="I428" s="108"/>
      <c r="J428" s="108"/>
    </row>
    <row r="429">
      <c r="C429" s="108"/>
      <c r="D429" s="108"/>
      <c r="E429" s="108"/>
      <c r="F429" s="108"/>
      <c r="G429" s="108"/>
      <c r="H429" s="108"/>
      <c r="I429" s="108"/>
      <c r="J429" s="108"/>
    </row>
    <row r="430">
      <c r="C430" s="108"/>
      <c r="D430" s="108"/>
      <c r="E430" s="108"/>
      <c r="F430" s="108"/>
      <c r="G430" s="108"/>
      <c r="H430" s="108"/>
      <c r="I430" s="108"/>
      <c r="J430" s="108"/>
    </row>
    <row r="431">
      <c r="C431" s="108"/>
      <c r="D431" s="108"/>
      <c r="E431" s="108"/>
      <c r="F431" s="108"/>
      <c r="G431" s="108"/>
      <c r="H431" s="108"/>
      <c r="I431" s="108"/>
      <c r="J431" s="108"/>
    </row>
    <row r="432">
      <c r="C432" s="108"/>
      <c r="D432" s="108"/>
      <c r="E432" s="108"/>
      <c r="F432" s="108"/>
      <c r="G432" s="108"/>
      <c r="H432" s="108"/>
      <c r="I432" s="108"/>
      <c r="J432" s="108"/>
    </row>
    <row r="433">
      <c r="C433" s="108"/>
      <c r="D433" s="108"/>
      <c r="E433" s="108"/>
      <c r="F433" s="108"/>
      <c r="G433" s="108"/>
      <c r="H433" s="108"/>
      <c r="I433" s="108"/>
      <c r="J433" s="108"/>
    </row>
    <row r="434">
      <c r="C434" s="108"/>
      <c r="D434" s="108"/>
      <c r="E434" s="108"/>
      <c r="F434" s="108"/>
      <c r="G434" s="108"/>
      <c r="H434" s="108"/>
      <c r="I434" s="108"/>
      <c r="J434" s="108"/>
    </row>
    <row r="435">
      <c r="C435" s="108"/>
      <c r="D435" s="108"/>
      <c r="E435" s="108"/>
      <c r="F435" s="108"/>
      <c r="G435" s="108"/>
      <c r="H435" s="108"/>
      <c r="I435" s="108"/>
      <c r="J435" s="108"/>
    </row>
    <row r="436">
      <c r="C436" s="108"/>
      <c r="D436" s="108"/>
      <c r="E436" s="108"/>
      <c r="F436" s="108"/>
      <c r="G436" s="108"/>
      <c r="H436" s="108"/>
      <c r="I436" s="108"/>
      <c r="J436" s="108"/>
    </row>
    <row r="437">
      <c r="C437" s="108"/>
      <c r="D437" s="108"/>
      <c r="E437" s="108"/>
      <c r="F437" s="108"/>
      <c r="G437" s="108"/>
      <c r="H437" s="108"/>
      <c r="I437" s="108"/>
      <c r="J437" s="108"/>
    </row>
    <row r="438">
      <c r="C438" s="108"/>
      <c r="D438" s="108"/>
      <c r="E438" s="108"/>
      <c r="F438" s="108"/>
      <c r="G438" s="108"/>
      <c r="H438" s="108"/>
      <c r="I438" s="108"/>
      <c r="J438" s="108"/>
    </row>
    <row r="439">
      <c r="C439" s="108"/>
      <c r="D439" s="108"/>
      <c r="E439" s="108"/>
      <c r="F439" s="108"/>
      <c r="G439" s="108"/>
      <c r="H439" s="108"/>
      <c r="I439" s="108"/>
      <c r="J439" s="108"/>
    </row>
    <row r="440">
      <c r="C440" s="108"/>
      <c r="D440" s="108"/>
      <c r="E440" s="108"/>
      <c r="F440" s="108"/>
      <c r="G440" s="108"/>
      <c r="H440" s="108"/>
      <c r="I440" s="108"/>
      <c r="J440" s="108"/>
    </row>
    <row r="441">
      <c r="C441" s="108"/>
      <c r="D441" s="108"/>
      <c r="E441" s="108"/>
      <c r="F441" s="108"/>
      <c r="G441" s="108"/>
      <c r="H441" s="108"/>
      <c r="I441" s="108"/>
      <c r="J441" s="108"/>
    </row>
    <row r="442">
      <c r="C442" s="108"/>
      <c r="D442" s="108"/>
      <c r="E442" s="108"/>
      <c r="F442" s="108"/>
      <c r="G442" s="108"/>
      <c r="H442" s="108"/>
      <c r="I442" s="108"/>
      <c r="J442" s="108"/>
    </row>
    <row r="443">
      <c r="C443" s="108"/>
      <c r="D443" s="108"/>
      <c r="E443" s="108"/>
      <c r="F443" s="108"/>
      <c r="G443" s="108"/>
      <c r="H443" s="108"/>
      <c r="I443" s="108"/>
      <c r="J443" s="108"/>
    </row>
    <row r="444">
      <c r="C444" s="108"/>
      <c r="D444" s="108"/>
      <c r="E444" s="108"/>
      <c r="F444" s="108"/>
      <c r="G444" s="108"/>
      <c r="H444" s="108"/>
      <c r="I444" s="108"/>
      <c r="J444" s="108"/>
    </row>
    <row r="445">
      <c r="C445" s="108"/>
      <c r="D445" s="108"/>
      <c r="E445" s="108"/>
      <c r="F445" s="108"/>
      <c r="G445" s="108"/>
      <c r="H445" s="108"/>
      <c r="I445" s="108"/>
      <c r="J445" s="108"/>
    </row>
    <row r="446">
      <c r="C446" s="108"/>
      <c r="D446" s="108"/>
      <c r="E446" s="108"/>
      <c r="F446" s="108"/>
      <c r="G446" s="108"/>
      <c r="H446" s="108"/>
      <c r="I446" s="108"/>
      <c r="J446" s="108"/>
    </row>
    <row r="447">
      <c r="C447" s="108"/>
      <c r="D447" s="108"/>
      <c r="E447" s="108"/>
      <c r="F447" s="108"/>
      <c r="G447" s="108"/>
      <c r="H447" s="108"/>
      <c r="I447" s="108"/>
      <c r="J447" s="108"/>
    </row>
    <row r="448">
      <c r="C448" s="108"/>
      <c r="D448" s="108"/>
      <c r="E448" s="108"/>
      <c r="F448" s="108"/>
      <c r="G448" s="108"/>
      <c r="H448" s="108"/>
      <c r="I448" s="108"/>
      <c r="J448" s="108"/>
    </row>
    <row r="449">
      <c r="C449" s="108"/>
      <c r="D449" s="108"/>
      <c r="E449" s="108"/>
      <c r="F449" s="108"/>
      <c r="G449" s="108"/>
      <c r="H449" s="108"/>
      <c r="I449" s="108"/>
      <c r="J449" s="108"/>
    </row>
    <row r="450">
      <c r="C450" s="108"/>
      <c r="D450" s="108"/>
      <c r="E450" s="108"/>
      <c r="F450" s="108"/>
      <c r="G450" s="108"/>
      <c r="H450" s="108"/>
      <c r="I450" s="108"/>
      <c r="J450" s="108"/>
    </row>
    <row r="451">
      <c r="C451" s="108"/>
      <c r="D451" s="108"/>
      <c r="E451" s="108"/>
      <c r="F451" s="108"/>
      <c r="G451" s="108"/>
      <c r="H451" s="108"/>
      <c r="I451" s="108"/>
      <c r="J451" s="108"/>
    </row>
    <row r="452">
      <c r="C452" s="108"/>
      <c r="D452" s="108"/>
      <c r="E452" s="108"/>
      <c r="F452" s="108"/>
      <c r="G452" s="108"/>
      <c r="H452" s="108"/>
      <c r="I452" s="108"/>
      <c r="J452" s="108"/>
    </row>
    <row r="453">
      <c r="C453" s="108"/>
      <c r="D453" s="108"/>
      <c r="E453" s="108"/>
      <c r="F453" s="108"/>
      <c r="G453" s="108"/>
      <c r="H453" s="108"/>
      <c r="I453" s="108"/>
      <c r="J453" s="108"/>
    </row>
    <row r="454">
      <c r="C454" s="108"/>
      <c r="D454" s="108"/>
      <c r="E454" s="108"/>
      <c r="F454" s="108"/>
      <c r="G454" s="108"/>
      <c r="H454" s="108"/>
      <c r="I454" s="108"/>
      <c r="J454" s="108"/>
    </row>
    <row r="455">
      <c r="C455" s="108"/>
      <c r="D455" s="108"/>
      <c r="E455" s="108"/>
      <c r="F455" s="108"/>
      <c r="G455" s="108"/>
      <c r="H455" s="108"/>
      <c r="I455" s="108"/>
      <c r="J455" s="108"/>
    </row>
    <row r="456">
      <c r="C456" s="108"/>
      <c r="D456" s="108"/>
      <c r="E456" s="108"/>
      <c r="F456" s="108"/>
      <c r="G456" s="108"/>
      <c r="H456" s="108"/>
      <c r="I456" s="108"/>
      <c r="J456" s="108"/>
    </row>
    <row r="457">
      <c r="C457" s="108"/>
      <c r="D457" s="108"/>
      <c r="E457" s="108"/>
      <c r="F457" s="108"/>
      <c r="G457" s="108"/>
      <c r="H457" s="108"/>
      <c r="I457" s="108"/>
      <c r="J457" s="108"/>
    </row>
    <row r="458">
      <c r="C458" s="108"/>
      <c r="D458" s="108"/>
      <c r="E458" s="108"/>
      <c r="F458" s="108"/>
      <c r="G458" s="108"/>
      <c r="H458" s="108"/>
      <c r="I458" s="108"/>
      <c r="J458" s="108"/>
    </row>
    <row r="459">
      <c r="C459" s="108"/>
      <c r="D459" s="108"/>
      <c r="E459" s="108"/>
      <c r="F459" s="108"/>
      <c r="G459" s="108"/>
      <c r="H459" s="108"/>
      <c r="I459" s="108"/>
      <c r="J459" s="108"/>
    </row>
    <row r="460">
      <c r="C460" s="108"/>
      <c r="D460" s="108"/>
      <c r="E460" s="108"/>
      <c r="F460" s="108"/>
      <c r="G460" s="108"/>
      <c r="H460" s="108"/>
      <c r="I460" s="108"/>
      <c r="J460" s="108"/>
    </row>
    <row r="461">
      <c r="C461" s="108"/>
      <c r="D461" s="108"/>
      <c r="E461" s="108"/>
      <c r="F461" s="108"/>
      <c r="G461" s="108"/>
      <c r="H461" s="108"/>
      <c r="I461" s="108"/>
      <c r="J461" s="108"/>
    </row>
    <row r="462">
      <c r="C462" s="108"/>
      <c r="D462" s="108"/>
      <c r="E462" s="108"/>
      <c r="F462" s="108"/>
      <c r="G462" s="108"/>
      <c r="H462" s="108"/>
      <c r="I462" s="108"/>
      <c r="J462" s="108"/>
    </row>
    <row r="463">
      <c r="C463" s="108"/>
      <c r="D463" s="108"/>
      <c r="E463" s="108"/>
      <c r="F463" s="108"/>
      <c r="G463" s="108"/>
      <c r="H463" s="108"/>
      <c r="I463" s="108"/>
      <c r="J463" s="108"/>
    </row>
    <row r="464">
      <c r="C464" s="108"/>
      <c r="D464" s="108"/>
      <c r="E464" s="108"/>
      <c r="F464" s="108"/>
      <c r="G464" s="108"/>
      <c r="H464" s="108"/>
      <c r="I464" s="108"/>
      <c r="J464" s="108"/>
    </row>
    <row r="465">
      <c r="C465" s="108"/>
      <c r="D465" s="108"/>
      <c r="E465" s="108"/>
      <c r="F465" s="108"/>
      <c r="G465" s="108"/>
      <c r="H465" s="108"/>
      <c r="I465" s="108"/>
      <c r="J465" s="108"/>
    </row>
    <row r="466">
      <c r="C466" s="108"/>
      <c r="D466" s="108"/>
      <c r="E466" s="108"/>
      <c r="F466" s="108"/>
      <c r="G466" s="108"/>
      <c r="H466" s="108"/>
      <c r="I466" s="108"/>
      <c r="J466" s="108"/>
    </row>
    <row r="467">
      <c r="C467" s="108"/>
      <c r="D467" s="108"/>
      <c r="E467" s="108"/>
      <c r="F467" s="108"/>
      <c r="G467" s="108"/>
      <c r="H467" s="108"/>
      <c r="I467" s="108"/>
      <c r="J467" s="108"/>
    </row>
    <row r="468">
      <c r="C468" s="108"/>
      <c r="D468" s="108"/>
      <c r="E468" s="108"/>
      <c r="F468" s="108"/>
      <c r="G468" s="108"/>
      <c r="H468" s="108"/>
      <c r="I468" s="108"/>
      <c r="J468" s="108"/>
    </row>
    <row r="469">
      <c r="C469" s="108"/>
      <c r="D469" s="108"/>
      <c r="E469" s="108"/>
      <c r="F469" s="108"/>
      <c r="G469" s="108"/>
      <c r="H469" s="108"/>
      <c r="I469" s="108"/>
      <c r="J469" s="108"/>
    </row>
    <row r="470">
      <c r="C470" s="108"/>
      <c r="D470" s="108"/>
      <c r="E470" s="108"/>
      <c r="F470" s="108"/>
      <c r="G470" s="108"/>
      <c r="H470" s="108"/>
      <c r="I470" s="108"/>
      <c r="J470" s="108"/>
    </row>
    <row r="471">
      <c r="C471" s="108"/>
      <c r="D471" s="108"/>
      <c r="E471" s="108"/>
      <c r="F471" s="108"/>
      <c r="G471" s="108"/>
      <c r="H471" s="108"/>
      <c r="I471" s="108"/>
      <c r="J471" s="108"/>
    </row>
    <row r="472">
      <c r="C472" s="108"/>
      <c r="D472" s="108"/>
      <c r="E472" s="108"/>
      <c r="F472" s="108"/>
      <c r="G472" s="108"/>
      <c r="H472" s="108"/>
      <c r="I472" s="108"/>
      <c r="J472" s="108"/>
    </row>
    <row r="473">
      <c r="C473" s="108"/>
      <c r="D473" s="108"/>
      <c r="E473" s="108"/>
      <c r="F473" s="108"/>
      <c r="G473" s="108"/>
      <c r="H473" s="108"/>
      <c r="I473" s="108"/>
      <c r="J473" s="108"/>
    </row>
    <row r="474">
      <c r="C474" s="108"/>
      <c r="D474" s="108"/>
      <c r="E474" s="108"/>
      <c r="F474" s="108"/>
      <c r="G474" s="108"/>
      <c r="H474" s="108"/>
      <c r="I474" s="108"/>
      <c r="J474" s="108"/>
    </row>
    <row r="475">
      <c r="C475" s="108"/>
      <c r="D475" s="108"/>
      <c r="E475" s="108"/>
      <c r="F475" s="108"/>
      <c r="G475" s="108"/>
      <c r="H475" s="108"/>
      <c r="I475" s="108"/>
      <c r="J475" s="108"/>
    </row>
    <row r="476">
      <c r="C476" s="108"/>
      <c r="D476" s="108"/>
      <c r="E476" s="108"/>
      <c r="F476" s="108"/>
      <c r="G476" s="108"/>
      <c r="H476" s="108"/>
      <c r="I476" s="108"/>
      <c r="J476" s="108"/>
    </row>
    <row r="477">
      <c r="C477" s="108"/>
      <c r="D477" s="108"/>
      <c r="E477" s="108"/>
      <c r="F477" s="108"/>
      <c r="G477" s="108"/>
      <c r="H477" s="108"/>
      <c r="I477" s="108"/>
      <c r="J477" s="108"/>
    </row>
    <row r="478">
      <c r="C478" s="108"/>
      <c r="D478" s="108"/>
      <c r="E478" s="108"/>
      <c r="F478" s="108"/>
      <c r="G478" s="108"/>
      <c r="H478" s="108"/>
      <c r="I478" s="108"/>
      <c r="J478" s="108"/>
    </row>
    <row r="479">
      <c r="C479" s="108"/>
      <c r="D479" s="108"/>
      <c r="E479" s="108"/>
      <c r="F479" s="108"/>
      <c r="G479" s="108"/>
      <c r="H479" s="108"/>
      <c r="I479" s="108"/>
      <c r="J479" s="108"/>
    </row>
    <row r="480">
      <c r="C480" s="108"/>
      <c r="D480" s="108"/>
      <c r="E480" s="108"/>
      <c r="F480" s="108"/>
      <c r="G480" s="108"/>
      <c r="H480" s="108"/>
      <c r="I480" s="108"/>
      <c r="J480" s="108"/>
    </row>
    <row r="481">
      <c r="C481" s="108"/>
      <c r="D481" s="108"/>
      <c r="E481" s="108"/>
      <c r="F481" s="108"/>
      <c r="G481" s="108"/>
      <c r="H481" s="108"/>
      <c r="I481" s="108"/>
      <c r="J481" s="108"/>
    </row>
    <row r="482">
      <c r="C482" s="108"/>
      <c r="D482" s="108"/>
      <c r="E482" s="108"/>
      <c r="F482" s="108"/>
      <c r="G482" s="108"/>
      <c r="H482" s="108"/>
      <c r="I482" s="108"/>
      <c r="J482" s="108"/>
    </row>
    <row r="483">
      <c r="C483" s="108"/>
      <c r="D483" s="108"/>
      <c r="E483" s="108"/>
      <c r="F483" s="108"/>
      <c r="G483" s="108"/>
      <c r="H483" s="108"/>
      <c r="I483" s="108"/>
      <c r="J483" s="108"/>
    </row>
    <row r="484">
      <c r="C484" s="108"/>
      <c r="D484" s="108"/>
      <c r="E484" s="108"/>
      <c r="F484" s="108"/>
      <c r="G484" s="108"/>
      <c r="H484" s="108"/>
      <c r="I484" s="108"/>
      <c r="J484" s="108"/>
    </row>
    <row r="485">
      <c r="C485" s="108"/>
      <c r="D485" s="108"/>
      <c r="E485" s="108"/>
      <c r="F485" s="108"/>
      <c r="G485" s="108"/>
      <c r="H485" s="108"/>
      <c r="I485" s="108"/>
      <c r="J485" s="108"/>
    </row>
    <row r="486">
      <c r="C486" s="108"/>
      <c r="D486" s="108"/>
      <c r="E486" s="108"/>
      <c r="F486" s="108"/>
      <c r="G486" s="108"/>
      <c r="H486" s="108"/>
      <c r="I486" s="108"/>
      <c r="J486" s="108"/>
    </row>
    <row r="487">
      <c r="C487" s="108"/>
      <c r="D487" s="108"/>
      <c r="E487" s="108"/>
      <c r="F487" s="108"/>
      <c r="G487" s="108"/>
      <c r="H487" s="108"/>
      <c r="I487" s="108"/>
      <c r="J487" s="108"/>
    </row>
    <row r="488">
      <c r="C488" s="108"/>
      <c r="D488" s="108"/>
      <c r="E488" s="108"/>
      <c r="F488" s="108"/>
      <c r="G488" s="108"/>
      <c r="H488" s="108"/>
      <c r="I488" s="108"/>
      <c r="J488" s="108"/>
    </row>
    <row r="489">
      <c r="C489" s="108"/>
      <c r="D489" s="108"/>
      <c r="E489" s="108"/>
      <c r="F489" s="108"/>
      <c r="G489" s="108"/>
      <c r="H489" s="108"/>
      <c r="I489" s="108"/>
      <c r="J489" s="108"/>
    </row>
    <row r="490">
      <c r="C490" s="108"/>
      <c r="D490" s="108"/>
      <c r="E490" s="108"/>
      <c r="F490" s="108"/>
      <c r="G490" s="108"/>
      <c r="H490" s="108"/>
      <c r="I490" s="108"/>
      <c r="J490" s="108"/>
    </row>
    <row r="491">
      <c r="C491" s="108"/>
      <c r="D491" s="108"/>
      <c r="E491" s="108"/>
      <c r="F491" s="108"/>
      <c r="G491" s="108"/>
      <c r="H491" s="108"/>
      <c r="I491" s="108"/>
      <c r="J491" s="108"/>
    </row>
    <row r="492">
      <c r="C492" s="108"/>
      <c r="D492" s="108"/>
      <c r="E492" s="108"/>
      <c r="F492" s="108"/>
      <c r="G492" s="108"/>
      <c r="H492" s="108"/>
      <c r="I492" s="108"/>
      <c r="J492" s="108"/>
    </row>
    <row r="493">
      <c r="C493" s="108"/>
      <c r="D493" s="108"/>
      <c r="E493" s="108"/>
      <c r="F493" s="108"/>
      <c r="G493" s="108"/>
      <c r="H493" s="108"/>
      <c r="I493" s="108"/>
      <c r="J493" s="108"/>
    </row>
    <row r="494">
      <c r="C494" s="108"/>
      <c r="D494" s="108"/>
      <c r="E494" s="108"/>
      <c r="F494" s="108"/>
      <c r="G494" s="108"/>
      <c r="H494" s="108"/>
      <c r="I494" s="108"/>
      <c r="J494" s="108"/>
    </row>
    <row r="495">
      <c r="C495" s="108"/>
      <c r="D495" s="108"/>
      <c r="E495" s="108"/>
      <c r="F495" s="108"/>
      <c r="G495" s="108"/>
      <c r="H495" s="108"/>
      <c r="I495" s="108"/>
      <c r="J495" s="108"/>
    </row>
    <row r="496">
      <c r="C496" s="108"/>
      <c r="D496" s="108"/>
      <c r="E496" s="108"/>
      <c r="F496" s="108"/>
      <c r="G496" s="108"/>
      <c r="H496" s="108"/>
      <c r="I496" s="108"/>
      <c r="J496" s="108"/>
    </row>
    <row r="497">
      <c r="C497" s="108"/>
      <c r="D497" s="108"/>
      <c r="E497" s="108"/>
      <c r="F497" s="108"/>
      <c r="G497" s="108"/>
      <c r="H497" s="108"/>
      <c r="I497" s="108"/>
      <c r="J497" s="108"/>
    </row>
    <row r="498">
      <c r="C498" s="108"/>
      <c r="D498" s="108"/>
      <c r="E498" s="108"/>
      <c r="F498" s="108"/>
      <c r="G498" s="108"/>
      <c r="H498" s="108"/>
      <c r="I498" s="108"/>
      <c r="J498" s="108"/>
    </row>
    <row r="499">
      <c r="C499" s="108"/>
      <c r="D499" s="108"/>
      <c r="E499" s="108"/>
      <c r="F499" s="108"/>
      <c r="G499" s="108"/>
      <c r="H499" s="108"/>
      <c r="I499" s="108"/>
      <c r="J499" s="108"/>
    </row>
    <row r="500">
      <c r="C500" s="108"/>
      <c r="D500" s="108"/>
      <c r="E500" s="108"/>
      <c r="F500" s="108"/>
      <c r="G500" s="108"/>
      <c r="H500" s="108"/>
      <c r="I500" s="108"/>
      <c r="J500" s="108"/>
    </row>
    <row r="501">
      <c r="C501" s="108"/>
      <c r="D501" s="108"/>
      <c r="E501" s="108"/>
      <c r="F501" s="108"/>
      <c r="G501" s="108"/>
      <c r="H501" s="108"/>
      <c r="I501" s="108"/>
      <c r="J501" s="108"/>
    </row>
    <row r="502">
      <c r="C502" s="108"/>
      <c r="D502" s="108"/>
      <c r="E502" s="108"/>
      <c r="F502" s="108"/>
      <c r="G502" s="108"/>
      <c r="H502" s="108"/>
      <c r="I502" s="108"/>
      <c r="J502" s="108"/>
    </row>
    <row r="503">
      <c r="C503" s="108"/>
      <c r="D503" s="108"/>
      <c r="E503" s="108"/>
      <c r="F503" s="108"/>
      <c r="G503" s="108"/>
      <c r="H503" s="108"/>
      <c r="I503" s="108"/>
      <c r="J503" s="108"/>
    </row>
    <row r="504">
      <c r="C504" s="108"/>
      <c r="D504" s="108"/>
      <c r="E504" s="108"/>
      <c r="F504" s="108"/>
      <c r="G504" s="108"/>
      <c r="H504" s="108"/>
      <c r="I504" s="108"/>
      <c r="J504" s="108"/>
    </row>
    <row r="505">
      <c r="C505" s="108"/>
      <c r="D505" s="108"/>
      <c r="E505" s="108"/>
      <c r="F505" s="108"/>
      <c r="G505" s="108"/>
      <c r="H505" s="108"/>
      <c r="I505" s="108"/>
      <c r="J505" s="108"/>
    </row>
    <row r="506">
      <c r="C506" s="108"/>
      <c r="D506" s="108"/>
      <c r="E506" s="108"/>
      <c r="F506" s="108"/>
      <c r="G506" s="108"/>
      <c r="H506" s="108"/>
      <c r="I506" s="108"/>
      <c r="J506" s="108"/>
    </row>
    <row r="507">
      <c r="C507" s="108"/>
      <c r="D507" s="108"/>
      <c r="E507" s="108"/>
      <c r="F507" s="108"/>
      <c r="G507" s="108"/>
      <c r="H507" s="108"/>
      <c r="I507" s="108"/>
      <c r="J507" s="108"/>
    </row>
    <row r="508">
      <c r="C508" s="108"/>
      <c r="D508" s="108"/>
      <c r="E508" s="108"/>
      <c r="F508" s="108"/>
      <c r="G508" s="108"/>
      <c r="H508" s="108"/>
      <c r="I508" s="108"/>
      <c r="J508" s="108"/>
    </row>
    <row r="509">
      <c r="C509" s="108"/>
      <c r="D509" s="108"/>
      <c r="E509" s="108"/>
      <c r="F509" s="108"/>
      <c r="G509" s="108"/>
      <c r="H509" s="108"/>
      <c r="I509" s="108"/>
      <c r="J509" s="108"/>
    </row>
    <row r="510">
      <c r="C510" s="108"/>
      <c r="D510" s="108"/>
      <c r="E510" s="108"/>
      <c r="F510" s="108"/>
      <c r="G510" s="108"/>
      <c r="H510" s="108"/>
      <c r="I510" s="108"/>
      <c r="J510" s="108"/>
    </row>
    <row r="511">
      <c r="C511" s="108"/>
      <c r="D511" s="108"/>
      <c r="E511" s="108"/>
      <c r="F511" s="108"/>
      <c r="G511" s="108"/>
      <c r="H511" s="108"/>
      <c r="I511" s="108"/>
      <c r="J511" s="108"/>
    </row>
    <row r="512">
      <c r="C512" s="108"/>
      <c r="D512" s="108"/>
      <c r="E512" s="108"/>
      <c r="F512" s="108"/>
      <c r="G512" s="108"/>
      <c r="H512" s="108"/>
      <c r="I512" s="108"/>
      <c r="J512" s="108"/>
    </row>
    <row r="513">
      <c r="C513" s="108"/>
      <c r="D513" s="108"/>
      <c r="E513" s="108"/>
      <c r="F513" s="108"/>
      <c r="G513" s="108"/>
      <c r="H513" s="108"/>
      <c r="I513" s="108"/>
      <c r="J513" s="108"/>
    </row>
    <row r="514">
      <c r="C514" s="108"/>
      <c r="D514" s="108"/>
      <c r="E514" s="108"/>
      <c r="F514" s="108"/>
      <c r="G514" s="108"/>
      <c r="H514" s="108"/>
      <c r="I514" s="108"/>
      <c r="J514" s="108"/>
    </row>
    <row r="515">
      <c r="C515" s="108"/>
      <c r="D515" s="108"/>
      <c r="E515" s="108"/>
      <c r="F515" s="108"/>
      <c r="G515" s="108"/>
      <c r="H515" s="108"/>
      <c r="I515" s="108"/>
      <c r="J515" s="108"/>
    </row>
    <row r="516">
      <c r="C516" s="108"/>
      <c r="D516" s="108"/>
      <c r="E516" s="108"/>
      <c r="F516" s="108"/>
      <c r="G516" s="108"/>
      <c r="H516" s="108"/>
      <c r="I516" s="108"/>
      <c r="J516" s="108"/>
    </row>
    <row r="517">
      <c r="C517" s="108"/>
      <c r="D517" s="108"/>
      <c r="E517" s="108"/>
      <c r="F517" s="108"/>
      <c r="G517" s="108"/>
      <c r="H517" s="108"/>
      <c r="I517" s="108"/>
      <c r="J517" s="108"/>
    </row>
    <row r="518">
      <c r="C518" s="108"/>
      <c r="D518" s="108"/>
      <c r="E518" s="108"/>
      <c r="F518" s="108"/>
      <c r="G518" s="108"/>
      <c r="H518" s="108"/>
      <c r="I518" s="108"/>
      <c r="J518" s="108"/>
    </row>
    <row r="519">
      <c r="C519" s="108"/>
      <c r="D519" s="108"/>
      <c r="E519" s="108"/>
      <c r="F519" s="108"/>
      <c r="G519" s="108"/>
      <c r="H519" s="108"/>
      <c r="I519" s="108"/>
      <c r="J519" s="108"/>
    </row>
    <row r="520">
      <c r="C520" s="108"/>
      <c r="D520" s="108"/>
      <c r="E520" s="108"/>
      <c r="F520" s="108"/>
      <c r="G520" s="108"/>
      <c r="H520" s="108"/>
      <c r="I520" s="108"/>
      <c r="J520" s="108"/>
    </row>
    <row r="521">
      <c r="C521" s="108"/>
      <c r="D521" s="108"/>
      <c r="E521" s="108"/>
      <c r="F521" s="108"/>
      <c r="G521" s="108"/>
      <c r="H521" s="108"/>
      <c r="I521" s="108"/>
      <c r="J521" s="108"/>
    </row>
    <row r="522">
      <c r="C522" s="108"/>
      <c r="D522" s="108"/>
      <c r="E522" s="108"/>
      <c r="F522" s="108"/>
      <c r="G522" s="108"/>
      <c r="H522" s="108"/>
      <c r="I522" s="108"/>
      <c r="J522" s="108"/>
    </row>
    <row r="523">
      <c r="C523" s="108"/>
      <c r="D523" s="108"/>
      <c r="E523" s="108"/>
      <c r="F523" s="108"/>
      <c r="G523" s="108"/>
      <c r="H523" s="108"/>
      <c r="I523" s="108"/>
      <c r="J523" s="108"/>
    </row>
    <row r="524">
      <c r="C524" s="108"/>
      <c r="D524" s="108"/>
      <c r="E524" s="108"/>
      <c r="F524" s="108"/>
      <c r="G524" s="108"/>
      <c r="H524" s="108"/>
      <c r="I524" s="108"/>
      <c r="J524" s="108"/>
    </row>
    <row r="525">
      <c r="C525" s="108"/>
      <c r="D525" s="108"/>
      <c r="E525" s="108"/>
      <c r="F525" s="108"/>
      <c r="G525" s="108"/>
      <c r="H525" s="108"/>
      <c r="I525" s="108"/>
      <c r="J525" s="108"/>
    </row>
    <row r="526">
      <c r="C526" s="108"/>
      <c r="D526" s="108"/>
      <c r="E526" s="108"/>
      <c r="F526" s="108"/>
      <c r="G526" s="108"/>
      <c r="H526" s="108"/>
      <c r="I526" s="108"/>
      <c r="J526" s="108"/>
    </row>
    <row r="527">
      <c r="C527" s="108"/>
      <c r="D527" s="108"/>
      <c r="E527" s="108"/>
      <c r="F527" s="108"/>
      <c r="G527" s="108"/>
      <c r="H527" s="108"/>
      <c r="I527" s="108"/>
      <c r="J527" s="108"/>
    </row>
    <row r="528">
      <c r="C528" s="108"/>
      <c r="D528" s="108"/>
      <c r="E528" s="108"/>
      <c r="F528" s="108"/>
      <c r="G528" s="108"/>
      <c r="H528" s="108"/>
      <c r="I528" s="108"/>
      <c r="J528" s="108"/>
    </row>
    <row r="529">
      <c r="C529" s="108"/>
      <c r="D529" s="108"/>
      <c r="E529" s="108"/>
      <c r="F529" s="108"/>
      <c r="G529" s="108"/>
      <c r="H529" s="108"/>
      <c r="I529" s="108"/>
      <c r="J529" s="108"/>
    </row>
    <row r="530">
      <c r="C530" s="108"/>
      <c r="D530" s="108"/>
      <c r="E530" s="108"/>
      <c r="F530" s="108"/>
      <c r="G530" s="108"/>
      <c r="H530" s="108"/>
      <c r="I530" s="108"/>
      <c r="J530" s="108"/>
    </row>
    <row r="531">
      <c r="C531" s="108"/>
      <c r="D531" s="108"/>
      <c r="E531" s="108"/>
      <c r="F531" s="108"/>
      <c r="G531" s="108"/>
      <c r="H531" s="108"/>
      <c r="I531" s="108"/>
      <c r="J531" s="108"/>
    </row>
    <row r="532">
      <c r="C532" s="108"/>
      <c r="D532" s="108"/>
      <c r="E532" s="108"/>
      <c r="F532" s="108"/>
      <c r="G532" s="108"/>
      <c r="H532" s="108"/>
      <c r="I532" s="108"/>
      <c r="J532" s="108"/>
    </row>
    <row r="533">
      <c r="C533" s="108"/>
      <c r="D533" s="108"/>
      <c r="E533" s="108"/>
      <c r="F533" s="108"/>
      <c r="G533" s="108"/>
      <c r="H533" s="108"/>
      <c r="I533" s="108"/>
      <c r="J533" s="108"/>
    </row>
    <row r="534">
      <c r="C534" s="108"/>
      <c r="D534" s="108"/>
      <c r="E534" s="108"/>
      <c r="F534" s="108"/>
      <c r="G534" s="108"/>
      <c r="H534" s="108"/>
      <c r="I534" s="108"/>
      <c r="J534" s="108"/>
    </row>
    <row r="535">
      <c r="C535" s="108"/>
      <c r="D535" s="108"/>
      <c r="E535" s="108"/>
      <c r="F535" s="108"/>
      <c r="G535" s="108"/>
      <c r="H535" s="108"/>
      <c r="I535" s="108"/>
      <c r="J535" s="108"/>
    </row>
    <row r="536">
      <c r="C536" s="108"/>
      <c r="D536" s="108"/>
      <c r="E536" s="108"/>
      <c r="F536" s="108"/>
      <c r="G536" s="108"/>
      <c r="H536" s="108"/>
      <c r="I536" s="108"/>
      <c r="J536" s="108"/>
    </row>
    <row r="537">
      <c r="C537" s="108"/>
      <c r="D537" s="108"/>
      <c r="E537" s="108"/>
      <c r="F537" s="108"/>
      <c r="G537" s="108"/>
      <c r="H537" s="108"/>
      <c r="I537" s="108"/>
      <c r="J537" s="108"/>
    </row>
    <row r="538">
      <c r="C538" s="108"/>
      <c r="D538" s="108"/>
      <c r="E538" s="108"/>
      <c r="F538" s="108"/>
      <c r="G538" s="108"/>
      <c r="H538" s="108"/>
      <c r="I538" s="108"/>
      <c r="J538" s="108"/>
    </row>
    <row r="539">
      <c r="C539" s="108"/>
      <c r="D539" s="108"/>
      <c r="E539" s="108"/>
      <c r="F539" s="108"/>
      <c r="G539" s="108"/>
      <c r="H539" s="108"/>
      <c r="I539" s="108"/>
      <c r="J539" s="108"/>
    </row>
    <row r="540">
      <c r="C540" s="108"/>
      <c r="D540" s="108"/>
      <c r="E540" s="108"/>
      <c r="F540" s="108"/>
      <c r="G540" s="108"/>
      <c r="H540" s="108"/>
      <c r="I540" s="108"/>
      <c r="J540" s="108"/>
    </row>
    <row r="541">
      <c r="C541" s="108"/>
      <c r="D541" s="108"/>
      <c r="E541" s="108"/>
      <c r="F541" s="108"/>
      <c r="G541" s="108"/>
      <c r="H541" s="108"/>
      <c r="I541" s="108"/>
      <c r="J541" s="108"/>
    </row>
    <row r="542">
      <c r="C542" s="108"/>
      <c r="D542" s="108"/>
      <c r="E542" s="108"/>
      <c r="F542" s="108"/>
      <c r="G542" s="108"/>
      <c r="H542" s="108"/>
      <c r="I542" s="108"/>
      <c r="J542" s="108"/>
    </row>
    <row r="543">
      <c r="C543" s="108"/>
      <c r="D543" s="108"/>
      <c r="E543" s="108"/>
      <c r="F543" s="108"/>
      <c r="G543" s="108"/>
      <c r="H543" s="108"/>
      <c r="I543" s="108"/>
      <c r="J543" s="108"/>
    </row>
    <row r="544">
      <c r="C544" s="108"/>
      <c r="D544" s="108"/>
      <c r="E544" s="108"/>
      <c r="F544" s="108"/>
      <c r="G544" s="108"/>
      <c r="H544" s="108"/>
      <c r="I544" s="108"/>
      <c r="J544" s="108"/>
    </row>
    <row r="545">
      <c r="C545" s="108"/>
      <c r="D545" s="108"/>
      <c r="E545" s="108"/>
      <c r="F545" s="108"/>
      <c r="G545" s="108"/>
      <c r="H545" s="108"/>
      <c r="I545" s="108"/>
      <c r="J545" s="108"/>
    </row>
    <row r="546">
      <c r="C546" s="108"/>
      <c r="D546" s="108"/>
      <c r="E546" s="108"/>
      <c r="F546" s="108"/>
      <c r="G546" s="108"/>
      <c r="H546" s="108"/>
      <c r="I546" s="108"/>
      <c r="J546" s="108"/>
    </row>
    <row r="547">
      <c r="C547" s="108"/>
      <c r="D547" s="108"/>
      <c r="E547" s="108"/>
      <c r="F547" s="108"/>
      <c r="G547" s="108"/>
      <c r="H547" s="108"/>
      <c r="I547" s="108"/>
      <c r="J547" s="108"/>
    </row>
    <row r="548">
      <c r="C548" s="108"/>
      <c r="D548" s="108"/>
      <c r="E548" s="108"/>
      <c r="F548" s="108"/>
      <c r="G548" s="108"/>
      <c r="H548" s="108"/>
      <c r="I548" s="108"/>
      <c r="J548" s="108"/>
    </row>
    <row r="549">
      <c r="C549" s="108"/>
      <c r="D549" s="108"/>
      <c r="E549" s="108"/>
      <c r="F549" s="108"/>
      <c r="G549" s="108"/>
      <c r="H549" s="108"/>
      <c r="I549" s="108"/>
      <c r="J549" s="108"/>
    </row>
    <row r="550">
      <c r="C550" s="108"/>
      <c r="D550" s="108"/>
      <c r="E550" s="108"/>
      <c r="F550" s="108"/>
      <c r="G550" s="108"/>
      <c r="H550" s="108"/>
      <c r="I550" s="108"/>
      <c r="J550" s="108"/>
    </row>
    <row r="551">
      <c r="C551" s="108"/>
      <c r="D551" s="108"/>
      <c r="E551" s="108"/>
      <c r="F551" s="108"/>
      <c r="G551" s="108"/>
      <c r="H551" s="108"/>
      <c r="I551" s="108"/>
      <c r="J551" s="108"/>
    </row>
    <row r="552">
      <c r="C552" s="108"/>
      <c r="D552" s="108"/>
      <c r="E552" s="108"/>
      <c r="F552" s="108"/>
      <c r="G552" s="108"/>
      <c r="H552" s="108"/>
      <c r="I552" s="108"/>
      <c r="J552" s="108"/>
    </row>
    <row r="553">
      <c r="C553" s="108"/>
      <c r="D553" s="108"/>
      <c r="E553" s="108"/>
      <c r="F553" s="108"/>
      <c r="G553" s="108"/>
      <c r="H553" s="108"/>
      <c r="I553" s="108"/>
      <c r="J553" s="108"/>
    </row>
    <row r="554">
      <c r="C554" s="108"/>
      <c r="D554" s="108"/>
      <c r="E554" s="108"/>
      <c r="F554" s="108"/>
      <c r="G554" s="108"/>
      <c r="H554" s="108"/>
      <c r="I554" s="108"/>
      <c r="J554" s="108"/>
    </row>
    <row r="555">
      <c r="C555" s="108"/>
      <c r="D555" s="108"/>
      <c r="E555" s="108"/>
      <c r="F555" s="108"/>
      <c r="G555" s="108"/>
      <c r="H555" s="108"/>
      <c r="I555" s="108"/>
      <c r="J555" s="108"/>
    </row>
    <row r="556">
      <c r="C556" s="108"/>
      <c r="D556" s="108"/>
      <c r="E556" s="108"/>
      <c r="F556" s="108"/>
      <c r="G556" s="108"/>
      <c r="H556" s="108"/>
      <c r="I556" s="108"/>
      <c r="J556" s="108"/>
    </row>
    <row r="557">
      <c r="C557" s="108"/>
      <c r="D557" s="108"/>
      <c r="E557" s="108"/>
      <c r="F557" s="108"/>
      <c r="G557" s="108"/>
      <c r="H557" s="108"/>
      <c r="I557" s="108"/>
      <c r="J557" s="108"/>
    </row>
    <row r="558">
      <c r="C558" s="108"/>
      <c r="D558" s="108"/>
      <c r="E558" s="108"/>
      <c r="F558" s="108"/>
      <c r="G558" s="108"/>
      <c r="H558" s="108"/>
      <c r="I558" s="108"/>
      <c r="J558" s="108"/>
    </row>
    <row r="559">
      <c r="C559" s="108"/>
      <c r="D559" s="108"/>
      <c r="E559" s="108"/>
      <c r="F559" s="108"/>
      <c r="G559" s="108"/>
      <c r="H559" s="108"/>
      <c r="I559" s="108"/>
      <c r="J559" s="108"/>
    </row>
    <row r="560">
      <c r="C560" s="108"/>
      <c r="D560" s="108"/>
      <c r="E560" s="108"/>
      <c r="F560" s="108"/>
      <c r="G560" s="108"/>
      <c r="H560" s="108"/>
      <c r="I560" s="108"/>
      <c r="J560" s="108"/>
    </row>
    <row r="561">
      <c r="C561" s="108"/>
      <c r="D561" s="108"/>
      <c r="E561" s="108"/>
      <c r="F561" s="108"/>
      <c r="G561" s="108"/>
      <c r="H561" s="108"/>
      <c r="I561" s="108"/>
      <c r="J561" s="108"/>
    </row>
    <row r="562">
      <c r="C562" s="108"/>
      <c r="D562" s="108"/>
      <c r="E562" s="108"/>
      <c r="F562" s="108"/>
      <c r="G562" s="108"/>
      <c r="H562" s="108"/>
      <c r="I562" s="108"/>
      <c r="J562" s="108"/>
    </row>
    <row r="563">
      <c r="C563" s="108"/>
      <c r="D563" s="108"/>
      <c r="E563" s="108"/>
      <c r="F563" s="108"/>
      <c r="G563" s="108"/>
      <c r="H563" s="108"/>
      <c r="I563" s="108"/>
      <c r="J563" s="108"/>
    </row>
    <row r="564">
      <c r="C564" s="108"/>
      <c r="D564" s="108"/>
      <c r="E564" s="108"/>
      <c r="F564" s="108"/>
      <c r="G564" s="108"/>
      <c r="H564" s="108"/>
      <c r="I564" s="108"/>
      <c r="J564" s="108"/>
    </row>
    <row r="565">
      <c r="C565" s="108"/>
      <c r="D565" s="108"/>
      <c r="E565" s="108"/>
      <c r="F565" s="108"/>
      <c r="G565" s="108"/>
      <c r="H565" s="108"/>
      <c r="I565" s="108"/>
      <c r="J565" s="108"/>
    </row>
    <row r="566">
      <c r="C566" s="108"/>
      <c r="D566" s="108"/>
      <c r="E566" s="108"/>
      <c r="F566" s="108"/>
      <c r="G566" s="108"/>
      <c r="H566" s="108"/>
      <c r="I566" s="108"/>
      <c r="J566" s="108"/>
    </row>
    <row r="567">
      <c r="C567" s="108"/>
      <c r="D567" s="108"/>
      <c r="E567" s="108"/>
      <c r="F567" s="108"/>
      <c r="G567" s="108"/>
      <c r="H567" s="108"/>
      <c r="I567" s="108"/>
      <c r="J567" s="108"/>
    </row>
    <row r="568">
      <c r="C568" s="108"/>
      <c r="D568" s="108"/>
      <c r="E568" s="108"/>
      <c r="F568" s="108"/>
      <c r="G568" s="108"/>
      <c r="H568" s="108"/>
      <c r="I568" s="108"/>
      <c r="J568" s="108"/>
    </row>
    <row r="569">
      <c r="C569" s="108"/>
      <c r="D569" s="108"/>
      <c r="E569" s="108"/>
      <c r="F569" s="108"/>
      <c r="G569" s="108"/>
      <c r="H569" s="108"/>
      <c r="I569" s="108"/>
      <c r="J569" s="108"/>
    </row>
    <row r="570">
      <c r="C570" s="108"/>
      <c r="D570" s="108"/>
      <c r="E570" s="108"/>
      <c r="F570" s="108"/>
      <c r="G570" s="108"/>
      <c r="H570" s="108"/>
      <c r="I570" s="108"/>
      <c r="J570" s="108"/>
    </row>
    <row r="571">
      <c r="C571" s="108"/>
      <c r="D571" s="108"/>
      <c r="E571" s="108"/>
      <c r="F571" s="108"/>
      <c r="G571" s="108"/>
      <c r="H571" s="108"/>
      <c r="I571" s="108"/>
      <c r="J571" s="108"/>
    </row>
    <row r="572">
      <c r="C572" s="108"/>
      <c r="D572" s="108"/>
      <c r="E572" s="108"/>
      <c r="F572" s="108"/>
      <c r="G572" s="108"/>
      <c r="H572" s="108"/>
      <c r="I572" s="108"/>
      <c r="J572" s="108"/>
    </row>
    <row r="573">
      <c r="C573" s="108"/>
      <c r="D573" s="108"/>
      <c r="E573" s="108"/>
      <c r="F573" s="108"/>
      <c r="G573" s="108"/>
      <c r="H573" s="108"/>
      <c r="I573" s="108"/>
      <c r="J573" s="108"/>
    </row>
    <row r="574">
      <c r="C574" s="108"/>
      <c r="D574" s="108"/>
      <c r="E574" s="108"/>
      <c r="F574" s="108"/>
      <c r="G574" s="108"/>
      <c r="H574" s="108"/>
      <c r="I574" s="108"/>
      <c r="J574" s="108"/>
    </row>
    <row r="575">
      <c r="C575" s="108"/>
      <c r="D575" s="108"/>
      <c r="E575" s="108"/>
      <c r="F575" s="108"/>
      <c r="G575" s="108"/>
      <c r="H575" s="108"/>
      <c r="I575" s="108"/>
      <c r="J575" s="108"/>
    </row>
    <row r="576">
      <c r="C576" s="108"/>
      <c r="D576" s="108"/>
      <c r="E576" s="108"/>
      <c r="F576" s="108"/>
      <c r="G576" s="108"/>
      <c r="H576" s="108"/>
      <c r="I576" s="108"/>
      <c r="J576" s="108"/>
    </row>
    <row r="577">
      <c r="C577" s="108"/>
      <c r="D577" s="108"/>
      <c r="E577" s="108"/>
      <c r="F577" s="108"/>
      <c r="G577" s="108"/>
      <c r="H577" s="108"/>
      <c r="I577" s="108"/>
      <c r="J577" s="108"/>
    </row>
    <row r="578">
      <c r="C578" s="108"/>
      <c r="D578" s="108"/>
      <c r="E578" s="108"/>
      <c r="F578" s="108"/>
      <c r="G578" s="108"/>
      <c r="H578" s="108"/>
      <c r="I578" s="108"/>
      <c r="J578" s="108"/>
    </row>
    <row r="579">
      <c r="C579" s="108"/>
      <c r="D579" s="108"/>
      <c r="E579" s="108"/>
      <c r="F579" s="108"/>
      <c r="G579" s="108"/>
      <c r="H579" s="108"/>
      <c r="I579" s="108"/>
      <c r="J579" s="108"/>
    </row>
    <row r="580">
      <c r="C580" s="108"/>
      <c r="D580" s="108"/>
      <c r="E580" s="108"/>
      <c r="F580" s="108"/>
      <c r="G580" s="108"/>
      <c r="H580" s="108"/>
      <c r="I580" s="108"/>
      <c r="J580" s="108"/>
    </row>
    <row r="581">
      <c r="C581" s="108"/>
      <c r="D581" s="108"/>
      <c r="E581" s="108"/>
      <c r="F581" s="108"/>
      <c r="G581" s="108"/>
      <c r="H581" s="108"/>
      <c r="I581" s="108"/>
      <c r="J581" s="108"/>
    </row>
    <row r="582">
      <c r="C582" s="108"/>
      <c r="D582" s="108"/>
      <c r="E582" s="108"/>
      <c r="F582" s="108"/>
      <c r="G582" s="108"/>
      <c r="H582" s="108"/>
      <c r="I582" s="108"/>
      <c r="J582" s="108"/>
    </row>
    <row r="583">
      <c r="C583" s="108"/>
      <c r="D583" s="108"/>
      <c r="E583" s="108"/>
      <c r="F583" s="108"/>
      <c r="G583" s="108"/>
      <c r="H583" s="108"/>
      <c r="I583" s="108"/>
      <c r="J583" s="108"/>
    </row>
    <row r="584">
      <c r="C584" s="108"/>
      <c r="D584" s="108"/>
      <c r="E584" s="108"/>
      <c r="F584" s="108"/>
      <c r="G584" s="108"/>
      <c r="H584" s="108"/>
      <c r="I584" s="108"/>
      <c r="J584" s="108"/>
    </row>
    <row r="585">
      <c r="C585" s="108"/>
      <c r="D585" s="108"/>
      <c r="E585" s="108"/>
      <c r="F585" s="108"/>
      <c r="G585" s="108"/>
      <c r="H585" s="108"/>
      <c r="I585" s="108"/>
      <c r="J585" s="108"/>
    </row>
    <row r="586">
      <c r="C586" s="108"/>
      <c r="D586" s="108"/>
      <c r="E586" s="108"/>
      <c r="F586" s="108"/>
      <c r="G586" s="108"/>
      <c r="H586" s="108"/>
      <c r="I586" s="108"/>
      <c r="J586" s="108"/>
    </row>
    <row r="587">
      <c r="C587" s="108"/>
      <c r="D587" s="108"/>
      <c r="E587" s="108"/>
      <c r="F587" s="108"/>
      <c r="G587" s="108"/>
      <c r="H587" s="108"/>
      <c r="I587" s="108"/>
      <c r="J587" s="108"/>
    </row>
    <row r="588">
      <c r="C588" s="108"/>
      <c r="D588" s="108"/>
      <c r="E588" s="108"/>
      <c r="F588" s="108"/>
      <c r="G588" s="108"/>
      <c r="H588" s="108"/>
      <c r="I588" s="108"/>
      <c r="J588" s="108"/>
    </row>
    <row r="589">
      <c r="C589" s="108"/>
      <c r="D589" s="108"/>
      <c r="E589" s="108"/>
      <c r="F589" s="108"/>
      <c r="G589" s="108"/>
      <c r="H589" s="108"/>
      <c r="I589" s="108"/>
      <c r="J589" s="108"/>
    </row>
    <row r="590">
      <c r="C590" s="108"/>
      <c r="D590" s="108"/>
      <c r="E590" s="108"/>
      <c r="F590" s="108"/>
      <c r="G590" s="108"/>
      <c r="H590" s="108"/>
      <c r="I590" s="108"/>
      <c r="J590" s="108"/>
    </row>
    <row r="591">
      <c r="C591" s="108"/>
      <c r="D591" s="108"/>
      <c r="E591" s="108"/>
      <c r="F591" s="108"/>
      <c r="G591" s="108"/>
      <c r="H591" s="108"/>
      <c r="I591" s="108"/>
      <c r="J591" s="108"/>
    </row>
    <row r="592">
      <c r="C592" s="108"/>
      <c r="D592" s="108"/>
      <c r="E592" s="108"/>
      <c r="F592" s="108"/>
      <c r="G592" s="108"/>
      <c r="H592" s="108"/>
      <c r="I592" s="108"/>
      <c r="J592" s="108"/>
    </row>
    <row r="593">
      <c r="C593" s="108"/>
      <c r="D593" s="108"/>
      <c r="E593" s="108"/>
      <c r="F593" s="108"/>
      <c r="G593" s="108"/>
      <c r="H593" s="108"/>
      <c r="I593" s="108"/>
      <c r="J593" s="108"/>
    </row>
    <row r="594">
      <c r="C594" s="108"/>
      <c r="D594" s="108"/>
      <c r="E594" s="108"/>
      <c r="F594" s="108"/>
      <c r="G594" s="108"/>
      <c r="H594" s="108"/>
      <c r="I594" s="108"/>
      <c r="J594" s="108"/>
    </row>
    <row r="595">
      <c r="C595" s="108"/>
      <c r="D595" s="108"/>
      <c r="E595" s="108"/>
      <c r="F595" s="108"/>
      <c r="G595" s="108"/>
      <c r="H595" s="108"/>
      <c r="I595" s="108"/>
      <c r="J595" s="108"/>
    </row>
    <row r="596">
      <c r="C596" s="108"/>
      <c r="D596" s="108"/>
      <c r="E596" s="108"/>
      <c r="F596" s="108"/>
      <c r="G596" s="108"/>
      <c r="H596" s="108"/>
      <c r="I596" s="108"/>
      <c r="J596" s="108"/>
    </row>
    <row r="597">
      <c r="C597" s="108"/>
      <c r="D597" s="108"/>
      <c r="E597" s="108"/>
      <c r="F597" s="108"/>
      <c r="G597" s="108"/>
      <c r="H597" s="108"/>
      <c r="I597" s="108"/>
      <c r="J597" s="108"/>
    </row>
    <row r="598">
      <c r="C598" s="108"/>
      <c r="D598" s="108"/>
      <c r="E598" s="108"/>
      <c r="F598" s="108"/>
      <c r="G598" s="108"/>
      <c r="H598" s="108"/>
      <c r="I598" s="108"/>
      <c r="J598" s="108"/>
    </row>
    <row r="599">
      <c r="C599" s="108"/>
      <c r="D599" s="108"/>
      <c r="E599" s="108"/>
      <c r="F599" s="108"/>
      <c r="G599" s="108"/>
      <c r="H599" s="108"/>
      <c r="I599" s="108"/>
      <c r="J599" s="108"/>
    </row>
    <row r="600">
      <c r="C600" s="108"/>
      <c r="D600" s="108"/>
      <c r="E600" s="108"/>
      <c r="F600" s="108"/>
      <c r="G600" s="108"/>
      <c r="H600" s="108"/>
      <c r="I600" s="108"/>
      <c r="J600" s="108"/>
    </row>
    <row r="601">
      <c r="C601" s="108"/>
      <c r="D601" s="108"/>
      <c r="E601" s="108"/>
      <c r="F601" s="108"/>
      <c r="G601" s="108"/>
      <c r="H601" s="108"/>
      <c r="I601" s="108"/>
      <c r="J601" s="108"/>
    </row>
    <row r="602">
      <c r="C602" s="108"/>
      <c r="D602" s="108"/>
      <c r="E602" s="108"/>
      <c r="F602" s="108"/>
      <c r="G602" s="108"/>
      <c r="H602" s="108"/>
      <c r="I602" s="108"/>
      <c r="J602" s="108"/>
    </row>
    <row r="603">
      <c r="C603" s="108"/>
      <c r="D603" s="108"/>
      <c r="E603" s="108"/>
      <c r="F603" s="108"/>
      <c r="G603" s="108"/>
      <c r="H603" s="108"/>
      <c r="I603" s="108"/>
      <c r="J603" s="108"/>
    </row>
    <row r="604">
      <c r="C604" s="108"/>
      <c r="D604" s="108"/>
      <c r="E604" s="108"/>
      <c r="F604" s="108"/>
      <c r="G604" s="108"/>
      <c r="H604" s="108"/>
      <c r="I604" s="108"/>
      <c r="J604" s="108"/>
    </row>
    <row r="605">
      <c r="C605" s="108"/>
      <c r="D605" s="108"/>
      <c r="E605" s="108"/>
      <c r="F605" s="108"/>
      <c r="G605" s="108"/>
      <c r="H605" s="108"/>
      <c r="I605" s="108"/>
      <c r="J605" s="108"/>
    </row>
    <row r="606">
      <c r="C606" s="108"/>
      <c r="D606" s="108"/>
      <c r="E606" s="108"/>
      <c r="F606" s="108"/>
      <c r="G606" s="108"/>
      <c r="H606" s="108"/>
      <c r="I606" s="108"/>
      <c r="J606" s="108"/>
    </row>
    <row r="607">
      <c r="C607" s="108"/>
      <c r="D607" s="108"/>
      <c r="E607" s="108"/>
      <c r="F607" s="108"/>
      <c r="G607" s="108"/>
      <c r="H607" s="108"/>
      <c r="I607" s="108"/>
      <c r="J607" s="108"/>
    </row>
    <row r="608">
      <c r="C608" s="108"/>
      <c r="D608" s="108"/>
      <c r="E608" s="108"/>
      <c r="F608" s="108"/>
      <c r="G608" s="108"/>
      <c r="H608" s="108"/>
      <c r="I608" s="108"/>
      <c r="J608" s="108"/>
    </row>
    <row r="609">
      <c r="C609" s="108"/>
      <c r="D609" s="108"/>
      <c r="E609" s="108"/>
      <c r="F609" s="108"/>
      <c r="G609" s="108"/>
      <c r="H609" s="108"/>
      <c r="I609" s="108"/>
      <c r="J609" s="108"/>
    </row>
    <row r="610">
      <c r="C610" s="108"/>
      <c r="D610" s="108"/>
      <c r="E610" s="108"/>
      <c r="F610" s="108"/>
      <c r="G610" s="108"/>
      <c r="H610" s="108"/>
      <c r="I610" s="108"/>
      <c r="J610" s="108"/>
    </row>
    <row r="611">
      <c r="C611" s="108"/>
      <c r="D611" s="108"/>
      <c r="E611" s="108"/>
      <c r="F611" s="108"/>
      <c r="G611" s="108"/>
      <c r="H611" s="108"/>
      <c r="I611" s="108"/>
      <c r="J611" s="108"/>
    </row>
    <row r="612">
      <c r="C612" s="108"/>
      <c r="D612" s="108"/>
      <c r="E612" s="108"/>
      <c r="F612" s="108"/>
      <c r="G612" s="108"/>
      <c r="H612" s="108"/>
      <c r="I612" s="108"/>
      <c r="J612" s="108"/>
    </row>
    <row r="613">
      <c r="C613" s="108"/>
      <c r="D613" s="108"/>
      <c r="E613" s="108"/>
      <c r="F613" s="108"/>
      <c r="G613" s="108"/>
      <c r="H613" s="108"/>
      <c r="I613" s="108"/>
      <c r="J613" s="108"/>
    </row>
    <row r="614">
      <c r="C614" s="108"/>
      <c r="D614" s="108"/>
      <c r="E614" s="108"/>
      <c r="F614" s="108"/>
      <c r="G614" s="108"/>
      <c r="H614" s="108"/>
      <c r="I614" s="108"/>
      <c r="J614" s="108"/>
    </row>
    <row r="615">
      <c r="C615" s="108"/>
      <c r="D615" s="108"/>
      <c r="E615" s="108"/>
      <c r="F615" s="108"/>
      <c r="G615" s="108"/>
      <c r="H615" s="108"/>
      <c r="I615" s="108"/>
      <c r="J615" s="108"/>
    </row>
    <row r="616">
      <c r="C616" s="108"/>
      <c r="D616" s="108"/>
      <c r="E616" s="108"/>
      <c r="F616" s="108"/>
      <c r="G616" s="108"/>
      <c r="H616" s="108"/>
      <c r="I616" s="108"/>
      <c r="J616" s="108"/>
    </row>
    <row r="617">
      <c r="C617" s="108"/>
      <c r="D617" s="108"/>
      <c r="E617" s="108"/>
      <c r="F617" s="108"/>
      <c r="G617" s="108"/>
      <c r="H617" s="108"/>
      <c r="I617" s="108"/>
      <c r="J617" s="108"/>
    </row>
    <row r="618">
      <c r="C618" s="108"/>
      <c r="D618" s="108"/>
      <c r="E618" s="108"/>
      <c r="F618" s="108"/>
      <c r="G618" s="108"/>
      <c r="H618" s="108"/>
      <c r="I618" s="108"/>
      <c r="J618" s="108"/>
    </row>
    <row r="619">
      <c r="C619" s="108"/>
      <c r="D619" s="108"/>
      <c r="E619" s="108"/>
      <c r="F619" s="108"/>
      <c r="G619" s="108"/>
      <c r="H619" s="108"/>
      <c r="I619" s="108"/>
      <c r="J619" s="108"/>
    </row>
    <row r="620">
      <c r="C620" s="108"/>
      <c r="D620" s="108"/>
      <c r="E620" s="108"/>
      <c r="F620" s="108"/>
      <c r="G620" s="108"/>
      <c r="H620" s="108"/>
      <c r="I620" s="108"/>
      <c r="J620" s="108"/>
    </row>
    <row r="621">
      <c r="C621" s="108"/>
      <c r="D621" s="108"/>
      <c r="E621" s="108"/>
      <c r="F621" s="108"/>
      <c r="G621" s="108"/>
      <c r="H621" s="108"/>
      <c r="I621" s="108"/>
      <c r="J621" s="108"/>
    </row>
    <row r="622">
      <c r="C622" s="108"/>
      <c r="D622" s="108"/>
      <c r="E622" s="108"/>
      <c r="F622" s="108"/>
      <c r="G622" s="108"/>
      <c r="H622" s="108"/>
      <c r="I622" s="108"/>
      <c r="J622" s="108"/>
    </row>
    <row r="623">
      <c r="C623" s="108"/>
      <c r="D623" s="108"/>
      <c r="E623" s="108"/>
      <c r="F623" s="108"/>
      <c r="G623" s="108"/>
      <c r="H623" s="108"/>
      <c r="I623" s="108"/>
      <c r="J623" s="108"/>
    </row>
    <row r="624">
      <c r="C624" s="108"/>
      <c r="D624" s="108"/>
      <c r="E624" s="108"/>
      <c r="F624" s="108"/>
      <c r="G624" s="108"/>
      <c r="H624" s="108"/>
      <c r="I624" s="108"/>
      <c r="J624" s="108"/>
    </row>
    <row r="625">
      <c r="C625" s="108"/>
      <c r="D625" s="108"/>
      <c r="E625" s="108"/>
      <c r="F625" s="108"/>
      <c r="G625" s="108"/>
      <c r="H625" s="108"/>
      <c r="I625" s="108"/>
      <c r="J625" s="108"/>
    </row>
    <row r="626">
      <c r="C626" s="108"/>
      <c r="D626" s="108"/>
      <c r="E626" s="108"/>
      <c r="F626" s="108"/>
      <c r="G626" s="108"/>
      <c r="H626" s="108"/>
      <c r="I626" s="108"/>
      <c r="J626" s="108"/>
    </row>
    <row r="627">
      <c r="C627" s="108"/>
      <c r="D627" s="108"/>
      <c r="E627" s="108"/>
      <c r="F627" s="108"/>
      <c r="G627" s="108"/>
      <c r="H627" s="108"/>
      <c r="I627" s="108"/>
      <c r="J627" s="108"/>
    </row>
    <row r="628">
      <c r="C628" s="108"/>
      <c r="D628" s="108"/>
      <c r="E628" s="108"/>
      <c r="F628" s="108"/>
      <c r="G628" s="108"/>
      <c r="H628" s="108"/>
      <c r="I628" s="108"/>
      <c r="J628" s="108"/>
    </row>
    <row r="629">
      <c r="C629" s="108"/>
      <c r="D629" s="108"/>
      <c r="E629" s="108"/>
      <c r="F629" s="108"/>
      <c r="G629" s="108"/>
      <c r="H629" s="108"/>
      <c r="I629" s="108"/>
      <c r="J629" s="108"/>
    </row>
    <row r="630">
      <c r="C630" s="108"/>
      <c r="D630" s="108"/>
      <c r="E630" s="108"/>
      <c r="F630" s="108"/>
      <c r="G630" s="108"/>
      <c r="H630" s="108"/>
      <c r="I630" s="108"/>
      <c r="J630" s="108"/>
    </row>
    <row r="631">
      <c r="C631" s="108"/>
      <c r="D631" s="108"/>
      <c r="E631" s="108"/>
      <c r="F631" s="108"/>
      <c r="G631" s="108"/>
      <c r="H631" s="108"/>
      <c r="I631" s="108"/>
      <c r="J631" s="108"/>
    </row>
    <row r="632">
      <c r="C632" s="108"/>
      <c r="D632" s="108"/>
      <c r="E632" s="108"/>
      <c r="F632" s="108"/>
      <c r="G632" s="108"/>
      <c r="H632" s="108"/>
      <c r="I632" s="108"/>
      <c r="J632" s="108"/>
    </row>
    <row r="633">
      <c r="C633" s="108"/>
      <c r="D633" s="108"/>
      <c r="E633" s="108"/>
      <c r="F633" s="108"/>
      <c r="G633" s="108"/>
      <c r="H633" s="108"/>
      <c r="I633" s="108"/>
      <c r="J633" s="108"/>
    </row>
    <row r="634">
      <c r="C634" s="108"/>
      <c r="D634" s="108"/>
      <c r="E634" s="108"/>
      <c r="F634" s="108"/>
      <c r="G634" s="108"/>
      <c r="H634" s="108"/>
      <c r="I634" s="108"/>
      <c r="J634" s="108"/>
    </row>
    <row r="635">
      <c r="C635" s="108"/>
      <c r="D635" s="108"/>
      <c r="E635" s="108"/>
      <c r="F635" s="108"/>
      <c r="G635" s="108"/>
      <c r="H635" s="108"/>
      <c r="I635" s="108"/>
      <c r="J635" s="108"/>
    </row>
    <row r="636">
      <c r="C636" s="108"/>
      <c r="D636" s="108"/>
      <c r="E636" s="108"/>
      <c r="F636" s="108"/>
      <c r="G636" s="108"/>
      <c r="H636" s="108"/>
      <c r="I636" s="108"/>
      <c r="J636" s="108"/>
    </row>
    <row r="637">
      <c r="C637" s="108"/>
      <c r="D637" s="108"/>
      <c r="E637" s="108"/>
      <c r="F637" s="108"/>
      <c r="G637" s="108"/>
      <c r="H637" s="108"/>
      <c r="I637" s="108"/>
      <c r="J637" s="108"/>
    </row>
    <row r="638">
      <c r="C638" s="108"/>
      <c r="D638" s="108"/>
      <c r="E638" s="108"/>
      <c r="F638" s="108"/>
      <c r="G638" s="108"/>
      <c r="H638" s="108"/>
      <c r="I638" s="108"/>
      <c r="J638" s="108"/>
    </row>
    <row r="639">
      <c r="C639" s="108"/>
      <c r="D639" s="108"/>
      <c r="E639" s="108"/>
      <c r="F639" s="108"/>
      <c r="G639" s="108"/>
      <c r="H639" s="108"/>
      <c r="I639" s="108"/>
      <c r="J639" s="108"/>
    </row>
    <row r="640">
      <c r="C640" s="108"/>
      <c r="D640" s="108"/>
      <c r="E640" s="108"/>
      <c r="F640" s="108"/>
      <c r="G640" s="108"/>
      <c r="H640" s="108"/>
      <c r="I640" s="108"/>
      <c r="J640" s="108"/>
    </row>
    <row r="641">
      <c r="C641" s="108"/>
      <c r="D641" s="108"/>
      <c r="E641" s="108"/>
      <c r="F641" s="108"/>
      <c r="G641" s="108"/>
      <c r="H641" s="108"/>
      <c r="I641" s="108"/>
      <c r="J641" s="108"/>
    </row>
    <row r="642">
      <c r="C642" s="108"/>
      <c r="D642" s="108"/>
      <c r="E642" s="108"/>
      <c r="F642" s="108"/>
      <c r="G642" s="108"/>
      <c r="H642" s="108"/>
      <c r="I642" s="108"/>
      <c r="J642" s="108"/>
    </row>
    <row r="643">
      <c r="C643" s="108"/>
      <c r="D643" s="108"/>
      <c r="E643" s="108"/>
      <c r="F643" s="108"/>
      <c r="G643" s="108"/>
      <c r="H643" s="108"/>
      <c r="I643" s="108"/>
      <c r="J643" s="108"/>
    </row>
    <row r="644">
      <c r="C644" s="108"/>
      <c r="D644" s="108"/>
      <c r="E644" s="108"/>
      <c r="F644" s="108"/>
      <c r="G644" s="108"/>
      <c r="H644" s="108"/>
      <c r="I644" s="108"/>
      <c r="J644" s="108"/>
    </row>
    <row r="645">
      <c r="C645" s="108"/>
      <c r="D645" s="108"/>
      <c r="E645" s="108"/>
      <c r="F645" s="108"/>
      <c r="G645" s="108"/>
      <c r="H645" s="108"/>
      <c r="I645" s="108"/>
      <c r="J645" s="108"/>
    </row>
    <row r="646">
      <c r="C646" s="108"/>
      <c r="D646" s="108"/>
      <c r="E646" s="108"/>
      <c r="F646" s="108"/>
      <c r="G646" s="108"/>
      <c r="H646" s="108"/>
      <c r="I646" s="108"/>
      <c r="J646" s="108"/>
    </row>
    <row r="647">
      <c r="C647" s="108"/>
      <c r="D647" s="108"/>
      <c r="E647" s="108"/>
      <c r="F647" s="108"/>
      <c r="G647" s="108"/>
      <c r="H647" s="108"/>
      <c r="I647" s="108"/>
      <c r="J647" s="108"/>
    </row>
    <row r="648">
      <c r="C648" s="108"/>
      <c r="D648" s="108"/>
      <c r="E648" s="108"/>
      <c r="F648" s="108"/>
      <c r="G648" s="108"/>
      <c r="H648" s="108"/>
      <c r="I648" s="108"/>
      <c r="J648" s="108"/>
    </row>
    <row r="649">
      <c r="C649" s="108"/>
      <c r="D649" s="108"/>
      <c r="E649" s="108"/>
      <c r="F649" s="108"/>
      <c r="G649" s="108"/>
      <c r="H649" s="108"/>
      <c r="I649" s="108"/>
      <c r="J649" s="108"/>
    </row>
    <row r="650">
      <c r="C650" s="108"/>
      <c r="D650" s="108"/>
      <c r="E650" s="108"/>
      <c r="F650" s="108"/>
      <c r="G650" s="108"/>
      <c r="H650" s="108"/>
      <c r="I650" s="108"/>
      <c r="J650" s="108"/>
    </row>
    <row r="651">
      <c r="C651" s="108"/>
      <c r="D651" s="108"/>
      <c r="E651" s="108"/>
      <c r="F651" s="108"/>
      <c r="G651" s="108"/>
      <c r="H651" s="108"/>
      <c r="I651" s="108"/>
      <c r="J651" s="108"/>
    </row>
    <row r="652">
      <c r="C652" s="108"/>
      <c r="D652" s="108"/>
      <c r="E652" s="108"/>
      <c r="F652" s="108"/>
      <c r="G652" s="108"/>
      <c r="H652" s="108"/>
      <c r="I652" s="108"/>
      <c r="J652" s="108"/>
    </row>
    <row r="653">
      <c r="C653" s="108"/>
      <c r="D653" s="108"/>
      <c r="E653" s="108"/>
      <c r="F653" s="108"/>
      <c r="G653" s="108"/>
      <c r="H653" s="108"/>
      <c r="I653" s="108"/>
      <c r="J653" s="108"/>
    </row>
    <row r="654">
      <c r="C654" s="108"/>
      <c r="D654" s="108"/>
      <c r="E654" s="108"/>
      <c r="F654" s="108"/>
      <c r="G654" s="108"/>
      <c r="H654" s="108"/>
      <c r="I654" s="108"/>
      <c r="J654" s="108"/>
    </row>
    <row r="655">
      <c r="C655" s="108"/>
      <c r="D655" s="108"/>
      <c r="E655" s="108"/>
      <c r="F655" s="108"/>
      <c r="G655" s="108"/>
      <c r="H655" s="108"/>
      <c r="I655" s="108"/>
      <c r="J655" s="108"/>
    </row>
    <row r="656">
      <c r="C656" s="108"/>
      <c r="D656" s="108"/>
      <c r="E656" s="108"/>
      <c r="F656" s="108"/>
      <c r="G656" s="108"/>
      <c r="H656" s="108"/>
      <c r="I656" s="108"/>
      <c r="J656" s="108"/>
    </row>
    <row r="657">
      <c r="C657" s="108"/>
      <c r="D657" s="108"/>
      <c r="E657" s="108"/>
      <c r="F657" s="108"/>
      <c r="G657" s="108"/>
      <c r="H657" s="108"/>
      <c r="I657" s="108"/>
      <c r="J657" s="108"/>
    </row>
    <row r="658">
      <c r="C658" s="108"/>
      <c r="D658" s="108"/>
      <c r="E658" s="108"/>
      <c r="F658" s="108"/>
      <c r="G658" s="108"/>
      <c r="H658" s="108"/>
      <c r="I658" s="108"/>
      <c r="J658" s="108"/>
    </row>
    <row r="659">
      <c r="C659" s="108"/>
      <c r="D659" s="108"/>
      <c r="E659" s="108"/>
      <c r="F659" s="108"/>
      <c r="G659" s="108"/>
      <c r="H659" s="108"/>
      <c r="I659" s="108"/>
      <c r="J659" s="108"/>
    </row>
    <row r="660">
      <c r="C660" s="108"/>
      <c r="D660" s="108"/>
      <c r="E660" s="108"/>
      <c r="F660" s="108"/>
      <c r="G660" s="108"/>
      <c r="H660" s="108"/>
      <c r="I660" s="108"/>
      <c r="J660" s="108"/>
    </row>
    <row r="661">
      <c r="C661" s="108"/>
      <c r="D661" s="108"/>
      <c r="E661" s="108"/>
      <c r="F661" s="108"/>
      <c r="G661" s="108"/>
      <c r="H661" s="108"/>
      <c r="I661" s="108"/>
      <c r="J661" s="108"/>
    </row>
    <row r="662">
      <c r="C662" s="108"/>
      <c r="D662" s="108"/>
      <c r="E662" s="108"/>
      <c r="F662" s="108"/>
      <c r="G662" s="108"/>
      <c r="H662" s="108"/>
      <c r="I662" s="108"/>
      <c r="J662" s="108"/>
    </row>
    <row r="663">
      <c r="C663" s="108"/>
      <c r="D663" s="108"/>
      <c r="E663" s="108"/>
      <c r="F663" s="108"/>
      <c r="G663" s="108"/>
      <c r="H663" s="108"/>
      <c r="I663" s="108"/>
      <c r="J663" s="108"/>
    </row>
    <row r="664">
      <c r="C664" s="108"/>
      <c r="D664" s="108"/>
      <c r="E664" s="108"/>
      <c r="F664" s="108"/>
      <c r="G664" s="108"/>
      <c r="H664" s="108"/>
      <c r="I664" s="108"/>
      <c r="J664" s="108"/>
    </row>
    <row r="665">
      <c r="C665" s="108"/>
      <c r="D665" s="108"/>
      <c r="E665" s="108"/>
      <c r="F665" s="108"/>
      <c r="G665" s="108"/>
      <c r="H665" s="108"/>
      <c r="I665" s="108"/>
      <c r="J665" s="108"/>
    </row>
    <row r="666">
      <c r="C666" s="108"/>
      <c r="D666" s="108"/>
      <c r="E666" s="108"/>
      <c r="F666" s="108"/>
      <c r="G666" s="108"/>
      <c r="H666" s="108"/>
      <c r="I666" s="108"/>
      <c r="J666" s="108"/>
    </row>
    <row r="667">
      <c r="C667" s="108"/>
      <c r="D667" s="108"/>
      <c r="E667" s="108"/>
      <c r="F667" s="108"/>
      <c r="G667" s="108"/>
      <c r="H667" s="108"/>
      <c r="I667" s="108"/>
      <c r="J667" s="108"/>
    </row>
    <row r="668">
      <c r="C668" s="108"/>
      <c r="D668" s="108"/>
      <c r="E668" s="108"/>
      <c r="F668" s="108"/>
      <c r="G668" s="108"/>
      <c r="H668" s="108"/>
      <c r="I668" s="108"/>
      <c r="J668" s="108"/>
    </row>
    <row r="669">
      <c r="C669" s="108"/>
      <c r="D669" s="108"/>
      <c r="E669" s="108"/>
      <c r="F669" s="108"/>
      <c r="G669" s="108"/>
      <c r="H669" s="108"/>
      <c r="I669" s="108"/>
      <c r="J669" s="108"/>
    </row>
    <row r="670">
      <c r="C670" s="108"/>
      <c r="D670" s="108"/>
      <c r="E670" s="108"/>
      <c r="F670" s="108"/>
      <c r="G670" s="108"/>
      <c r="H670" s="108"/>
      <c r="I670" s="108"/>
      <c r="J670" s="108"/>
    </row>
    <row r="671">
      <c r="C671" s="108"/>
      <c r="D671" s="108"/>
      <c r="E671" s="108"/>
      <c r="F671" s="108"/>
      <c r="G671" s="108"/>
      <c r="H671" s="108"/>
      <c r="I671" s="108"/>
      <c r="J671" s="108"/>
    </row>
    <row r="672">
      <c r="C672" s="108"/>
      <c r="D672" s="108"/>
      <c r="E672" s="108"/>
      <c r="F672" s="108"/>
      <c r="G672" s="108"/>
      <c r="H672" s="108"/>
      <c r="I672" s="108"/>
      <c r="J672" s="108"/>
    </row>
    <row r="673">
      <c r="C673" s="108"/>
      <c r="D673" s="108"/>
      <c r="E673" s="108"/>
      <c r="F673" s="108"/>
      <c r="G673" s="108"/>
      <c r="H673" s="108"/>
      <c r="I673" s="108"/>
      <c r="J673" s="108"/>
    </row>
    <row r="674">
      <c r="C674" s="108"/>
      <c r="D674" s="108"/>
      <c r="E674" s="108"/>
      <c r="F674" s="108"/>
      <c r="G674" s="108"/>
      <c r="H674" s="108"/>
      <c r="I674" s="108"/>
      <c r="J674" s="108"/>
    </row>
    <row r="675">
      <c r="C675" s="108"/>
      <c r="D675" s="108"/>
      <c r="E675" s="108"/>
      <c r="F675" s="108"/>
      <c r="G675" s="108"/>
      <c r="H675" s="108"/>
      <c r="I675" s="108"/>
      <c r="J675" s="108"/>
    </row>
    <row r="676">
      <c r="C676" s="108"/>
      <c r="D676" s="108"/>
      <c r="E676" s="108"/>
      <c r="F676" s="108"/>
      <c r="G676" s="108"/>
      <c r="H676" s="108"/>
      <c r="I676" s="108"/>
      <c r="J676" s="108"/>
    </row>
    <row r="677">
      <c r="C677" s="108"/>
      <c r="D677" s="108"/>
      <c r="E677" s="108"/>
      <c r="F677" s="108"/>
      <c r="G677" s="108"/>
      <c r="H677" s="108"/>
      <c r="I677" s="108"/>
      <c r="J677" s="108"/>
    </row>
    <row r="678">
      <c r="C678" s="108"/>
      <c r="D678" s="108"/>
      <c r="E678" s="108"/>
      <c r="F678" s="108"/>
      <c r="G678" s="108"/>
      <c r="H678" s="108"/>
      <c r="I678" s="108"/>
      <c r="J678" s="108"/>
    </row>
    <row r="679">
      <c r="C679" s="108"/>
      <c r="D679" s="108"/>
      <c r="E679" s="108"/>
      <c r="F679" s="108"/>
      <c r="G679" s="108"/>
      <c r="H679" s="108"/>
      <c r="I679" s="108"/>
      <c r="J679" s="108"/>
    </row>
    <row r="680">
      <c r="C680" s="108"/>
      <c r="D680" s="108"/>
      <c r="E680" s="108"/>
      <c r="F680" s="108"/>
      <c r="G680" s="108"/>
      <c r="H680" s="108"/>
      <c r="I680" s="108"/>
      <c r="J680" s="108"/>
    </row>
    <row r="681">
      <c r="C681" s="108"/>
      <c r="D681" s="108"/>
      <c r="E681" s="108"/>
      <c r="F681" s="108"/>
      <c r="G681" s="108"/>
      <c r="H681" s="108"/>
      <c r="I681" s="108"/>
      <c r="J681" s="108"/>
    </row>
    <row r="682">
      <c r="C682" s="108"/>
      <c r="D682" s="108"/>
      <c r="E682" s="108"/>
      <c r="F682" s="108"/>
      <c r="G682" s="108"/>
      <c r="H682" s="108"/>
      <c r="I682" s="108"/>
      <c r="J682" s="108"/>
    </row>
    <row r="683">
      <c r="C683" s="108"/>
      <c r="D683" s="108"/>
      <c r="E683" s="108"/>
      <c r="F683" s="108"/>
      <c r="G683" s="108"/>
      <c r="H683" s="108"/>
      <c r="I683" s="108"/>
      <c r="J683" s="108"/>
    </row>
    <row r="684">
      <c r="C684" s="108"/>
      <c r="D684" s="108"/>
      <c r="E684" s="108"/>
      <c r="F684" s="108"/>
      <c r="G684" s="108"/>
      <c r="H684" s="108"/>
      <c r="I684" s="108"/>
      <c r="J684" s="108"/>
    </row>
    <row r="685">
      <c r="C685" s="108"/>
      <c r="D685" s="108"/>
      <c r="E685" s="108"/>
      <c r="F685" s="108"/>
      <c r="G685" s="108"/>
      <c r="H685" s="108"/>
      <c r="I685" s="108"/>
      <c r="J685" s="108"/>
    </row>
    <row r="686">
      <c r="C686" s="108"/>
      <c r="D686" s="108"/>
      <c r="E686" s="108"/>
      <c r="F686" s="108"/>
      <c r="G686" s="108"/>
      <c r="H686" s="108"/>
      <c r="I686" s="108"/>
      <c r="J686" s="108"/>
    </row>
    <row r="687">
      <c r="C687" s="108"/>
      <c r="D687" s="108"/>
      <c r="E687" s="108"/>
      <c r="F687" s="108"/>
      <c r="G687" s="108"/>
      <c r="H687" s="108"/>
      <c r="I687" s="108"/>
      <c r="J687" s="108"/>
    </row>
    <row r="688">
      <c r="C688" s="108"/>
      <c r="D688" s="108"/>
      <c r="E688" s="108"/>
      <c r="F688" s="108"/>
      <c r="G688" s="108"/>
      <c r="H688" s="108"/>
      <c r="I688" s="108"/>
      <c r="J688" s="108"/>
    </row>
    <row r="689">
      <c r="C689" s="108"/>
      <c r="D689" s="108"/>
      <c r="E689" s="108"/>
      <c r="F689" s="108"/>
      <c r="G689" s="108"/>
      <c r="H689" s="108"/>
      <c r="I689" s="108"/>
      <c r="J689" s="108"/>
    </row>
    <row r="690">
      <c r="C690" s="108"/>
      <c r="D690" s="108"/>
      <c r="E690" s="108"/>
      <c r="F690" s="108"/>
      <c r="G690" s="108"/>
      <c r="H690" s="108"/>
      <c r="I690" s="108"/>
      <c r="J690" s="108"/>
    </row>
    <row r="691">
      <c r="C691" s="108"/>
      <c r="D691" s="108"/>
      <c r="E691" s="108"/>
      <c r="F691" s="108"/>
      <c r="G691" s="108"/>
      <c r="H691" s="108"/>
      <c r="I691" s="108"/>
      <c r="J691" s="108"/>
    </row>
    <row r="692">
      <c r="C692" s="108"/>
      <c r="D692" s="108"/>
      <c r="E692" s="108"/>
      <c r="F692" s="108"/>
      <c r="G692" s="108"/>
      <c r="H692" s="108"/>
      <c r="I692" s="108"/>
      <c r="J692" s="108"/>
    </row>
    <row r="693">
      <c r="C693" s="108"/>
      <c r="D693" s="108"/>
      <c r="E693" s="108"/>
      <c r="F693" s="108"/>
      <c r="G693" s="108"/>
      <c r="H693" s="108"/>
      <c r="I693" s="108"/>
      <c r="J693" s="108"/>
    </row>
    <row r="694">
      <c r="C694" s="108"/>
      <c r="D694" s="108"/>
      <c r="E694" s="108"/>
      <c r="F694" s="108"/>
      <c r="G694" s="108"/>
      <c r="H694" s="108"/>
      <c r="I694" s="108"/>
      <c r="J694" s="108"/>
    </row>
    <row r="695">
      <c r="C695" s="108"/>
      <c r="D695" s="108"/>
      <c r="E695" s="108"/>
      <c r="F695" s="108"/>
      <c r="G695" s="108"/>
      <c r="H695" s="108"/>
      <c r="I695" s="108"/>
      <c r="J695" s="108"/>
    </row>
    <row r="696">
      <c r="C696" s="108"/>
      <c r="D696" s="108"/>
      <c r="E696" s="108"/>
      <c r="F696" s="108"/>
      <c r="G696" s="108"/>
      <c r="H696" s="108"/>
      <c r="I696" s="108"/>
      <c r="J696" s="108"/>
    </row>
    <row r="697">
      <c r="C697" s="108"/>
      <c r="D697" s="108"/>
      <c r="E697" s="108"/>
      <c r="F697" s="108"/>
      <c r="G697" s="108"/>
      <c r="H697" s="108"/>
      <c r="I697" s="108"/>
      <c r="J697" s="108"/>
    </row>
    <row r="698">
      <c r="C698" s="108"/>
      <c r="D698" s="108"/>
      <c r="E698" s="108"/>
      <c r="F698" s="108"/>
      <c r="G698" s="108"/>
      <c r="H698" s="108"/>
      <c r="I698" s="108"/>
      <c r="J698" s="108"/>
    </row>
    <row r="699">
      <c r="C699" s="108"/>
      <c r="D699" s="108"/>
      <c r="E699" s="108"/>
      <c r="F699" s="108"/>
      <c r="G699" s="108"/>
      <c r="H699" s="108"/>
      <c r="I699" s="108"/>
      <c r="J699" s="108"/>
    </row>
    <row r="700">
      <c r="C700" s="108"/>
      <c r="D700" s="108"/>
      <c r="E700" s="108"/>
      <c r="F700" s="108"/>
      <c r="G700" s="108"/>
      <c r="H700" s="108"/>
      <c r="I700" s="108"/>
      <c r="J700" s="108"/>
    </row>
    <row r="701">
      <c r="C701" s="108"/>
      <c r="D701" s="108"/>
      <c r="E701" s="108"/>
      <c r="F701" s="108"/>
      <c r="G701" s="108"/>
      <c r="H701" s="108"/>
      <c r="I701" s="108"/>
      <c r="J701" s="108"/>
    </row>
    <row r="702">
      <c r="C702" s="108"/>
      <c r="D702" s="108"/>
      <c r="E702" s="108"/>
      <c r="F702" s="108"/>
      <c r="G702" s="108"/>
      <c r="H702" s="108"/>
      <c r="I702" s="108"/>
      <c r="J702" s="108"/>
    </row>
    <row r="703">
      <c r="C703" s="108"/>
      <c r="D703" s="108"/>
      <c r="E703" s="108"/>
      <c r="F703" s="108"/>
      <c r="G703" s="108"/>
      <c r="H703" s="108"/>
      <c r="I703" s="108"/>
      <c r="J703" s="108"/>
    </row>
    <row r="704">
      <c r="C704" s="108"/>
      <c r="D704" s="108"/>
      <c r="E704" s="108"/>
      <c r="F704" s="108"/>
      <c r="G704" s="108"/>
      <c r="H704" s="108"/>
      <c r="I704" s="108"/>
      <c r="J704" s="108"/>
    </row>
    <row r="705">
      <c r="C705" s="108"/>
      <c r="D705" s="108"/>
      <c r="E705" s="108"/>
      <c r="F705" s="108"/>
      <c r="G705" s="108"/>
      <c r="H705" s="108"/>
      <c r="I705" s="108"/>
      <c r="J705" s="108"/>
    </row>
    <row r="706">
      <c r="C706" s="108"/>
      <c r="D706" s="108"/>
      <c r="E706" s="108"/>
      <c r="F706" s="108"/>
      <c r="G706" s="108"/>
      <c r="H706" s="108"/>
      <c r="I706" s="108"/>
      <c r="J706" s="108"/>
    </row>
    <row r="707">
      <c r="C707" s="108"/>
      <c r="D707" s="108"/>
      <c r="E707" s="108"/>
      <c r="F707" s="108"/>
      <c r="G707" s="108"/>
      <c r="H707" s="108"/>
      <c r="I707" s="108"/>
      <c r="J707" s="108"/>
    </row>
    <row r="708">
      <c r="C708" s="108"/>
      <c r="D708" s="108"/>
      <c r="E708" s="108"/>
      <c r="F708" s="108"/>
      <c r="G708" s="108"/>
      <c r="H708" s="108"/>
      <c r="I708" s="108"/>
      <c r="J708" s="108"/>
    </row>
    <row r="709">
      <c r="C709" s="108"/>
      <c r="D709" s="108"/>
      <c r="E709" s="108"/>
      <c r="F709" s="108"/>
      <c r="G709" s="108"/>
      <c r="H709" s="108"/>
      <c r="I709" s="108"/>
      <c r="J709" s="108"/>
    </row>
    <row r="710">
      <c r="C710" s="108"/>
      <c r="D710" s="108"/>
      <c r="E710" s="108"/>
      <c r="F710" s="108"/>
      <c r="G710" s="108"/>
      <c r="H710" s="108"/>
      <c r="I710" s="108"/>
      <c r="J710" s="108"/>
    </row>
    <row r="711">
      <c r="C711" s="108"/>
      <c r="D711" s="108"/>
      <c r="E711" s="108"/>
      <c r="F711" s="108"/>
      <c r="G711" s="108"/>
      <c r="H711" s="108"/>
      <c r="I711" s="108"/>
      <c r="J711" s="108"/>
    </row>
    <row r="712">
      <c r="C712" s="108"/>
      <c r="D712" s="108"/>
      <c r="E712" s="108"/>
      <c r="F712" s="108"/>
      <c r="G712" s="108"/>
      <c r="H712" s="108"/>
      <c r="I712" s="108"/>
      <c r="J712" s="108"/>
    </row>
    <row r="713">
      <c r="C713" s="108"/>
      <c r="D713" s="108"/>
      <c r="E713" s="108"/>
      <c r="F713" s="108"/>
      <c r="G713" s="108"/>
      <c r="H713" s="108"/>
      <c r="I713" s="108"/>
      <c r="J713" s="108"/>
    </row>
    <row r="714">
      <c r="C714" s="108"/>
      <c r="D714" s="108"/>
      <c r="E714" s="108"/>
      <c r="F714" s="108"/>
      <c r="G714" s="108"/>
      <c r="H714" s="108"/>
      <c r="I714" s="108"/>
      <c r="J714" s="108"/>
    </row>
    <row r="715">
      <c r="C715" s="108"/>
      <c r="D715" s="108"/>
      <c r="E715" s="108"/>
      <c r="F715" s="108"/>
      <c r="G715" s="108"/>
      <c r="H715" s="108"/>
      <c r="I715" s="108"/>
      <c r="J715" s="108"/>
    </row>
    <row r="716">
      <c r="C716" s="108"/>
      <c r="D716" s="108"/>
      <c r="E716" s="108"/>
      <c r="F716" s="108"/>
      <c r="G716" s="108"/>
      <c r="H716" s="108"/>
      <c r="I716" s="108"/>
      <c r="J716" s="108"/>
    </row>
    <row r="717">
      <c r="C717" s="108"/>
      <c r="D717" s="108"/>
      <c r="E717" s="108"/>
      <c r="F717" s="108"/>
      <c r="G717" s="108"/>
      <c r="H717" s="108"/>
      <c r="I717" s="108"/>
      <c r="J717" s="108"/>
    </row>
    <row r="718">
      <c r="C718" s="108"/>
      <c r="D718" s="108"/>
      <c r="E718" s="108"/>
      <c r="F718" s="108"/>
      <c r="G718" s="108"/>
      <c r="H718" s="108"/>
      <c r="I718" s="108"/>
      <c r="J718" s="108"/>
    </row>
    <row r="719">
      <c r="C719" s="108"/>
      <c r="D719" s="108"/>
      <c r="E719" s="108"/>
      <c r="F719" s="108"/>
      <c r="G719" s="108"/>
      <c r="H719" s="108"/>
      <c r="I719" s="108"/>
      <c r="J719" s="108"/>
    </row>
    <row r="720">
      <c r="C720" s="108"/>
      <c r="D720" s="108"/>
      <c r="E720" s="108"/>
      <c r="F720" s="108"/>
      <c r="G720" s="108"/>
      <c r="H720" s="108"/>
      <c r="I720" s="108"/>
      <c r="J720" s="108"/>
    </row>
    <row r="721">
      <c r="C721" s="108"/>
      <c r="D721" s="108"/>
      <c r="E721" s="108"/>
      <c r="F721" s="108"/>
      <c r="G721" s="108"/>
      <c r="H721" s="108"/>
      <c r="I721" s="108"/>
      <c r="J721" s="108"/>
    </row>
    <row r="722">
      <c r="C722" s="108"/>
      <c r="D722" s="108"/>
      <c r="E722" s="108"/>
      <c r="F722" s="108"/>
      <c r="G722" s="108"/>
      <c r="H722" s="108"/>
      <c r="I722" s="108"/>
      <c r="J722" s="108"/>
    </row>
    <row r="723">
      <c r="C723" s="108"/>
      <c r="D723" s="108"/>
      <c r="E723" s="108"/>
      <c r="F723" s="108"/>
      <c r="G723" s="108"/>
      <c r="H723" s="108"/>
      <c r="I723" s="108"/>
      <c r="J723" s="108"/>
    </row>
    <row r="724">
      <c r="C724" s="108"/>
      <c r="D724" s="108"/>
      <c r="E724" s="108"/>
      <c r="F724" s="108"/>
      <c r="G724" s="108"/>
      <c r="H724" s="108"/>
      <c r="I724" s="108"/>
      <c r="J724" s="108"/>
    </row>
    <row r="725">
      <c r="C725" s="108"/>
      <c r="D725" s="108"/>
      <c r="E725" s="108"/>
      <c r="F725" s="108"/>
      <c r="G725" s="108"/>
      <c r="H725" s="108"/>
      <c r="I725" s="108"/>
      <c r="J725" s="108"/>
    </row>
    <row r="726">
      <c r="C726" s="108"/>
      <c r="D726" s="108"/>
      <c r="E726" s="108"/>
      <c r="F726" s="108"/>
      <c r="G726" s="108"/>
      <c r="H726" s="108"/>
      <c r="I726" s="108"/>
      <c r="J726" s="108"/>
    </row>
    <row r="727">
      <c r="C727" s="108"/>
      <c r="D727" s="108"/>
      <c r="E727" s="108"/>
      <c r="F727" s="108"/>
      <c r="G727" s="108"/>
      <c r="H727" s="108"/>
      <c r="I727" s="108"/>
      <c r="J727" s="108"/>
    </row>
    <row r="728">
      <c r="C728" s="108"/>
      <c r="D728" s="108"/>
      <c r="E728" s="108"/>
      <c r="F728" s="108"/>
      <c r="G728" s="108"/>
      <c r="H728" s="108"/>
      <c r="I728" s="108"/>
      <c r="J728" s="108"/>
    </row>
    <row r="729">
      <c r="C729" s="108"/>
      <c r="D729" s="108"/>
      <c r="E729" s="108"/>
      <c r="F729" s="108"/>
      <c r="G729" s="108"/>
      <c r="H729" s="108"/>
      <c r="I729" s="108"/>
      <c r="J729" s="108"/>
    </row>
    <row r="730">
      <c r="C730" s="108"/>
      <c r="D730" s="108"/>
      <c r="E730" s="108"/>
      <c r="F730" s="108"/>
      <c r="G730" s="108"/>
      <c r="H730" s="108"/>
      <c r="I730" s="108"/>
      <c r="J730" s="108"/>
    </row>
    <row r="731">
      <c r="C731" s="108"/>
      <c r="D731" s="108"/>
      <c r="E731" s="108"/>
      <c r="F731" s="108"/>
      <c r="G731" s="108"/>
      <c r="H731" s="108"/>
      <c r="I731" s="108"/>
      <c r="J731" s="108"/>
    </row>
    <row r="732">
      <c r="C732" s="108"/>
      <c r="D732" s="108"/>
      <c r="E732" s="108"/>
      <c r="F732" s="108"/>
      <c r="G732" s="108"/>
      <c r="H732" s="108"/>
      <c r="I732" s="108"/>
      <c r="J732" s="108"/>
    </row>
    <row r="733">
      <c r="C733" s="108"/>
      <c r="D733" s="108"/>
      <c r="E733" s="108"/>
      <c r="F733" s="108"/>
      <c r="G733" s="108"/>
      <c r="H733" s="108"/>
      <c r="I733" s="108"/>
      <c r="J733" s="108"/>
    </row>
    <row r="734">
      <c r="C734" s="108"/>
      <c r="D734" s="108"/>
      <c r="E734" s="108"/>
      <c r="F734" s="108"/>
      <c r="G734" s="108"/>
      <c r="H734" s="108"/>
      <c r="I734" s="108"/>
      <c r="J734" s="108"/>
    </row>
    <row r="735">
      <c r="C735" s="108"/>
      <c r="D735" s="108"/>
      <c r="E735" s="108"/>
      <c r="F735" s="108"/>
      <c r="G735" s="108"/>
      <c r="H735" s="108"/>
      <c r="I735" s="108"/>
      <c r="J735" s="108"/>
    </row>
    <row r="736">
      <c r="C736" s="108"/>
      <c r="D736" s="108"/>
      <c r="E736" s="108"/>
      <c r="F736" s="108"/>
      <c r="G736" s="108"/>
      <c r="H736" s="108"/>
      <c r="I736" s="108"/>
      <c r="J736" s="108"/>
    </row>
    <row r="737">
      <c r="C737" s="108"/>
      <c r="D737" s="108"/>
      <c r="E737" s="108"/>
      <c r="F737" s="108"/>
      <c r="G737" s="108"/>
      <c r="H737" s="108"/>
      <c r="I737" s="108"/>
      <c r="J737" s="108"/>
    </row>
    <row r="738">
      <c r="C738" s="108"/>
      <c r="D738" s="108"/>
      <c r="E738" s="108"/>
      <c r="F738" s="108"/>
      <c r="G738" s="108"/>
      <c r="H738" s="108"/>
      <c r="I738" s="108"/>
      <c r="J738" s="108"/>
    </row>
    <row r="739">
      <c r="C739" s="108"/>
      <c r="D739" s="108"/>
      <c r="E739" s="108"/>
      <c r="F739" s="108"/>
      <c r="G739" s="108"/>
      <c r="H739" s="108"/>
      <c r="I739" s="108"/>
      <c r="J739" s="108"/>
    </row>
    <row r="740">
      <c r="C740" s="108"/>
      <c r="D740" s="108"/>
      <c r="E740" s="108"/>
      <c r="F740" s="108"/>
      <c r="G740" s="108"/>
      <c r="H740" s="108"/>
      <c r="I740" s="108"/>
      <c r="J740" s="108"/>
    </row>
    <row r="741">
      <c r="C741" s="108"/>
      <c r="D741" s="108"/>
      <c r="E741" s="108"/>
      <c r="F741" s="108"/>
      <c r="G741" s="108"/>
      <c r="H741" s="108"/>
      <c r="I741" s="108"/>
      <c r="J741" s="108"/>
    </row>
    <row r="742">
      <c r="C742" s="108"/>
      <c r="D742" s="108"/>
      <c r="E742" s="108"/>
      <c r="F742" s="108"/>
      <c r="G742" s="108"/>
      <c r="H742" s="108"/>
      <c r="I742" s="108"/>
      <c r="J742" s="108"/>
    </row>
    <row r="743">
      <c r="C743" s="108"/>
      <c r="D743" s="108"/>
      <c r="E743" s="108"/>
      <c r="F743" s="108"/>
      <c r="G743" s="108"/>
      <c r="H743" s="108"/>
      <c r="I743" s="108"/>
      <c r="J743" s="108"/>
    </row>
    <row r="744">
      <c r="C744" s="108"/>
      <c r="D744" s="108"/>
      <c r="E744" s="108"/>
      <c r="F744" s="108"/>
      <c r="G744" s="108"/>
      <c r="H744" s="108"/>
      <c r="I744" s="108"/>
      <c r="J744" s="108"/>
    </row>
    <row r="745">
      <c r="C745" s="108"/>
      <c r="D745" s="108"/>
      <c r="E745" s="108"/>
      <c r="F745" s="108"/>
      <c r="G745" s="108"/>
      <c r="H745" s="108"/>
      <c r="I745" s="108"/>
      <c r="J745" s="108"/>
    </row>
    <row r="746">
      <c r="C746" s="108"/>
      <c r="D746" s="108"/>
      <c r="E746" s="108"/>
      <c r="F746" s="108"/>
      <c r="G746" s="108"/>
      <c r="H746" s="108"/>
      <c r="I746" s="108"/>
      <c r="J746" s="108"/>
    </row>
    <row r="747">
      <c r="C747" s="108"/>
      <c r="D747" s="108"/>
      <c r="E747" s="108"/>
      <c r="F747" s="108"/>
      <c r="G747" s="108"/>
      <c r="H747" s="108"/>
      <c r="I747" s="108"/>
      <c r="J747" s="108"/>
    </row>
    <row r="748">
      <c r="C748" s="108"/>
      <c r="D748" s="108"/>
      <c r="E748" s="108"/>
      <c r="F748" s="108"/>
      <c r="G748" s="108"/>
      <c r="H748" s="108"/>
      <c r="I748" s="108"/>
      <c r="J748" s="108"/>
    </row>
    <row r="749">
      <c r="C749" s="108"/>
      <c r="D749" s="108"/>
      <c r="E749" s="108"/>
      <c r="F749" s="108"/>
      <c r="G749" s="108"/>
      <c r="H749" s="108"/>
      <c r="I749" s="108"/>
      <c r="J749" s="108"/>
    </row>
    <row r="750">
      <c r="C750" s="108"/>
      <c r="D750" s="108"/>
      <c r="E750" s="108"/>
      <c r="F750" s="108"/>
      <c r="G750" s="108"/>
      <c r="H750" s="108"/>
      <c r="I750" s="108"/>
      <c r="J750" s="108"/>
    </row>
    <row r="751">
      <c r="C751" s="108"/>
      <c r="D751" s="108"/>
      <c r="E751" s="108"/>
      <c r="F751" s="108"/>
      <c r="G751" s="108"/>
      <c r="H751" s="108"/>
      <c r="I751" s="108"/>
      <c r="J751" s="108"/>
    </row>
    <row r="752">
      <c r="C752" s="108"/>
      <c r="D752" s="108"/>
      <c r="E752" s="108"/>
      <c r="F752" s="108"/>
      <c r="G752" s="108"/>
      <c r="H752" s="108"/>
      <c r="I752" s="108"/>
      <c r="J752" s="108"/>
    </row>
    <row r="753">
      <c r="C753" s="108"/>
      <c r="D753" s="108"/>
      <c r="E753" s="108"/>
      <c r="F753" s="108"/>
      <c r="G753" s="108"/>
      <c r="H753" s="108"/>
      <c r="I753" s="108"/>
      <c r="J753" s="108"/>
    </row>
    <row r="754">
      <c r="C754" s="108"/>
      <c r="D754" s="108"/>
      <c r="E754" s="108"/>
      <c r="F754" s="108"/>
      <c r="G754" s="108"/>
      <c r="H754" s="108"/>
      <c r="I754" s="108"/>
      <c r="J754" s="108"/>
    </row>
    <row r="755">
      <c r="C755" s="108"/>
      <c r="D755" s="108"/>
      <c r="E755" s="108"/>
      <c r="F755" s="108"/>
      <c r="G755" s="108"/>
      <c r="H755" s="108"/>
      <c r="I755" s="108"/>
      <c r="J755" s="108"/>
    </row>
    <row r="756">
      <c r="C756" s="108"/>
      <c r="D756" s="108"/>
      <c r="E756" s="108"/>
      <c r="F756" s="108"/>
      <c r="G756" s="108"/>
      <c r="H756" s="108"/>
      <c r="I756" s="108"/>
      <c r="J756" s="108"/>
    </row>
    <row r="757">
      <c r="C757" s="108"/>
      <c r="D757" s="108"/>
      <c r="E757" s="108"/>
      <c r="F757" s="108"/>
      <c r="G757" s="108"/>
      <c r="H757" s="108"/>
      <c r="I757" s="108"/>
      <c r="J757" s="108"/>
    </row>
    <row r="758">
      <c r="C758" s="108"/>
      <c r="D758" s="108"/>
      <c r="E758" s="108"/>
      <c r="F758" s="108"/>
      <c r="G758" s="108"/>
      <c r="H758" s="108"/>
      <c r="I758" s="108"/>
      <c r="J758" s="108"/>
    </row>
    <row r="759">
      <c r="C759" s="108"/>
      <c r="D759" s="108"/>
      <c r="E759" s="108"/>
      <c r="F759" s="108"/>
      <c r="G759" s="108"/>
      <c r="H759" s="108"/>
      <c r="I759" s="108"/>
      <c r="J759" s="108"/>
    </row>
    <row r="760">
      <c r="C760" s="108"/>
      <c r="D760" s="108"/>
      <c r="E760" s="108"/>
      <c r="F760" s="108"/>
      <c r="G760" s="108"/>
      <c r="H760" s="108"/>
      <c r="I760" s="108"/>
      <c r="J760" s="108"/>
    </row>
    <row r="761">
      <c r="C761" s="108"/>
      <c r="D761" s="108"/>
      <c r="E761" s="108"/>
      <c r="F761" s="108"/>
      <c r="G761" s="108"/>
      <c r="H761" s="108"/>
      <c r="I761" s="108"/>
      <c r="J761" s="108"/>
    </row>
    <row r="762">
      <c r="C762" s="108"/>
      <c r="D762" s="108"/>
      <c r="E762" s="108"/>
      <c r="F762" s="108"/>
      <c r="G762" s="108"/>
      <c r="H762" s="108"/>
      <c r="I762" s="108"/>
      <c r="J762" s="108"/>
    </row>
    <row r="763">
      <c r="C763" s="108"/>
      <c r="D763" s="108"/>
      <c r="E763" s="108"/>
      <c r="F763" s="108"/>
      <c r="G763" s="108"/>
      <c r="H763" s="108"/>
      <c r="I763" s="108"/>
      <c r="J763" s="108"/>
    </row>
    <row r="764">
      <c r="C764" s="108"/>
      <c r="D764" s="108"/>
      <c r="E764" s="108"/>
      <c r="F764" s="108"/>
      <c r="G764" s="108"/>
      <c r="H764" s="108"/>
      <c r="I764" s="108"/>
      <c r="J764" s="108"/>
    </row>
    <row r="765">
      <c r="C765" s="108"/>
      <c r="D765" s="108"/>
      <c r="E765" s="108"/>
      <c r="F765" s="108"/>
      <c r="G765" s="108"/>
      <c r="H765" s="108"/>
      <c r="I765" s="108"/>
      <c r="J765" s="108"/>
    </row>
    <row r="766">
      <c r="C766" s="108"/>
      <c r="D766" s="108"/>
      <c r="E766" s="108"/>
      <c r="F766" s="108"/>
      <c r="G766" s="108"/>
      <c r="H766" s="108"/>
      <c r="I766" s="108"/>
      <c r="J766" s="108"/>
    </row>
    <row r="767">
      <c r="C767" s="108"/>
      <c r="D767" s="108"/>
      <c r="E767" s="108"/>
      <c r="F767" s="108"/>
      <c r="G767" s="108"/>
      <c r="H767" s="108"/>
      <c r="I767" s="108"/>
      <c r="J767" s="108"/>
    </row>
    <row r="768">
      <c r="C768" s="108"/>
      <c r="D768" s="108"/>
      <c r="E768" s="108"/>
      <c r="F768" s="108"/>
      <c r="G768" s="108"/>
      <c r="H768" s="108"/>
      <c r="I768" s="108"/>
      <c r="J768" s="108"/>
    </row>
    <row r="769">
      <c r="C769" s="108"/>
      <c r="D769" s="108"/>
      <c r="E769" s="108"/>
      <c r="F769" s="108"/>
      <c r="G769" s="108"/>
      <c r="H769" s="108"/>
      <c r="I769" s="108"/>
      <c r="J769" s="108"/>
    </row>
    <row r="770">
      <c r="C770" s="108"/>
      <c r="D770" s="108"/>
      <c r="E770" s="108"/>
      <c r="F770" s="108"/>
      <c r="G770" s="108"/>
      <c r="H770" s="108"/>
      <c r="I770" s="108"/>
      <c r="J770" s="108"/>
    </row>
    <row r="771">
      <c r="C771" s="108"/>
      <c r="D771" s="108"/>
      <c r="E771" s="108"/>
      <c r="F771" s="108"/>
      <c r="G771" s="108"/>
      <c r="H771" s="108"/>
      <c r="I771" s="108"/>
      <c r="J771" s="108"/>
    </row>
    <row r="772">
      <c r="C772" s="108"/>
      <c r="D772" s="108"/>
      <c r="E772" s="108"/>
      <c r="F772" s="108"/>
      <c r="G772" s="108"/>
      <c r="H772" s="108"/>
      <c r="I772" s="108"/>
      <c r="J772" s="108"/>
    </row>
    <row r="773">
      <c r="C773" s="108"/>
      <c r="D773" s="108"/>
      <c r="E773" s="108"/>
      <c r="F773" s="108"/>
      <c r="G773" s="108"/>
      <c r="H773" s="108"/>
      <c r="I773" s="108"/>
      <c r="J773" s="108"/>
    </row>
    <row r="774">
      <c r="C774" s="108"/>
      <c r="D774" s="108"/>
      <c r="E774" s="108"/>
      <c r="F774" s="108"/>
      <c r="G774" s="108"/>
      <c r="H774" s="108"/>
      <c r="I774" s="108"/>
      <c r="J774" s="108"/>
    </row>
    <row r="775">
      <c r="C775" s="108"/>
      <c r="D775" s="108"/>
      <c r="E775" s="108"/>
      <c r="F775" s="108"/>
      <c r="G775" s="108"/>
      <c r="H775" s="108"/>
      <c r="I775" s="108"/>
      <c r="J775" s="108"/>
    </row>
    <row r="776">
      <c r="C776" s="108"/>
      <c r="D776" s="108"/>
      <c r="E776" s="108"/>
      <c r="F776" s="108"/>
      <c r="G776" s="108"/>
      <c r="H776" s="108"/>
      <c r="I776" s="108"/>
      <c r="J776" s="108"/>
    </row>
    <row r="777">
      <c r="C777" s="108"/>
      <c r="D777" s="108"/>
      <c r="E777" s="108"/>
      <c r="F777" s="108"/>
      <c r="G777" s="108"/>
      <c r="H777" s="108"/>
      <c r="I777" s="108"/>
      <c r="J777" s="108"/>
    </row>
    <row r="778">
      <c r="C778" s="108"/>
      <c r="D778" s="108"/>
      <c r="E778" s="108"/>
      <c r="F778" s="108"/>
      <c r="G778" s="108"/>
      <c r="H778" s="108"/>
      <c r="I778" s="108"/>
      <c r="J778" s="108"/>
    </row>
    <row r="779">
      <c r="C779" s="108"/>
      <c r="D779" s="108"/>
      <c r="E779" s="108"/>
      <c r="F779" s="108"/>
      <c r="G779" s="108"/>
      <c r="H779" s="108"/>
      <c r="I779" s="108"/>
      <c r="J779" s="108"/>
    </row>
    <row r="780">
      <c r="C780" s="108"/>
      <c r="D780" s="108"/>
      <c r="E780" s="108"/>
      <c r="F780" s="108"/>
      <c r="G780" s="108"/>
      <c r="H780" s="108"/>
      <c r="I780" s="108"/>
      <c r="J780" s="108"/>
    </row>
    <row r="781">
      <c r="C781" s="108"/>
      <c r="D781" s="108"/>
      <c r="E781" s="108"/>
      <c r="F781" s="108"/>
      <c r="G781" s="108"/>
      <c r="H781" s="108"/>
      <c r="I781" s="108"/>
      <c r="J781" s="108"/>
    </row>
    <row r="782">
      <c r="C782" s="108"/>
      <c r="D782" s="108"/>
      <c r="E782" s="108"/>
      <c r="F782" s="108"/>
      <c r="G782" s="108"/>
      <c r="H782" s="108"/>
      <c r="I782" s="108"/>
      <c r="J782" s="108"/>
    </row>
    <row r="783">
      <c r="C783" s="108"/>
      <c r="D783" s="108"/>
      <c r="E783" s="108"/>
      <c r="F783" s="108"/>
      <c r="G783" s="108"/>
      <c r="H783" s="108"/>
      <c r="I783" s="108"/>
      <c r="J783" s="108"/>
    </row>
    <row r="784">
      <c r="C784" s="108"/>
      <c r="D784" s="108"/>
      <c r="E784" s="108"/>
      <c r="F784" s="108"/>
      <c r="G784" s="108"/>
      <c r="H784" s="108"/>
      <c r="I784" s="108"/>
      <c r="J784" s="108"/>
    </row>
    <row r="785">
      <c r="C785" s="108"/>
      <c r="D785" s="108"/>
      <c r="E785" s="108"/>
      <c r="F785" s="108"/>
      <c r="G785" s="108"/>
      <c r="H785" s="108"/>
      <c r="I785" s="108"/>
      <c r="J785" s="108"/>
    </row>
    <row r="786">
      <c r="C786" s="108"/>
      <c r="D786" s="108"/>
      <c r="E786" s="108"/>
      <c r="F786" s="108"/>
      <c r="G786" s="108"/>
      <c r="H786" s="108"/>
      <c r="I786" s="108"/>
      <c r="J786" s="108"/>
    </row>
    <row r="787">
      <c r="C787" s="108"/>
      <c r="D787" s="108"/>
      <c r="E787" s="108"/>
      <c r="F787" s="108"/>
      <c r="G787" s="108"/>
      <c r="H787" s="108"/>
      <c r="I787" s="108"/>
      <c r="J787" s="108"/>
    </row>
    <row r="788">
      <c r="C788" s="108"/>
      <c r="D788" s="108"/>
      <c r="E788" s="108"/>
      <c r="F788" s="108"/>
      <c r="G788" s="108"/>
      <c r="H788" s="108"/>
      <c r="I788" s="108"/>
      <c r="J788" s="108"/>
    </row>
    <row r="789">
      <c r="C789" s="108"/>
      <c r="D789" s="108"/>
      <c r="E789" s="108"/>
      <c r="F789" s="108"/>
      <c r="G789" s="108"/>
      <c r="H789" s="108"/>
      <c r="I789" s="108"/>
      <c r="J789" s="108"/>
    </row>
    <row r="790">
      <c r="C790" s="108"/>
      <c r="D790" s="108"/>
      <c r="E790" s="108"/>
      <c r="F790" s="108"/>
      <c r="G790" s="108"/>
      <c r="H790" s="108"/>
      <c r="I790" s="108"/>
      <c r="J790" s="108"/>
    </row>
    <row r="791">
      <c r="C791" s="108"/>
      <c r="D791" s="108"/>
      <c r="E791" s="108"/>
      <c r="F791" s="108"/>
      <c r="G791" s="108"/>
      <c r="H791" s="108"/>
      <c r="I791" s="108"/>
      <c r="J791" s="108"/>
    </row>
    <row r="792">
      <c r="C792" s="108"/>
      <c r="D792" s="108"/>
      <c r="E792" s="108"/>
      <c r="F792" s="108"/>
      <c r="G792" s="108"/>
      <c r="H792" s="108"/>
      <c r="I792" s="108"/>
      <c r="J792" s="108"/>
    </row>
    <row r="793">
      <c r="C793" s="108"/>
      <c r="D793" s="108"/>
      <c r="E793" s="108"/>
      <c r="F793" s="108"/>
      <c r="G793" s="108"/>
      <c r="H793" s="108"/>
      <c r="I793" s="108"/>
      <c r="J793" s="108"/>
    </row>
    <row r="794">
      <c r="C794" s="108"/>
      <c r="D794" s="108"/>
      <c r="E794" s="108"/>
      <c r="F794" s="108"/>
      <c r="G794" s="108"/>
      <c r="H794" s="108"/>
      <c r="I794" s="108"/>
      <c r="J794" s="108"/>
    </row>
    <row r="795">
      <c r="C795" s="108"/>
      <c r="D795" s="108"/>
      <c r="E795" s="108"/>
      <c r="F795" s="108"/>
      <c r="G795" s="108"/>
      <c r="H795" s="108"/>
      <c r="I795" s="108"/>
      <c r="J795" s="108"/>
    </row>
    <row r="796">
      <c r="C796" s="108"/>
      <c r="D796" s="108"/>
      <c r="E796" s="108"/>
      <c r="F796" s="108"/>
      <c r="G796" s="108"/>
      <c r="H796" s="108"/>
      <c r="I796" s="108"/>
      <c r="J796" s="108"/>
    </row>
    <row r="797">
      <c r="C797" s="108"/>
      <c r="D797" s="108"/>
      <c r="E797" s="108"/>
      <c r="F797" s="108"/>
      <c r="G797" s="108"/>
      <c r="H797" s="108"/>
      <c r="I797" s="108"/>
      <c r="J797" s="108"/>
    </row>
    <row r="798">
      <c r="C798" s="108"/>
      <c r="D798" s="108"/>
      <c r="E798" s="108"/>
      <c r="F798" s="108"/>
      <c r="G798" s="108"/>
      <c r="H798" s="108"/>
      <c r="I798" s="108"/>
      <c r="J798" s="108"/>
    </row>
    <row r="799">
      <c r="C799" s="108"/>
      <c r="D799" s="108"/>
      <c r="E799" s="108"/>
      <c r="F799" s="108"/>
      <c r="G799" s="108"/>
      <c r="H799" s="108"/>
      <c r="I799" s="108"/>
      <c r="J799" s="108"/>
    </row>
    <row r="800">
      <c r="C800" s="108"/>
      <c r="D800" s="108"/>
      <c r="E800" s="108"/>
      <c r="F800" s="108"/>
      <c r="G800" s="108"/>
      <c r="H800" s="108"/>
      <c r="I800" s="108"/>
      <c r="J800" s="108"/>
    </row>
    <row r="801">
      <c r="C801" s="108"/>
      <c r="D801" s="108"/>
      <c r="E801" s="108"/>
      <c r="F801" s="108"/>
      <c r="G801" s="108"/>
      <c r="H801" s="108"/>
      <c r="I801" s="108"/>
      <c r="J801" s="108"/>
    </row>
    <row r="802">
      <c r="C802" s="108"/>
      <c r="D802" s="108"/>
      <c r="E802" s="108"/>
      <c r="F802" s="108"/>
      <c r="G802" s="108"/>
      <c r="H802" s="108"/>
      <c r="I802" s="108"/>
      <c r="J802" s="108"/>
    </row>
    <row r="803">
      <c r="C803" s="108"/>
      <c r="D803" s="108"/>
      <c r="E803" s="108"/>
      <c r="F803" s="108"/>
      <c r="G803" s="108"/>
      <c r="H803" s="108"/>
      <c r="I803" s="108"/>
      <c r="J803" s="108"/>
    </row>
    <row r="804">
      <c r="C804" s="108"/>
      <c r="D804" s="108"/>
      <c r="E804" s="108"/>
      <c r="F804" s="108"/>
      <c r="G804" s="108"/>
      <c r="H804" s="108"/>
      <c r="I804" s="108"/>
      <c r="J804" s="108"/>
    </row>
    <row r="805">
      <c r="C805" s="108"/>
      <c r="D805" s="108"/>
      <c r="E805" s="108"/>
      <c r="F805" s="108"/>
      <c r="G805" s="108"/>
      <c r="H805" s="108"/>
      <c r="I805" s="108"/>
      <c r="J805" s="108"/>
    </row>
    <row r="806">
      <c r="C806" s="108"/>
      <c r="D806" s="108"/>
      <c r="E806" s="108"/>
      <c r="F806" s="108"/>
      <c r="G806" s="108"/>
      <c r="H806" s="108"/>
      <c r="I806" s="108"/>
      <c r="J806" s="108"/>
    </row>
    <row r="807">
      <c r="C807" s="108"/>
      <c r="D807" s="108"/>
      <c r="E807" s="108"/>
      <c r="F807" s="108"/>
      <c r="G807" s="108"/>
      <c r="H807" s="108"/>
      <c r="I807" s="108"/>
      <c r="J807" s="108"/>
    </row>
    <row r="808">
      <c r="C808" s="108"/>
      <c r="D808" s="108"/>
      <c r="E808" s="108"/>
      <c r="F808" s="108"/>
      <c r="G808" s="108"/>
      <c r="H808" s="108"/>
      <c r="I808" s="108"/>
      <c r="J808" s="108"/>
    </row>
    <row r="809">
      <c r="C809" s="108"/>
      <c r="D809" s="108"/>
      <c r="E809" s="108"/>
      <c r="F809" s="108"/>
      <c r="G809" s="108"/>
      <c r="H809" s="108"/>
      <c r="I809" s="108"/>
      <c r="J809" s="108"/>
    </row>
    <row r="810">
      <c r="C810" s="108"/>
      <c r="D810" s="108"/>
      <c r="E810" s="108"/>
      <c r="F810" s="108"/>
      <c r="G810" s="108"/>
      <c r="H810" s="108"/>
      <c r="I810" s="108"/>
      <c r="J810" s="108"/>
    </row>
    <row r="811">
      <c r="C811" s="108"/>
      <c r="D811" s="108"/>
      <c r="E811" s="108"/>
      <c r="F811" s="108"/>
      <c r="G811" s="108"/>
      <c r="H811" s="108"/>
      <c r="I811" s="108"/>
      <c r="J811" s="108"/>
    </row>
    <row r="812">
      <c r="C812" s="108"/>
      <c r="D812" s="108"/>
      <c r="E812" s="108"/>
      <c r="F812" s="108"/>
      <c r="G812" s="108"/>
      <c r="H812" s="108"/>
      <c r="I812" s="108"/>
      <c r="J812" s="108"/>
    </row>
    <row r="813">
      <c r="C813" s="108"/>
      <c r="D813" s="108"/>
      <c r="E813" s="108"/>
      <c r="F813" s="108"/>
      <c r="G813" s="108"/>
      <c r="H813" s="108"/>
      <c r="I813" s="108"/>
      <c r="J813" s="108"/>
    </row>
    <row r="814">
      <c r="C814" s="108"/>
      <c r="D814" s="108"/>
      <c r="E814" s="108"/>
      <c r="F814" s="108"/>
      <c r="G814" s="108"/>
      <c r="H814" s="108"/>
      <c r="I814" s="108"/>
      <c r="J814" s="108"/>
    </row>
    <row r="815">
      <c r="C815" s="108"/>
      <c r="D815" s="108"/>
      <c r="E815" s="108"/>
      <c r="F815" s="108"/>
      <c r="G815" s="108"/>
      <c r="H815" s="108"/>
      <c r="I815" s="108"/>
      <c r="J815" s="108"/>
    </row>
    <row r="816">
      <c r="C816" s="108"/>
      <c r="D816" s="108"/>
      <c r="E816" s="108"/>
      <c r="F816" s="108"/>
      <c r="G816" s="108"/>
      <c r="H816" s="108"/>
      <c r="I816" s="108"/>
      <c r="J816" s="108"/>
    </row>
    <row r="817">
      <c r="C817" s="108"/>
      <c r="D817" s="108"/>
      <c r="E817" s="108"/>
      <c r="F817" s="108"/>
      <c r="G817" s="108"/>
      <c r="H817" s="108"/>
      <c r="I817" s="108"/>
      <c r="J817" s="108"/>
    </row>
    <row r="818">
      <c r="C818" s="108"/>
      <c r="D818" s="108"/>
      <c r="E818" s="108"/>
      <c r="F818" s="108"/>
      <c r="G818" s="108"/>
      <c r="H818" s="108"/>
      <c r="I818" s="108"/>
      <c r="J818" s="108"/>
    </row>
    <row r="819">
      <c r="C819" s="108"/>
      <c r="D819" s="108"/>
      <c r="E819" s="108"/>
      <c r="F819" s="108"/>
      <c r="G819" s="108"/>
      <c r="H819" s="108"/>
      <c r="I819" s="108"/>
      <c r="J819" s="108"/>
    </row>
    <row r="820">
      <c r="C820" s="108"/>
      <c r="D820" s="108"/>
      <c r="E820" s="108"/>
      <c r="F820" s="108"/>
      <c r="G820" s="108"/>
      <c r="H820" s="108"/>
      <c r="I820" s="108"/>
      <c r="J820" s="108"/>
    </row>
    <row r="821">
      <c r="C821" s="108"/>
      <c r="D821" s="108"/>
      <c r="E821" s="108"/>
      <c r="F821" s="108"/>
      <c r="G821" s="108"/>
      <c r="H821" s="108"/>
      <c r="I821" s="108"/>
      <c r="J821" s="108"/>
    </row>
    <row r="822">
      <c r="C822" s="108"/>
      <c r="D822" s="108"/>
      <c r="E822" s="108"/>
      <c r="F822" s="108"/>
      <c r="G822" s="108"/>
      <c r="H822" s="108"/>
      <c r="I822" s="108"/>
      <c r="J822" s="108"/>
    </row>
    <row r="823">
      <c r="C823" s="108"/>
      <c r="D823" s="108"/>
      <c r="E823" s="108"/>
      <c r="F823" s="108"/>
      <c r="G823" s="108"/>
      <c r="H823" s="108"/>
      <c r="I823" s="108"/>
      <c r="J823" s="108"/>
    </row>
    <row r="824">
      <c r="C824" s="108"/>
      <c r="D824" s="108"/>
      <c r="E824" s="108"/>
      <c r="F824" s="108"/>
      <c r="G824" s="108"/>
      <c r="H824" s="108"/>
      <c r="I824" s="108"/>
      <c r="J824" s="108"/>
    </row>
    <row r="825">
      <c r="C825" s="108"/>
      <c r="D825" s="108"/>
      <c r="E825" s="108"/>
      <c r="F825" s="108"/>
      <c r="G825" s="108"/>
      <c r="H825" s="108"/>
      <c r="I825" s="108"/>
      <c r="J825" s="108"/>
    </row>
    <row r="826">
      <c r="C826" s="108"/>
      <c r="D826" s="108"/>
      <c r="E826" s="108"/>
      <c r="F826" s="108"/>
      <c r="G826" s="108"/>
      <c r="H826" s="108"/>
      <c r="I826" s="108"/>
      <c r="J826" s="108"/>
    </row>
    <row r="827">
      <c r="C827" s="108"/>
      <c r="D827" s="108"/>
      <c r="E827" s="108"/>
      <c r="F827" s="108"/>
      <c r="G827" s="108"/>
      <c r="H827" s="108"/>
      <c r="I827" s="108"/>
      <c r="J827" s="108"/>
    </row>
    <row r="828">
      <c r="C828" s="108"/>
      <c r="D828" s="108"/>
      <c r="E828" s="108"/>
      <c r="F828" s="108"/>
      <c r="G828" s="108"/>
      <c r="H828" s="108"/>
      <c r="I828" s="108"/>
      <c r="J828" s="108"/>
    </row>
    <row r="829">
      <c r="C829" s="108"/>
      <c r="D829" s="108"/>
      <c r="E829" s="108"/>
      <c r="F829" s="108"/>
      <c r="G829" s="108"/>
      <c r="H829" s="108"/>
      <c r="I829" s="108"/>
      <c r="J829" s="108"/>
    </row>
    <row r="830">
      <c r="C830" s="108"/>
      <c r="D830" s="108"/>
      <c r="E830" s="108"/>
      <c r="F830" s="108"/>
      <c r="G830" s="108"/>
      <c r="H830" s="108"/>
      <c r="I830" s="108"/>
      <c r="J830" s="108"/>
    </row>
    <row r="831">
      <c r="C831" s="108"/>
      <c r="D831" s="108"/>
      <c r="E831" s="108"/>
      <c r="F831" s="108"/>
      <c r="G831" s="108"/>
      <c r="H831" s="108"/>
      <c r="I831" s="108"/>
      <c r="J831" s="108"/>
    </row>
    <row r="832">
      <c r="C832" s="108"/>
      <c r="D832" s="108"/>
      <c r="E832" s="108"/>
      <c r="F832" s="108"/>
      <c r="G832" s="108"/>
      <c r="H832" s="108"/>
      <c r="I832" s="108"/>
      <c r="J832" s="108"/>
    </row>
    <row r="833">
      <c r="C833" s="108"/>
      <c r="D833" s="108"/>
      <c r="E833" s="108"/>
      <c r="F833" s="108"/>
      <c r="G833" s="108"/>
      <c r="H833" s="108"/>
      <c r="I833" s="108"/>
      <c r="J833" s="108"/>
    </row>
    <row r="834">
      <c r="C834" s="108"/>
      <c r="D834" s="108"/>
      <c r="E834" s="108"/>
      <c r="F834" s="108"/>
      <c r="G834" s="108"/>
      <c r="H834" s="108"/>
      <c r="I834" s="108"/>
      <c r="J834" s="108"/>
    </row>
    <row r="835">
      <c r="C835" s="108"/>
      <c r="D835" s="108"/>
      <c r="E835" s="108"/>
      <c r="F835" s="108"/>
      <c r="G835" s="108"/>
      <c r="H835" s="108"/>
      <c r="I835" s="108"/>
      <c r="J835" s="108"/>
    </row>
    <row r="836">
      <c r="C836" s="108"/>
      <c r="D836" s="108"/>
      <c r="E836" s="108"/>
      <c r="F836" s="108"/>
      <c r="G836" s="108"/>
      <c r="H836" s="108"/>
      <c r="I836" s="108"/>
      <c r="J836" s="108"/>
    </row>
    <row r="837">
      <c r="C837" s="108"/>
      <c r="D837" s="108"/>
      <c r="E837" s="108"/>
      <c r="F837" s="108"/>
      <c r="G837" s="108"/>
      <c r="H837" s="108"/>
      <c r="I837" s="108"/>
      <c r="J837" s="108"/>
    </row>
    <row r="838">
      <c r="C838" s="108"/>
      <c r="D838" s="108"/>
      <c r="E838" s="108"/>
      <c r="F838" s="108"/>
      <c r="G838" s="108"/>
      <c r="H838" s="108"/>
      <c r="I838" s="108"/>
      <c r="J838" s="108"/>
    </row>
    <row r="839">
      <c r="C839" s="108"/>
      <c r="D839" s="108"/>
      <c r="E839" s="108"/>
      <c r="F839" s="108"/>
      <c r="G839" s="108"/>
      <c r="H839" s="108"/>
      <c r="I839" s="108"/>
      <c r="J839" s="108"/>
    </row>
    <row r="840">
      <c r="C840" s="108"/>
      <c r="D840" s="108"/>
      <c r="E840" s="108"/>
      <c r="F840" s="108"/>
      <c r="G840" s="108"/>
      <c r="H840" s="108"/>
      <c r="I840" s="108"/>
      <c r="J840" s="108"/>
    </row>
    <row r="841">
      <c r="C841" s="108"/>
      <c r="D841" s="108"/>
      <c r="E841" s="108"/>
      <c r="F841" s="108"/>
      <c r="G841" s="108"/>
      <c r="H841" s="108"/>
      <c r="I841" s="108"/>
      <c r="J841" s="108"/>
    </row>
    <row r="842">
      <c r="C842" s="108"/>
      <c r="D842" s="108"/>
      <c r="E842" s="108"/>
      <c r="F842" s="108"/>
      <c r="G842" s="108"/>
      <c r="H842" s="108"/>
      <c r="I842" s="108"/>
      <c r="J842" s="108"/>
    </row>
    <row r="843">
      <c r="C843" s="108"/>
      <c r="D843" s="108"/>
      <c r="E843" s="108"/>
      <c r="F843" s="108"/>
      <c r="G843" s="108"/>
      <c r="H843" s="108"/>
      <c r="I843" s="108"/>
      <c r="J843" s="108"/>
    </row>
    <row r="844">
      <c r="C844" s="108"/>
      <c r="D844" s="108"/>
      <c r="E844" s="108"/>
      <c r="F844" s="108"/>
      <c r="G844" s="108"/>
      <c r="H844" s="108"/>
      <c r="I844" s="108"/>
      <c r="J844" s="108"/>
    </row>
    <row r="845">
      <c r="C845" s="108"/>
      <c r="D845" s="108"/>
      <c r="E845" s="108"/>
      <c r="F845" s="108"/>
      <c r="G845" s="108"/>
      <c r="H845" s="108"/>
      <c r="I845" s="108"/>
      <c r="J845" s="108"/>
    </row>
    <row r="846">
      <c r="C846" s="108"/>
      <c r="D846" s="108"/>
      <c r="E846" s="108"/>
      <c r="F846" s="108"/>
      <c r="G846" s="108"/>
      <c r="H846" s="108"/>
      <c r="I846" s="108"/>
      <c r="J846" s="108"/>
    </row>
    <row r="847">
      <c r="C847" s="108"/>
      <c r="D847" s="108"/>
      <c r="E847" s="108"/>
      <c r="F847" s="108"/>
      <c r="G847" s="108"/>
      <c r="H847" s="108"/>
      <c r="I847" s="108"/>
      <c r="J847" s="108"/>
    </row>
    <row r="848">
      <c r="C848" s="108"/>
      <c r="D848" s="108"/>
      <c r="E848" s="108"/>
      <c r="F848" s="108"/>
      <c r="G848" s="108"/>
      <c r="H848" s="108"/>
      <c r="I848" s="108"/>
      <c r="J848" s="108"/>
    </row>
    <row r="849">
      <c r="C849" s="108"/>
      <c r="D849" s="108"/>
      <c r="E849" s="108"/>
      <c r="F849" s="108"/>
      <c r="G849" s="108"/>
      <c r="H849" s="108"/>
      <c r="I849" s="108"/>
      <c r="J849" s="108"/>
    </row>
    <row r="850">
      <c r="C850" s="108"/>
      <c r="D850" s="108"/>
      <c r="E850" s="108"/>
      <c r="F850" s="108"/>
      <c r="G850" s="108"/>
      <c r="H850" s="108"/>
      <c r="I850" s="108"/>
      <c r="J850" s="108"/>
    </row>
    <row r="851">
      <c r="C851" s="108"/>
      <c r="D851" s="108"/>
      <c r="E851" s="108"/>
      <c r="F851" s="108"/>
      <c r="G851" s="108"/>
      <c r="H851" s="108"/>
      <c r="I851" s="108"/>
      <c r="J851" s="108"/>
    </row>
    <row r="852">
      <c r="C852" s="108"/>
      <c r="D852" s="108"/>
      <c r="E852" s="108"/>
      <c r="F852" s="108"/>
      <c r="G852" s="108"/>
      <c r="H852" s="108"/>
      <c r="I852" s="108"/>
      <c r="J852" s="108"/>
    </row>
    <row r="853">
      <c r="C853" s="108"/>
      <c r="D853" s="108"/>
      <c r="E853" s="108"/>
      <c r="F853" s="108"/>
      <c r="G853" s="108"/>
      <c r="H853" s="108"/>
      <c r="I853" s="108"/>
      <c r="J853" s="108"/>
    </row>
    <row r="854">
      <c r="C854" s="108"/>
      <c r="D854" s="108"/>
      <c r="E854" s="108"/>
      <c r="F854" s="108"/>
      <c r="G854" s="108"/>
      <c r="H854" s="108"/>
      <c r="I854" s="108"/>
      <c r="J854" s="108"/>
    </row>
    <row r="855">
      <c r="C855" s="108"/>
      <c r="D855" s="108"/>
      <c r="E855" s="108"/>
      <c r="F855" s="108"/>
      <c r="G855" s="108"/>
      <c r="H855" s="108"/>
      <c r="I855" s="108"/>
      <c r="J855" s="108"/>
    </row>
    <row r="856">
      <c r="C856" s="108"/>
      <c r="D856" s="108"/>
      <c r="E856" s="108"/>
      <c r="F856" s="108"/>
      <c r="G856" s="108"/>
      <c r="H856" s="108"/>
      <c r="I856" s="108"/>
      <c r="J856" s="108"/>
    </row>
    <row r="857">
      <c r="C857" s="108"/>
      <c r="D857" s="108"/>
      <c r="E857" s="108"/>
      <c r="F857" s="108"/>
      <c r="G857" s="108"/>
      <c r="H857" s="108"/>
      <c r="I857" s="108"/>
      <c r="J857" s="108"/>
    </row>
    <row r="858">
      <c r="C858" s="108"/>
      <c r="D858" s="108"/>
      <c r="E858" s="108"/>
      <c r="F858" s="108"/>
      <c r="G858" s="108"/>
      <c r="H858" s="108"/>
      <c r="I858" s="108"/>
      <c r="J858" s="108"/>
    </row>
    <row r="859">
      <c r="C859" s="108"/>
      <c r="D859" s="108"/>
      <c r="E859" s="108"/>
      <c r="F859" s="108"/>
      <c r="G859" s="108"/>
      <c r="H859" s="108"/>
      <c r="I859" s="108"/>
      <c r="J859" s="108"/>
    </row>
    <row r="860">
      <c r="C860" s="108"/>
      <c r="D860" s="108"/>
      <c r="E860" s="108"/>
      <c r="F860" s="108"/>
      <c r="G860" s="108"/>
      <c r="H860" s="108"/>
      <c r="I860" s="108"/>
      <c r="J860" s="108"/>
    </row>
    <row r="861">
      <c r="C861" s="108"/>
      <c r="D861" s="108"/>
      <c r="E861" s="108"/>
      <c r="F861" s="108"/>
      <c r="G861" s="108"/>
      <c r="H861" s="108"/>
      <c r="I861" s="108"/>
      <c r="J861" s="108"/>
    </row>
    <row r="862">
      <c r="C862" s="108"/>
      <c r="D862" s="108"/>
      <c r="E862" s="108"/>
      <c r="F862" s="108"/>
      <c r="G862" s="108"/>
      <c r="H862" s="108"/>
      <c r="I862" s="108"/>
      <c r="J862" s="108"/>
    </row>
    <row r="863">
      <c r="C863" s="108"/>
      <c r="D863" s="108"/>
      <c r="E863" s="108"/>
      <c r="F863" s="108"/>
      <c r="G863" s="108"/>
      <c r="H863" s="108"/>
      <c r="I863" s="108"/>
      <c r="J863" s="108"/>
    </row>
    <row r="864">
      <c r="C864" s="108"/>
      <c r="D864" s="108"/>
      <c r="E864" s="108"/>
      <c r="F864" s="108"/>
      <c r="G864" s="108"/>
      <c r="H864" s="108"/>
      <c r="I864" s="108"/>
      <c r="J864" s="108"/>
    </row>
    <row r="865">
      <c r="C865" s="108"/>
      <c r="D865" s="108"/>
      <c r="E865" s="108"/>
      <c r="F865" s="108"/>
      <c r="G865" s="108"/>
      <c r="H865" s="108"/>
      <c r="I865" s="108"/>
      <c r="J865" s="108"/>
    </row>
    <row r="866">
      <c r="C866" s="108"/>
      <c r="D866" s="108"/>
      <c r="E866" s="108"/>
      <c r="F866" s="108"/>
      <c r="G866" s="108"/>
      <c r="H866" s="108"/>
      <c r="I866" s="108"/>
      <c r="J866" s="108"/>
    </row>
    <row r="867">
      <c r="C867" s="108"/>
      <c r="D867" s="108"/>
      <c r="E867" s="108"/>
      <c r="F867" s="108"/>
      <c r="G867" s="108"/>
      <c r="H867" s="108"/>
      <c r="I867" s="108"/>
      <c r="J867" s="108"/>
    </row>
    <row r="868">
      <c r="C868" s="108"/>
      <c r="D868" s="108"/>
      <c r="E868" s="108"/>
      <c r="F868" s="108"/>
      <c r="G868" s="108"/>
      <c r="H868" s="108"/>
      <c r="I868" s="108"/>
      <c r="J868" s="108"/>
    </row>
    <row r="869">
      <c r="C869" s="108"/>
      <c r="D869" s="108"/>
      <c r="E869" s="108"/>
      <c r="F869" s="108"/>
      <c r="G869" s="108"/>
      <c r="H869" s="108"/>
      <c r="I869" s="108"/>
      <c r="J869" s="108"/>
    </row>
    <row r="870">
      <c r="C870" s="108"/>
      <c r="D870" s="108"/>
      <c r="E870" s="108"/>
      <c r="F870" s="108"/>
      <c r="G870" s="108"/>
      <c r="H870" s="108"/>
      <c r="I870" s="108"/>
      <c r="J870" s="108"/>
    </row>
    <row r="871">
      <c r="C871" s="108"/>
      <c r="D871" s="108"/>
      <c r="E871" s="108"/>
      <c r="F871" s="108"/>
      <c r="G871" s="108"/>
      <c r="H871" s="108"/>
      <c r="I871" s="108"/>
      <c r="J871" s="108"/>
    </row>
    <row r="872">
      <c r="C872" s="108"/>
      <c r="D872" s="108"/>
      <c r="E872" s="108"/>
      <c r="F872" s="108"/>
      <c r="G872" s="108"/>
      <c r="H872" s="108"/>
      <c r="I872" s="108"/>
      <c r="J872" s="108"/>
    </row>
    <row r="873">
      <c r="C873" s="108"/>
      <c r="D873" s="108"/>
      <c r="E873" s="108"/>
      <c r="F873" s="108"/>
      <c r="G873" s="108"/>
      <c r="H873" s="108"/>
      <c r="I873" s="108"/>
      <c r="J873" s="108"/>
    </row>
    <row r="874">
      <c r="C874" s="108"/>
      <c r="D874" s="108"/>
      <c r="E874" s="108"/>
      <c r="F874" s="108"/>
      <c r="G874" s="108"/>
      <c r="H874" s="108"/>
      <c r="I874" s="108"/>
      <c r="J874" s="108"/>
    </row>
    <row r="875">
      <c r="C875" s="108"/>
      <c r="D875" s="108"/>
      <c r="E875" s="108"/>
      <c r="F875" s="108"/>
      <c r="G875" s="108"/>
      <c r="H875" s="108"/>
      <c r="I875" s="108"/>
      <c r="J875" s="108"/>
    </row>
    <row r="876">
      <c r="C876" s="108"/>
      <c r="D876" s="108"/>
      <c r="E876" s="108"/>
      <c r="F876" s="108"/>
      <c r="G876" s="108"/>
      <c r="H876" s="108"/>
      <c r="I876" s="108"/>
      <c r="J876" s="108"/>
    </row>
    <row r="877">
      <c r="C877" s="108"/>
      <c r="D877" s="108"/>
      <c r="E877" s="108"/>
      <c r="F877" s="108"/>
      <c r="G877" s="108"/>
      <c r="H877" s="108"/>
      <c r="I877" s="108"/>
      <c r="J877" s="108"/>
    </row>
    <row r="878">
      <c r="C878" s="108"/>
      <c r="D878" s="108"/>
      <c r="E878" s="108"/>
      <c r="F878" s="108"/>
      <c r="G878" s="108"/>
      <c r="H878" s="108"/>
      <c r="I878" s="108"/>
      <c r="J878" s="108"/>
    </row>
    <row r="879">
      <c r="C879" s="108"/>
      <c r="D879" s="108"/>
      <c r="E879" s="108"/>
      <c r="F879" s="108"/>
      <c r="G879" s="108"/>
      <c r="H879" s="108"/>
      <c r="I879" s="108"/>
      <c r="J879" s="108"/>
    </row>
    <row r="880">
      <c r="C880" s="108"/>
      <c r="D880" s="108"/>
      <c r="E880" s="108"/>
      <c r="F880" s="108"/>
      <c r="G880" s="108"/>
      <c r="H880" s="108"/>
      <c r="I880" s="108"/>
      <c r="J880" s="108"/>
    </row>
    <row r="881">
      <c r="C881" s="108"/>
      <c r="D881" s="108"/>
      <c r="E881" s="108"/>
      <c r="F881" s="108"/>
      <c r="G881" s="108"/>
      <c r="H881" s="108"/>
      <c r="I881" s="108"/>
      <c r="J881" s="108"/>
    </row>
    <row r="882">
      <c r="C882" s="108"/>
      <c r="D882" s="108"/>
      <c r="E882" s="108"/>
      <c r="F882" s="108"/>
      <c r="G882" s="108"/>
      <c r="H882" s="108"/>
      <c r="I882" s="108"/>
      <c r="J882" s="108"/>
    </row>
    <row r="883">
      <c r="C883" s="108"/>
      <c r="D883" s="108"/>
      <c r="E883" s="108"/>
      <c r="F883" s="108"/>
      <c r="G883" s="108"/>
      <c r="H883" s="108"/>
      <c r="I883" s="108"/>
      <c r="J883" s="108"/>
    </row>
    <row r="884">
      <c r="C884" s="108"/>
      <c r="D884" s="108"/>
      <c r="E884" s="108"/>
      <c r="F884" s="108"/>
      <c r="G884" s="108"/>
      <c r="H884" s="108"/>
      <c r="I884" s="108"/>
      <c r="J884" s="108"/>
    </row>
    <row r="885">
      <c r="C885" s="108"/>
      <c r="D885" s="108"/>
      <c r="E885" s="108"/>
      <c r="F885" s="108"/>
      <c r="G885" s="108"/>
      <c r="H885" s="108"/>
      <c r="I885" s="108"/>
      <c r="J885" s="108"/>
    </row>
    <row r="886">
      <c r="C886" s="108"/>
      <c r="D886" s="108"/>
      <c r="E886" s="108"/>
      <c r="F886" s="108"/>
      <c r="G886" s="108"/>
      <c r="H886" s="108"/>
      <c r="I886" s="108"/>
      <c r="J886" s="108"/>
    </row>
    <row r="887">
      <c r="C887" s="108"/>
      <c r="D887" s="108"/>
      <c r="E887" s="108"/>
      <c r="F887" s="108"/>
      <c r="G887" s="108"/>
      <c r="H887" s="108"/>
      <c r="I887" s="108"/>
      <c r="J887" s="108"/>
    </row>
    <row r="888">
      <c r="C888" s="108"/>
      <c r="D888" s="108"/>
      <c r="E888" s="108"/>
      <c r="F888" s="108"/>
      <c r="G888" s="108"/>
      <c r="H888" s="108"/>
      <c r="I888" s="108"/>
      <c r="J888" s="108"/>
    </row>
    <row r="889">
      <c r="C889" s="108"/>
      <c r="D889" s="108"/>
      <c r="E889" s="108"/>
      <c r="F889" s="108"/>
      <c r="G889" s="108"/>
      <c r="H889" s="108"/>
      <c r="I889" s="108"/>
      <c r="J889" s="108"/>
    </row>
    <row r="890">
      <c r="C890" s="108"/>
      <c r="D890" s="108"/>
      <c r="E890" s="108"/>
      <c r="F890" s="108"/>
      <c r="G890" s="108"/>
      <c r="H890" s="108"/>
      <c r="I890" s="108"/>
      <c r="J890" s="108"/>
    </row>
    <row r="891">
      <c r="C891" s="108"/>
      <c r="D891" s="108"/>
      <c r="E891" s="108"/>
      <c r="F891" s="108"/>
      <c r="G891" s="108"/>
      <c r="H891" s="108"/>
      <c r="I891" s="108"/>
      <c r="J891" s="108"/>
    </row>
    <row r="892">
      <c r="C892" s="108"/>
      <c r="D892" s="108"/>
      <c r="E892" s="108"/>
      <c r="F892" s="108"/>
      <c r="G892" s="108"/>
      <c r="H892" s="108"/>
      <c r="I892" s="108"/>
      <c r="J892" s="108"/>
    </row>
    <row r="893">
      <c r="C893" s="108"/>
      <c r="D893" s="108"/>
      <c r="E893" s="108"/>
      <c r="F893" s="108"/>
      <c r="G893" s="108"/>
      <c r="H893" s="108"/>
      <c r="I893" s="108"/>
      <c r="J893" s="108"/>
    </row>
    <row r="894">
      <c r="C894" s="108"/>
      <c r="D894" s="108"/>
      <c r="E894" s="108"/>
      <c r="F894" s="108"/>
      <c r="G894" s="108"/>
      <c r="H894" s="108"/>
      <c r="I894" s="108"/>
      <c r="J894" s="108"/>
    </row>
    <row r="895">
      <c r="C895" s="108"/>
      <c r="D895" s="108"/>
      <c r="E895" s="108"/>
      <c r="F895" s="108"/>
      <c r="G895" s="108"/>
      <c r="H895" s="108"/>
      <c r="I895" s="108"/>
      <c r="J895" s="108"/>
    </row>
    <row r="896">
      <c r="C896" s="108"/>
      <c r="D896" s="108"/>
      <c r="E896" s="108"/>
      <c r="F896" s="108"/>
      <c r="G896" s="108"/>
      <c r="H896" s="108"/>
      <c r="I896" s="108"/>
      <c r="J896" s="108"/>
    </row>
    <row r="897">
      <c r="C897" s="108"/>
      <c r="D897" s="108"/>
      <c r="E897" s="108"/>
      <c r="F897" s="108"/>
      <c r="G897" s="108"/>
      <c r="H897" s="108"/>
      <c r="I897" s="108"/>
      <c r="J897" s="108"/>
    </row>
    <row r="898">
      <c r="C898" s="108"/>
      <c r="D898" s="108"/>
      <c r="E898" s="108"/>
      <c r="F898" s="108"/>
      <c r="G898" s="108"/>
      <c r="H898" s="108"/>
      <c r="I898" s="108"/>
      <c r="J898" s="108"/>
    </row>
    <row r="899">
      <c r="C899" s="108"/>
      <c r="D899" s="108"/>
      <c r="E899" s="108"/>
      <c r="F899" s="108"/>
      <c r="G899" s="108"/>
      <c r="H899" s="108"/>
      <c r="I899" s="108"/>
      <c r="J899" s="108"/>
    </row>
    <row r="900">
      <c r="C900" s="108"/>
      <c r="D900" s="108"/>
      <c r="E900" s="108"/>
      <c r="F900" s="108"/>
      <c r="G900" s="108"/>
      <c r="H900" s="108"/>
      <c r="I900" s="108"/>
      <c r="J900" s="108"/>
    </row>
    <row r="901">
      <c r="C901" s="108"/>
      <c r="D901" s="108"/>
      <c r="E901" s="108"/>
      <c r="F901" s="108"/>
      <c r="G901" s="108"/>
      <c r="H901" s="108"/>
      <c r="I901" s="108"/>
      <c r="J901" s="108"/>
    </row>
    <row r="902">
      <c r="C902" s="108"/>
      <c r="D902" s="108"/>
      <c r="E902" s="108"/>
      <c r="F902" s="108"/>
      <c r="G902" s="108"/>
      <c r="H902" s="108"/>
      <c r="I902" s="108"/>
      <c r="J902" s="108"/>
    </row>
    <row r="903">
      <c r="C903" s="108"/>
      <c r="D903" s="108"/>
      <c r="E903" s="108"/>
      <c r="F903" s="108"/>
      <c r="G903" s="108"/>
      <c r="H903" s="108"/>
      <c r="I903" s="108"/>
      <c r="J903" s="108"/>
    </row>
    <row r="904">
      <c r="C904" s="108"/>
      <c r="D904" s="108"/>
      <c r="E904" s="108"/>
      <c r="F904" s="108"/>
      <c r="G904" s="108"/>
      <c r="H904" s="108"/>
      <c r="I904" s="108"/>
      <c r="J904" s="108"/>
    </row>
    <row r="905">
      <c r="C905" s="108"/>
      <c r="D905" s="108"/>
      <c r="E905" s="108"/>
      <c r="F905" s="108"/>
      <c r="G905" s="108"/>
      <c r="H905" s="108"/>
      <c r="I905" s="108"/>
      <c r="J905" s="108"/>
    </row>
    <row r="906">
      <c r="C906" s="108"/>
      <c r="D906" s="108"/>
      <c r="E906" s="108"/>
      <c r="F906" s="108"/>
      <c r="G906" s="108"/>
      <c r="H906" s="108"/>
      <c r="I906" s="108"/>
      <c r="J906" s="108"/>
    </row>
    <row r="907">
      <c r="C907" s="108"/>
      <c r="D907" s="108"/>
      <c r="E907" s="108"/>
      <c r="F907" s="108"/>
      <c r="G907" s="108"/>
      <c r="H907" s="108"/>
      <c r="I907" s="108"/>
      <c r="J907" s="108"/>
    </row>
    <row r="908">
      <c r="C908" s="108"/>
      <c r="D908" s="108"/>
      <c r="E908" s="108"/>
      <c r="F908" s="108"/>
      <c r="G908" s="108"/>
      <c r="H908" s="108"/>
      <c r="I908" s="108"/>
      <c r="J908" s="108"/>
    </row>
    <row r="909">
      <c r="C909" s="108"/>
      <c r="D909" s="108"/>
      <c r="E909" s="108"/>
      <c r="F909" s="108"/>
      <c r="G909" s="108"/>
      <c r="H909" s="108"/>
      <c r="I909" s="108"/>
      <c r="J909" s="108"/>
    </row>
    <row r="910">
      <c r="C910" s="108"/>
      <c r="D910" s="108"/>
      <c r="E910" s="108"/>
      <c r="F910" s="108"/>
      <c r="G910" s="108"/>
      <c r="H910" s="108"/>
      <c r="I910" s="108"/>
      <c r="J910" s="108"/>
    </row>
    <row r="911">
      <c r="C911" s="108"/>
      <c r="D911" s="108"/>
      <c r="E911" s="108"/>
      <c r="F911" s="108"/>
      <c r="G911" s="108"/>
      <c r="H911" s="108"/>
      <c r="I911" s="108"/>
      <c r="J911" s="108"/>
    </row>
    <row r="912">
      <c r="C912" s="108"/>
      <c r="D912" s="108"/>
      <c r="E912" s="108"/>
      <c r="F912" s="108"/>
      <c r="G912" s="108"/>
      <c r="H912" s="108"/>
      <c r="I912" s="108"/>
      <c r="J912" s="108"/>
    </row>
    <row r="913">
      <c r="C913" s="108"/>
      <c r="D913" s="108"/>
      <c r="E913" s="108"/>
      <c r="F913" s="108"/>
      <c r="G913" s="108"/>
      <c r="H913" s="108"/>
      <c r="I913" s="108"/>
      <c r="J913" s="108"/>
    </row>
    <row r="914">
      <c r="C914" s="108"/>
      <c r="D914" s="108"/>
      <c r="E914" s="108"/>
      <c r="F914" s="108"/>
      <c r="G914" s="108"/>
      <c r="H914" s="108"/>
      <c r="I914" s="108"/>
      <c r="J914" s="108"/>
    </row>
    <row r="915">
      <c r="C915" s="108"/>
      <c r="D915" s="108"/>
      <c r="E915" s="108"/>
      <c r="F915" s="108"/>
      <c r="G915" s="108"/>
      <c r="H915" s="108"/>
      <c r="I915" s="108"/>
      <c r="J915" s="108"/>
    </row>
    <row r="916">
      <c r="C916" s="108"/>
      <c r="D916" s="108"/>
      <c r="E916" s="108"/>
      <c r="F916" s="108"/>
      <c r="G916" s="108"/>
      <c r="H916" s="108"/>
      <c r="I916" s="108"/>
      <c r="J916" s="108"/>
    </row>
    <row r="917">
      <c r="C917" s="108"/>
      <c r="D917" s="108"/>
      <c r="E917" s="108"/>
      <c r="F917" s="108"/>
      <c r="G917" s="108"/>
      <c r="H917" s="108"/>
      <c r="I917" s="108"/>
      <c r="J917" s="108"/>
    </row>
    <row r="918">
      <c r="C918" s="108"/>
      <c r="D918" s="108"/>
      <c r="E918" s="108"/>
      <c r="F918" s="108"/>
      <c r="G918" s="108"/>
      <c r="H918" s="108"/>
      <c r="I918" s="108"/>
      <c r="J918" s="108"/>
    </row>
    <row r="919">
      <c r="C919" s="108"/>
      <c r="D919" s="108"/>
      <c r="E919" s="108"/>
      <c r="F919" s="108"/>
      <c r="G919" s="108"/>
      <c r="H919" s="108"/>
      <c r="I919" s="108"/>
      <c r="J919" s="108"/>
    </row>
    <row r="920">
      <c r="C920" s="108"/>
      <c r="D920" s="108"/>
      <c r="E920" s="108"/>
      <c r="F920" s="108"/>
      <c r="G920" s="108"/>
      <c r="H920" s="108"/>
      <c r="I920" s="108"/>
      <c r="J920" s="108"/>
    </row>
    <row r="921">
      <c r="C921" s="108"/>
      <c r="D921" s="108"/>
      <c r="E921" s="108"/>
      <c r="F921" s="108"/>
      <c r="G921" s="108"/>
      <c r="H921" s="108"/>
      <c r="I921" s="108"/>
      <c r="J921" s="108"/>
    </row>
    <row r="922">
      <c r="C922" s="108"/>
      <c r="D922" s="108"/>
      <c r="E922" s="108"/>
      <c r="F922" s="108"/>
      <c r="G922" s="108"/>
      <c r="H922" s="108"/>
      <c r="I922" s="108"/>
      <c r="J922" s="108"/>
    </row>
    <row r="923">
      <c r="C923" s="108"/>
      <c r="D923" s="108"/>
      <c r="E923" s="108"/>
      <c r="F923" s="108"/>
      <c r="G923" s="108"/>
      <c r="H923" s="108"/>
      <c r="I923" s="108"/>
      <c r="J923" s="108"/>
    </row>
    <row r="924">
      <c r="C924" s="108"/>
      <c r="D924" s="108"/>
      <c r="E924" s="108"/>
      <c r="F924" s="108"/>
      <c r="G924" s="108"/>
      <c r="H924" s="108"/>
      <c r="I924" s="108"/>
      <c r="J924" s="108"/>
    </row>
    <row r="925">
      <c r="C925" s="108"/>
      <c r="D925" s="108"/>
      <c r="E925" s="108"/>
      <c r="F925" s="108"/>
      <c r="G925" s="108"/>
      <c r="H925" s="108"/>
      <c r="I925" s="108"/>
      <c r="J925" s="108"/>
    </row>
    <row r="926">
      <c r="C926" s="108"/>
      <c r="D926" s="108"/>
      <c r="E926" s="108"/>
      <c r="F926" s="108"/>
      <c r="G926" s="108"/>
      <c r="H926" s="108"/>
      <c r="I926" s="108"/>
      <c r="J926" s="108"/>
    </row>
    <row r="927">
      <c r="C927" s="108"/>
      <c r="D927" s="108"/>
      <c r="E927" s="108"/>
      <c r="F927" s="108"/>
      <c r="G927" s="108"/>
      <c r="H927" s="108"/>
      <c r="I927" s="108"/>
      <c r="J927" s="108"/>
    </row>
    <row r="928">
      <c r="C928" s="108"/>
      <c r="D928" s="108"/>
      <c r="E928" s="108"/>
      <c r="F928" s="108"/>
      <c r="G928" s="108"/>
      <c r="H928" s="108"/>
      <c r="I928" s="108"/>
      <c r="J928" s="108"/>
    </row>
    <row r="929">
      <c r="C929" s="108"/>
      <c r="D929" s="108"/>
      <c r="E929" s="108"/>
      <c r="F929" s="108"/>
      <c r="G929" s="108"/>
      <c r="H929" s="108"/>
      <c r="I929" s="108"/>
      <c r="J929" s="108"/>
    </row>
    <row r="930">
      <c r="C930" s="108"/>
      <c r="D930" s="108"/>
      <c r="E930" s="108"/>
      <c r="F930" s="108"/>
      <c r="G930" s="108"/>
      <c r="H930" s="108"/>
      <c r="I930" s="108"/>
      <c r="J930" s="108"/>
    </row>
    <row r="931">
      <c r="C931" s="108"/>
      <c r="D931" s="108"/>
      <c r="E931" s="108"/>
      <c r="F931" s="108"/>
      <c r="G931" s="108"/>
      <c r="H931" s="108"/>
      <c r="I931" s="108"/>
      <c r="J931" s="108"/>
    </row>
    <row r="932">
      <c r="C932" s="108"/>
      <c r="D932" s="108"/>
      <c r="E932" s="108"/>
      <c r="F932" s="108"/>
      <c r="G932" s="108"/>
      <c r="H932" s="108"/>
      <c r="I932" s="108"/>
      <c r="J932" s="108"/>
    </row>
    <row r="933">
      <c r="C933" s="108"/>
      <c r="D933" s="108"/>
      <c r="E933" s="108"/>
      <c r="F933" s="108"/>
      <c r="G933" s="108"/>
      <c r="H933" s="108"/>
      <c r="I933" s="108"/>
      <c r="J933" s="108"/>
    </row>
    <row r="934">
      <c r="C934" s="108"/>
      <c r="D934" s="108"/>
      <c r="E934" s="108"/>
      <c r="F934" s="108"/>
      <c r="G934" s="108"/>
      <c r="H934" s="108"/>
      <c r="I934" s="108"/>
      <c r="J934" s="108"/>
    </row>
    <row r="935">
      <c r="C935" s="108"/>
      <c r="D935" s="108"/>
      <c r="E935" s="108"/>
      <c r="F935" s="108"/>
      <c r="G935" s="108"/>
      <c r="H935" s="108"/>
      <c r="I935" s="108"/>
      <c r="J935" s="108"/>
    </row>
    <row r="936">
      <c r="C936" s="108"/>
      <c r="D936" s="108"/>
      <c r="E936" s="108"/>
      <c r="F936" s="108"/>
      <c r="G936" s="108"/>
      <c r="H936" s="108"/>
      <c r="I936" s="108"/>
      <c r="J936" s="108"/>
    </row>
    <row r="937">
      <c r="C937" s="108"/>
      <c r="D937" s="108"/>
      <c r="E937" s="108"/>
      <c r="F937" s="108"/>
      <c r="G937" s="108"/>
      <c r="H937" s="108"/>
      <c r="I937" s="108"/>
      <c r="J937" s="108"/>
    </row>
    <row r="938">
      <c r="C938" s="108"/>
      <c r="D938" s="108"/>
      <c r="E938" s="108"/>
      <c r="F938" s="108"/>
      <c r="G938" s="108"/>
      <c r="H938" s="108"/>
      <c r="I938" s="108"/>
      <c r="J938" s="108"/>
    </row>
    <row r="939">
      <c r="C939" s="108"/>
      <c r="D939" s="108"/>
      <c r="E939" s="108"/>
      <c r="F939" s="108"/>
      <c r="G939" s="108"/>
      <c r="H939" s="108"/>
      <c r="I939" s="108"/>
      <c r="J939" s="108"/>
    </row>
    <row r="940">
      <c r="C940" s="108"/>
      <c r="D940" s="108"/>
      <c r="E940" s="108"/>
      <c r="F940" s="108"/>
      <c r="G940" s="108"/>
      <c r="H940" s="108"/>
      <c r="I940" s="108"/>
      <c r="J940" s="108"/>
    </row>
    <row r="941">
      <c r="C941" s="108"/>
      <c r="D941" s="108"/>
      <c r="E941" s="108"/>
      <c r="F941" s="108"/>
      <c r="G941" s="108"/>
      <c r="H941" s="108"/>
      <c r="I941" s="108"/>
      <c r="J941" s="108"/>
    </row>
    <row r="942">
      <c r="C942" s="108"/>
      <c r="D942" s="108"/>
      <c r="E942" s="108"/>
      <c r="F942" s="108"/>
      <c r="G942" s="108"/>
      <c r="H942" s="108"/>
      <c r="I942" s="108"/>
      <c r="J942" s="108"/>
    </row>
    <row r="943">
      <c r="C943" s="108"/>
      <c r="D943" s="108"/>
      <c r="E943" s="108"/>
      <c r="F943" s="108"/>
      <c r="G943" s="108"/>
      <c r="H943" s="108"/>
      <c r="I943" s="108"/>
      <c r="J943" s="108"/>
    </row>
    <row r="944">
      <c r="C944" s="108"/>
      <c r="D944" s="108"/>
      <c r="E944" s="108"/>
      <c r="F944" s="108"/>
      <c r="G944" s="108"/>
      <c r="H944" s="108"/>
      <c r="I944" s="108"/>
      <c r="J944" s="108"/>
    </row>
    <row r="945">
      <c r="C945" s="108"/>
      <c r="D945" s="108"/>
      <c r="E945" s="108"/>
      <c r="F945" s="108"/>
      <c r="G945" s="108"/>
      <c r="H945" s="108"/>
      <c r="I945" s="108"/>
      <c r="J945" s="108"/>
    </row>
    <row r="946">
      <c r="C946" s="108"/>
      <c r="D946" s="108"/>
      <c r="E946" s="108"/>
      <c r="F946" s="108"/>
      <c r="G946" s="108"/>
      <c r="H946" s="108"/>
      <c r="I946" s="108"/>
      <c r="J946" s="108"/>
    </row>
    <row r="947">
      <c r="C947" s="108"/>
      <c r="D947" s="108"/>
      <c r="E947" s="108"/>
      <c r="F947" s="108"/>
      <c r="G947" s="108"/>
      <c r="H947" s="108"/>
      <c r="I947" s="108"/>
      <c r="J947" s="108"/>
    </row>
    <row r="948">
      <c r="C948" s="108"/>
      <c r="D948" s="108"/>
      <c r="E948" s="108"/>
      <c r="F948" s="108"/>
      <c r="G948" s="108"/>
      <c r="H948" s="108"/>
      <c r="I948" s="108"/>
      <c r="J948" s="108"/>
    </row>
    <row r="949">
      <c r="C949" s="108"/>
      <c r="D949" s="108"/>
      <c r="E949" s="108"/>
      <c r="F949" s="108"/>
      <c r="G949" s="108"/>
      <c r="H949" s="108"/>
      <c r="I949" s="108"/>
      <c r="J949" s="108"/>
    </row>
    <row r="950">
      <c r="C950" s="108"/>
      <c r="D950" s="108"/>
      <c r="E950" s="108"/>
      <c r="F950" s="108"/>
      <c r="G950" s="108"/>
      <c r="H950" s="108"/>
      <c r="I950" s="108"/>
      <c r="J950" s="108"/>
    </row>
    <row r="951">
      <c r="C951" s="108"/>
      <c r="D951" s="108"/>
      <c r="E951" s="108"/>
      <c r="F951" s="108"/>
      <c r="G951" s="108"/>
      <c r="H951" s="108"/>
      <c r="I951" s="108"/>
      <c r="J951" s="108"/>
    </row>
    <row r="952">
      <c r="C952" s="108"/>
      <c r="D952" s="108"/>
      <c r="E952" s="108"/>
      <c r="F952" s="108"/>
      <c r="G952" s="108"/>
      <c r="H952" s="108"/>
      <c r="I952" s="108"/>
      <c r="J952" s="108"/>
    </row>
    <row r="953">
      <c r="C953" s="108"/>
      <c r="D953" s="108"/>
      <c r="E953" s="108"/>
      <c r="F953" s="108"/>
      <c r="G953" s="108"/>
      <c r="H953" s="108"/>
      <c r="I953" s="108"/>
      <c r="J953" s="108"/>
    </row>
    <row r="954">
      <c r="C954" s="108"/>
      <c r="D954" s="108"/>
      <c r="E954" s="108"/>
      <c r="F954" s="108"/>
      <c r="G954" s="108"/>
      <c r="H954" s="108"/>
      <c r="I954" s="108"/>
      <c r="J954" s="108"/>
    </row>
    <row r="955">
      <c r="C955" s="108"/>
      <c r="D955" s="108"/>
      <c r="E955" s="108"/>
      <c r="F955" s="108"/>
      <c r="G955" s="108"/>
      <c r="H955" s="108"/>
      <c r="I955" s="108"/>
      <c r="J955" s="108"/>
    </row>
    <row r="956">
      <c r="C956" s="108"/>
      <c r="D956" s="108"/>
      <c r="E956" s="108"/>
      <c r="F956" s="108"/>
      <c r="G956" s="108"/>
      <c r="H956" s="108"/>
      <c r="I956" s="108"/>
      <c r="J956" s="108"/>
    </row>
    <row r="957">
      <c r="C957" s="108"/>
      <c r="D957" s="108"/>
      <c r="E957" s="108"/>
      <c r="F957" s="108"/>
      <c r="G957" s="108"/>
      <c r="H957" s="108"/>
      <c r="I957" s="108"/>
      <c r="J957" s="108"/>
    </row>
    <row r="958">
      <c r="C958" s="108"/>
      <c r="D958" s="108"/>
      <c r="E958" s="108"/>
      <c r="F958" s="108"/>
      <c r="G958" s="108"/>
      <c r="H958" s="108"/>
      <c r="I958" s="108"/>
      <c r="J958" s="108"/>
    </row>
    <row r="959">
      <c r="C959" s="108"/>
      <c r="D959" s="108"/>
      <c r="E959" s="108"/>
      <c r="F959" s="108"/>
      <c r="G959" s="108"/>
      <c r="H959" s="108"/>
      <c r="I959" s="108"/>
      <c r="J959" s="108"/>
    </row>
    <row r="960">
      <c r="C960" s="108"/>
      <c r="D960" s="108"/>
      <c r="E960" s="108"/>
      <c r="F960" s="108"/>
      <c r="G960" s="108"/>
      <c r="H960" s="108"/>
      <c r="I960" s="108"/>
      <c r="J960" s="108"/>
    </row>
    <row r="961">
      <c r="C961" s="108"/>
      <c r="D961" s="108"/>
      <c r="E961" s="108"/>
      <c r="F961" s="108"/>
      <c r="G961" s="108"/>
      <c r="H961" s="108"/>
      <c r="I961" s="108"/>
      <c r="J961" s="108"/>
    </row>
    <row r="962">
      <c r="C962" s="108"/>
      <c r="D962" s="108"/>
      <c r="E962" s="108"/>
      <c r="F962" s="108"/>
      <c r="G962" s="108"/>
      <c r="H962" s="108"/>
      <c r="I962" s="108"/>
      <c r="J962" s="108"/>
    </row>
    <row r="963">
      <c r="C963" s="108"/>
      <c r="D963" s="108"/>
      <c r="E963" s="108"/>
      <c r="F963" s="108"/>
      <c r="G963" s="108"/>
      <c r="H963" s="108"/>
      <c r="I963" s="108"/>
      <c r="J963" s="108"/>
    </row>
    <row r="964">
      <c r="C964" s="108"/>
      <c r="D964" s="108"/>
      <c r="E964" s="108"/>
      <c r="F964" s="108"/>
      <c r="G964" s="108"/>
      <c r="H964" s="108"/>
      <c r="I964" s="108"/>
      <c r="J964" s="108"/>
    </row>
    <row r="965">
      <c r="C965" s="108"/>
      <c r="D965" s="108"/>
      <c r="E965" s="108"/>
      <c r="F965" s="108"/>
      <c r="G965" s="108"/>
      <c r="H965" s="108"/>
      <c r="I965" s="108"/>
      <c r="J965" s="108"/>
    </row>
    <row r="966">
      <c r="C966" s="108"/>
      <c r="D966" s="108"/>
      <c r="E966" s="108"/>
      <c r="F966" s="108"/>
      <c r="G966" s="108"/>
      <c r="H966" s="108"/>
      <c r="I966" s="108"/>
      <c r="J966" s="108"/>
    </row>
    <row r="967">
      <c r="C967" s="108"/>
      <c r="D967" s="108"/>
      <c r="E967" s="108"/>
      <c r="F967" s="108"/>
      <c r="G967" s="108"/>
      <c r="H967" s="108"/>
      <c r="I967" s="108"/>
      <c r="J967" s="108"/>
    </row>
    <row r="968">
      <c r="C968" s="108"/>
      <c r="D968" s="108"/>
      <c r="E968" s="108"/>
      <c r="F968" s="108"/>
      <c r="G968" s="108"/>
      <c r="H968" s="108"/>
      <c r="I968" s="108"/>
      <c r="J968" s="108"/>
    </row>
    <row r="969">
      <c r="C969" s="108"/>
      <c r="D969" s="108"/>
      <c r="E969" s="108"/>
      <c r="F969" s="108"/>
      <c r="G969" s="108"/>
      <c r="H969" s="108"/>
      <c r="I969" s="108"/>
      <c r="J969" s="108"/>
    </row>
    <row r="970">
      <c r="C970" s="108"/>
      <c r="D970" s="108"/>
      <c r="E970" s="108"/>
      <c r="F970" s="108"/>
      <c r="G970" s="108"/>
      <c r="H970" s="108"/>
      <c r="I970" s="108"/>
      <c r="J970" s="108"/>
    </row>
    <row r="971">
      <c r="C971" s="108"/>
      <c r="D971" s="108"/>
      <c r="E971" s="108"/>
      <c r="F971" s="108"/>
      <c r="G971" s="108"/>
      <c r="H971" s="108"/>
      <c r="I971" s="108"/>
      <c r="J971" s="108"/>
    </row>
    <row r="972">
      <c r="C972" s="108"/>
      <c r="D972" s="108"/>
      <c r="E972" s="108"/>
      <c r="F972" s="108"/>
      <c r="G972" s="108"/>
      <c r="H972" s="108"/>
      <c r="I972" s="108"/>
      <c r="J972" s="108"/>
    </row>
    <row r="973">
      <c r="C973" s="108"/>
      <c r="D973" s="108"/>
      <c r="E973" s="108"/>
      <c r="F973" s="108"/>
      <c r="G973" s="108"/>
      <c r="H973" s="108"/>
      <c r="I973" s="108"/>
      <c r="J973" s="108"/>
    </row>
    <row r="974">
      <c r="C974" s="108"/>
      <c r="D974" s="108"/>
      <c r="E974" s="108"/>
      <c r="F974" s="108"/>
      <c r="G974" s="108"/>
      <c r="H974" s="108"/>
      <c r="I974" s="108"/>
      <c r="J974" s="108"/>
    </row>
    <row r="975">
      <c r="C975" s="108"/>
      <c r="D975" s="108"/>
      <c r="E975" s="108"/>
      <c r="F975" s="108"/>
      <c r="G975" s="108"/>
      <c r="H975" s="108"/>
      <c r="I975" s="108"/>
      <c r="J975" s="108"/>
    </row>
    <row r="976">
      <c r="C976" s="108"/>
      <c r="D976" s="108"/>
      <c r="E976" s="108"/>
      <c r="F976" s="108"/>
      <c r="G976" s="108"/>
      <c r="H976" s="108"/>
      <c r="I976" s="108"/>
      <c r="J976" s="108"/>
    </row>
    <row r="977">
      <c r="C977" s="108"/>
      <c r="D977" s="108"/>
      <c r="E977" s="108"/>
      <c r="F977" s="108"/>
      <c r="G977" s="108"/>
      <c r="H977" s="108"/>
      <c r="I977" s="108"/>
      <c r="J977" s="108"/>
    </row>
    <row r="978">
      <c r="C978" s="108"/>
      <c r="D978" s="108"/>
      <c r="E978" s="108"/>
      <c r="F978" s="108"/>
      <c r="G978" s="108"/>
      <c r="H978" s="108"/>
      <c r="I978" s="108"/>
      <c r="J978" s="108"/>
    </row>
    <row r="979">
      <c r="C979" s="108"/>
      <c r="D979" s="108"/>
      <c r="E979" s="108"/>
      <c r="F979" s="108"/>
      <c r="G979" s="108"/>
      <c r="H979" s="108"/>
      <c r="I979" s="108"/>
      <c r="J979" s="108"/>
    </row>
    <row r="980">
      <c r="C980" s="108"/>
      <c r="D980" s="108"/>
      <c r="E980" s="108"/>
      <c r="F980" s="108"/>
      <c r="G980" s="108"/>
      <c r="H980" s="108"/>
      <c r="I980" s="108"/>
      <c r="J980" s="108"/>
    </row>
    <row r="981">
      <c r="C981" s="108"/>
      <c r="D981" s="108"/>
      <c r="E981" s="108"/>
      <c r="F981" s="108"/>
      <c r="G981" s="108"/>
      <c r="H981" s="108"/>
      <c r="I981" s="108"/>
      <c r="J981" s="108"/>
    </row>
    <row r="982">
      <c r="C982" s="108"/>
      <c r="D982" s="108"/>
      <c r="E982" s="108"/>
      <c r="F982" s="108"/>
      <c r="G982" s="108"/>
      <c r="H982" s="108"/>
      <c r="I982" s="108"/>
      <c r="J982" s="108"/>
    </row>
    <row r="983">
      <c r="C983" s="108"/>
      <c r="D983" s="108"/>
      <c r="E983" s="108"/>
      <c r="F983" s="108"/>
      <c r="G983" s="108"/>
      <c r="H983" s="108"/>
      <c r="I983" s="108"/>
      <c r="J983" s="108"/>
    </row>
    <row r="984">
      <c r="C984" s="108"/>
      <c r="D984" s="108"/>
      <c r="E984" s="108"/>
      <c r="F984" s="108"/>
      <c r="G984" s="108"/>
      <c r="H984" s="108"/>
      <c r="I984" s="108"/>
      <c r="J984" s="108"/>
    </row>
    <row r="985">
      <c r="C985" s="108"/>
      <c r="D985" s="108"/>
      <c r="E985" s="108"/>
      <c r="F985" s="108"/>
      <c r="G985" s="108"/>
      <c r="H985" s="108"/>
      <c r="I985" s="108"/>
      <c r="J985" s="108"/>
    </row>
    <row r="986">
      <c r="C986" s="108"/>
      <c r="D986" s="108"/>
      <c r="E986" s="108"/>
      <c r="F986" s="108"/>
      <c r="G986" s="108"/>
      <c r="H986" s="108"/>
      <c r="I986" s="108"/>
      <c r="J986" s="108"/>
    </row>
    <row r="987">
      <c r="C987" s="108"/>
      <c r="D987" s="108"/>
      <c r="E987" s="108"/>
      <c r="F987" s="108"/>
      <c r="G987" s="108"/>
      <c r="H987" s="108"/>
      <c r="I987" s="108"/>
      <c r="J987" s="108"/>
    </row>
    <row r="988">
      <c r="C988" s="108"/>
      <c r="D988" s="108"/>
      <c r="E988" s="108"/>
      <c r="F988" s="108"/>
      <c r="G988" s="108"/>
      <c r="H988" s="108"/>
      <c r="I988" s="108"/>
      <c r="J988" s="108"/>
    </row>
    <row r="989">
      <c r="C989" s="108"/>
      <c r="D989" s="108"/>
      <c r="E989" s="108"/>
      <c r="F989" s="108"/>
      <c r="G989" s="108"/>
      <c r="H989" s="108"/>
      <c r="I989" s="108"/>
      <c r="J989" s="108"/>
    </row>
    <row r="990">
      <c r="C990" s="108"/>
      <c r="D990" s="108"/>
      <c r="E990" s="108"/>
      <c r="F990" s="108"/>
      <c r="G990" s="108"/>
      <c r="H990" s="108"/>
      <c r="I990" s="108"/>
      <c r="J990" s="108"/>
    </row>
    <row r="991">
      <c r="C991" s="108"/>
      <c r="D991" s="108"/>
      <c r="E991" s="108"/>
      <c r="F991" s="108"/>
      <c r="G991" s="108"/>
      <c r="H991" s="108"/>
      <c r="I991" s="108"/>
      <c r="J991" s="108"/>
    </row>
    <row r="992">
      <c r="C992" s="108"/>
      <c r="D992" s="108"/>
      <c r="E992" s="108"/>
      <c r="F992" s="108"/>
      <c r="G992" s="108"/>
      <c r="H992" s="108"/>
      <c r="I992" s="108"/>
      <c r="J992" s="108"/>
    </row>
    <row r="993">
      <c r="C993" s="108"/>
      <c r="D993" s="108"/>
      <c r="E993" s="108"/>
      <c r="F993" s="108"/>
      <c r="G993" s="108"/>
      <c r="H993" s="108"/>
      <c r="I993" s="108"/>
      <c r="J993" s="108"/>
    </row>
    <row r="994">
      <c r="C994" s="108"/>
      <c r="D994" s="108"/>
      <c r="E994" s="108"/>
      <c r="F994" s="108"/>
      <c r="G994" s="108"/>
      <c r="H994" s="108"/>
      <c r="I994" s="108"/>
      <c r="J994" s="108"/>
    </row>
    <row r="995">
      <c r="C995" s="108"/>
      <c r="D995" s="108"/>
      <c r="E995" s="108"/>
      <c r="F995" s="108"/>
      <c r="G995" s="108"/>
      <c r="H995" s="108"/>
      <c r="I995" s="108"/>
      <c r="J995" s="108"/>
    </row>
    <row r="996">
      <c r="C996" s="108"/>
      <c r="D996" s="108"/>
      <c r="E996" s="108"/>
      <c r="F996" s="108"/>
      <c r="G996" s="108"/>
      <c r="H996" s="108"/>
      <c r="I996" s="108"/>
      <c r="J996" s="108"/>
    </row>
    <row r="997">
      <c r="C997" s="108"/>
      <c r="D997" s="108"/>
      <c r="E997" s="108"/>
      <c r="F997" s="108"/>
      <c r="G997" s="108"/>
      <c r="H997" s="108"/>
      <c r="I997" s="108"/>
      <c r="J997" s="108"/>
    </row>
    <row r="998">
      <c r="C998" s="108"/>
      <c r="D998" s="108"/>
      <c r="E998" s="108"/>
      <c r="F998" s="108"/>
      <c r="G998" s="108"/>
      <c r="H998" s="108"/>
      <c r="I998" s="108"/>
      <c r="J998" s="108"/>
    </row>
    <row r="999">
      <c r="C999" s="108"/>
      <c r="D999" s="108"/>
      <c r="E999" s="108"/>
      <c r="F999" s="108"/>
      <c r="G999" s="108"/>
      <c r="H999" s="108"/>
      <c r="I999" s="108"/>
      <c r="J999" s="108"/>
    </row>
    <row r="1000">
      <c r="C1000" s="108"/>
      <c r="D1000" s="108"/>
      <c r="E1000" s="108"/>
      <c r="F1000" s="108"/>
      <c r="G1000" s="108"/>
      <c r="H1000" s="108"/>
      <c r="I1000" s="108"/>
      <c r="J1000" s="108"/>
    </row>
    <row r="1001">
      <c r="C1001" s="108"/>
      <c r="D1001" s="108"/>
      <c r="E1001" s="108"/>
      <c r="F1001" s="108"/>
      <c r="G1001" s="108"/>
      <c r="H1001" s="108"/>
      <c r="I1001" s="108"/>
      <c r="J1001" s="108"/>
    </row>
    <row r="1002">
      <c r="C1002" s="108"/>
      <c r="D1002" s="108"/>
      <c r="E1002" s="108"/>
      <c r="F1002" s="108"/>
      <c r="G1002" s="108"/>
      <c r="H1002" s="108"/>
      <c r="I1002" s="108"/>
      <c r="J1002" s="108"/>
    </row>
    <row r="1003">
      <c r="C1003" s="108"/>
      <c r="D1003" s="108"/>
      <c r="E1003" s="108"/>
      <c r="F1003" s="108"/>
      <c r="G1003" s="108"/>
      <c r="H1003" s="108"/>
      <c r="I1003" s="108"/>
      <c r="J1003" s="108"/>
    </row>
    <row r="1004">
      <c r="C1004" s="108"/>
      <c r="D1004" s="108"/>
      <c r="E1004" s="108"/>
      <c r="F1004" s="108"/>
      <c r="G1004" s="108"/>
      <c r="H1004" s="108"/>
      <c r="I1004" s="108"/>
      <c r="J1004" s="108"/>
    </row>
    <row r="1005">
      <c r="C1005" s="108"/>
      <c r="D1005" s="108"/>
      <c r="E1005" s="108"/>
      <c r="F1005" s="108"/>
      <c r="G1005" s="108"/>
      <c r="H1005" s="108"/>
      <c r="I1005" s="108"/>
      <c r="J1005" s="108"/>
    </row>
    <row r="1006">
      <c r="C1006" s="108"/>
      <c r="D1006" s="108"/>
      <c r="E1006" s="108"/>
      <c r="F1006" s="108"/>
      <c r="G1006" s="108"/>
      <c r="H1006" s="108"/>
      <c r="I1006" s="108"/>
      <c r="J1006" s="108"/>
    </row>
    <row r="1007">
      <c r="C1007" s="108"/>
      <c r="D1007" s="108"/>
      <c r="E1007" s="108"/>
      <c r="F1007" s="108"/>
      <c r="G1007" s="108"/>
      <c r="H1007" s="108"/>
      <c r="I1007" s="108"/>
      <c r="J1007" s="108"/>
    </row>
    <row r="1008">
      <c r="C1008" s="108"/>
      <c r="D1008" s="108"/>
      <c r="E1008" s="108"/>
      <c r="F1008" s="108"/>
      <c r="G1008" s="108"/>
      <c r="H1008" s="108"/>
      <c r="I1008" s="108"/>
      <c r="J1008" s="108"/>
    </row>
    <row r="1009">
      <c r="C1009" s="108"/>
      <c r="D1009" s="108"/>
      <c r="E1009" s="108"/>
      <c r="F1009" s="108"/>
      <c r="G1009" s="108"/>
      <c r="H1009" s="108"/>
      <c r="I1009" s="108"/>
      <c r="J1009" s="108"/>
    </row>
    <row r="1010">
      <c r="C1010" s="108"/>
      <c r="D1010" s="108"/>
      <c r="E1010" s="108"/>
      <c r="F1010" s="108"/>
      <c r="G1010" s="108"/>
      <c r="H1010" s="108"/>
      <c r="I1010" s="108"/>
      <c r="J1010" s="108"/>
    </row>
    <row r="1011">
      <c r="C1011" s="108"/>
      <c r="D1011" s="108"/>
      <c r="E1011" s="108"/>
      <c r="F1011" s="108"/>
      <c r="G1011" s="108"/>
      <c r="H1011" s="108"/>
      <c r="I1011" s="108"/>
      <c r="J1011" s="108"/>
    </row>
    <row r="1012">
      <c r="C1012" s="108"/>
      <c r="D1012" s="108"/>
      <c r="E1012" s="108"/>
      <c r="F1012" s="108"/>
      <c r="G1012" s="108"/>
      <c r="H1012" s="108"/>
      <c r="I1012" s="108"/>
      <c r="J1012" s="108"/>
    </row>
    <row r="1013">
      <c r="C1013" s="108"/>
      <c r="D1013" s="108"/>
      <c r="E1013" s="108"/>
      <c r="F1013" s="108"/>
      <c r="G1013" s="108"/>
      <c r="H1013" s="108"/>
      <c r="I1013" s="108"/>
      <c r="J1013" s="108"/>
    </row>
    <row r="1014">
      <c r="C1014" s="108"/>
      <c r="D1014" s="108"/>
      <c r="E1014" s="108"/>
      <c r="F1014" s="108"/>
      <c r="G1014" s="108"/>
      <c r="H1014" s="108"/>
      <c r="I1014" s="108"/>
      <c r="J1014" s="108"/>
    </row>
    <row r="1015">
      <c r="C1015" s="108"/>
      <c r="D1015" s="108"/>
      <c r="E1015" s="108"/>
      <c r="F1015" s="108"/>
      <c r="G1015" s="108"/>
      <c r="H1015" s="108"/>
      <c r="I1015" s="108"/>
      <c r="J1015" s="108"/>
    </row>
    <row r="1016">
      <c r="C1016" s="108"/>
      <c r="D1016" s="108"/>
      <c r="E1016" s="108"/>
      <c r="F1016" s="108"/>
      <c r="G1016" s="108"/>
      <c r="H1016" s="108"/>
      <c r="I1016" s="108"/>
      <c r="J1016" s="108"/>
    </row>
    <row r="1017">
      <c r="C1017" s="108"/>
      <c r="D1017" s="108"/>
      <c r="E1017" s="108"/>
      <c r="F1017" s="108"/>
      <c r="G1017" s="108"/>
      <c r="H1017" s="108"/>
      <c r="I1017" s="108"/>
      <c r="J1017" s="108"/>
    </row>
    <row r="1018">
      <c r="C1018" s="108"/>
      <c r="D1018" s="108"/>
      <c r="E1018" s="108"/>
      <c r="F1018" s="108"/>
      <c r="G1018" s="108"/>
      <c r="H1018" s="108"/>
      <c r="I1018" s="108"/>
      <c r="J1018" s="108"/>
    </row>
    <row r="1019">
      <c r="C1019" s="108"/>
      <c r="D1019" s="108"/>
      <c r="E1019" s="108"/>
      <c r="F1019" s="108"/>
      <c r="G1019" s="108"/>
      <c r="H1019" s="108"/>
      <c r="I1019" s="108"/>
      <c r="J1019" s="108"/>
    </row>
    <row r="1020">
      <c r="C1020" s="108"/>
      <c r="D1020" s="108"/>
      <c r="E1020" s="108"/>
      <c r="F1020" s="108"/>
      <c r="G1020" s="108"/>
      <c r="H1020" s="108"/>
      <c r="I1020" s="108"/>
      <c r="J1020" s="108"/>
    </row>
    <row r="1021">
      <c r="C1021" s="108"/>
      <c r="D1021" s="108"/>
      <c r="E1021" s="108"/>
      <c r="F1021" s="108"/>
      <c r="G1021" s="108"/>
      <c r="H1021" s="108"/>
      <c r="I1021" s="108"/>
      <c r="J1021" s="108"/>
    </row>
    <row r="1022">
      <c r="C1022" s="108"/>
      <c r="D1022" s="108"/>
      <c r="E1022" s="108"/>
      <c r="F1022" s="108"/>
      <c r="G1022" s="108"/>
      <c r="H1022" s="108"/>
      <c r="I1022" s="108"/>
      <c r="J1022" s="108"/>
    </row>
    <row r="1023">
      <c r="C1023" s="108"/>
      <c r="D1023" s="108"/>
      <c r="E1023" s="108"/>
      <c r="F1023" s="108"/>
      <c r="G1023" s="108"/>
      <c r="H1023" s="108"/>
      <c r="I1023" s="108"/>
      <c r="J1023" s="108"/>
    </row>
    <row r="1024">
      <c r="C1024" s="108"/>
      <c r="D1024" s="108"/>
      <c r="E1024" s="108"/>
      <c r="F1024" s="108"/>
      <c r="G1024" s="108"/>
      <c r="H1024" s="108"/>
      <c r="I1024" s="108"/>
      <c r="J1024" s="108"/>
    </row>
    <row r="1025">
      <c r="C1025" s="108"/>
      <c r="D1025" s="108"/>
      <c r="E1025" s="108"/>
      <c r="F1025" s="108"/>
      <c r="G1025" s="108"/>
      <c r="H1025" s="108"/>
      <c r="I1025" s="108"/>
      <c r="J1025" s="108"/>
    </row>
    <row r="1026">
      <c r="C1026" s="108"/>
      <c r="D1026" s="108"/>
      <c r="E1026" s="108"/>
      <c r="F1026" s="108"/>
      <c r="G1026" s="108"/>
      <c r="H1026" s="108"/>
      <c r="I1026" s="108"/>
      <c r="J1026" s="108"/>
    </row>
    <row r="1027">
      <c r="C1027" s="108"/>
      <c r="D1027" s="108"/>
      <c r="E1027" s="108"/>
      <c r="F1027" s="108"/>
      <c r="G1027" s="108"/>
      <c r="H1027" s="108"/>
      <c r="I1027" s="108"/>
      <c r="J1027" s="108"/>
    </row>
    <row r="1028">
      <c r="C1028" s="108"/>
      <c r="D1028" s="108"/>
      <c r="E1028" s="108"/>
      <c r="F1028" s="108"/>
      <c r="G1028" s="108"/>
      <c r="H1028" s="108"/>
      <c r="I1028" s="108"/>
      <c r="J1028" s="108"/>
    </row>
    <row r="1029">
      <c r="C1029" s="108"/>
      <c r="D1029" s="108"/>
      <c r="E1029" s="108"/>
      <c r="F1029" s="108"/>
      <c r="G1029" s="108"/>
      <c r="H1029" s="108"/>
      <c r="I1029" s="108"/>
      <c r="J1029" s="108"/>
    </row>
    <row r="1030">
      <c r="C1030" s="108"/>
      <c r="D1030" s="108"/>
      <c r="E1030" s="108"/>
      <c r="F1030" s="108"/>
      <c r="G1030" s="108"/>
      <c r="H1030" s="108"/>
      <c r="I1030" s="108"/>
      <c r="J1030" s="108"/>
    </row>
    <row r="1031">
      <c r="C1031" s="108"/>
      <c r="D1031" s="108"/>
      <c r="E1031" s="108"/>
      <c r="F1031" s="108"/>
      <c r="G1031" s="108"/>
      <c r="H1031" s="108"/>
      <c r="I1031" s="108"/>
      <c r="J1031" s="108"/>
    </row>
    <row r="1032">
      <c r="C1032" s="108"/>
      <c r="D1032" s="108"/>
      <c r="E1032" s="108"/>
      <c r="F1032" s="108"/>
      <c r="G1032" s="108"/>
      <c r="H1032" s="108"/>
      <c r="I1032" s="108"/>
      <c r="J1032" s="108"/>
    </row>
    <row r="1033">
      <c r="C1033" s="108"/>
      <c r="D1033" s="108"/>
      <c r="E1033" s="108"/>
      <c r="F1033" s="108"/>
      <c r="G1033" s="108"/>
      <c r="H1033" s="108"/>
      <c r="I1033" s="108"/>
      <c r="J1033" s="108"/>
    </row>
    <row r="1034">
      <c r="C1034" s="108"/>
      <c r="D1034" s="108"/>
      <c r="E1034" s="108"/>
      <c r="F1034" s="108"/>
      <c r="G1034" s="108"/>
      <c r="H1034" s="108"/>
      <c r="I1034" s="108"/>
      <c r="J1034" s="108"/>
    </row>
    <row r="1035">
      <c r="C1035" s="108"/>
      <c r="D1035" s="108"/>
      <c r="E1035" s="108"/>
      <c r="F1035" s="108"/>
      <c r="G1035" s="108"/>
      <c r="H1035" s="108"/>
      <c r="I1035" s="108"/>
      <c r="J1035" s="108"/>
    </row>
    <row r="1036">
      <c r="C1036" s="108"/>
      <c r="D1036" s="108"/>
      <c r="E1036" s="108"/>
      <c r="F1036" s="108"/>
      <c r="G1036" s="108"/>
      <c r="H1036" s="108"/>
      <c r="I1036" s="108"/>
      <c r="J1036" s="108"/>
    </row>
    <row r="1037">
      <c r="C1037" s="108"/>
      <c r="D1037" s="108"/>
      <c r="E1037" s="108"/>
      <c r="F1037" s="108"/>
      <c r="G1037" s="108"/>
      <c r="H1037" s="108"/>
      <c r="I1037" s="108"/>
      <c r="J1037" s="108"/>
    </row>
    <row r="1038">
      <c r="C1038" s="108"/>
      <c r="D1038" s="108"/>
      <c r="E1038" s="108"/>
      <c r="F1038" s="108"/>
      <c r="G1038" s="108"/>
      <c r="H1038" s="108"/>
      <c r="I1038" s="108"/>
      <c r="J1038" s="108"/>
    </row>
    <row r="1039">
      <c r="C1039" s="108"/>
      <c r="D1039" s="108"/>
      <c r="E1039" s="108"/>
      <c r="F1039" s="108"/>
      <c r="G1039" s="108"/>
      <c r="H1039" s="108"/>
      <c r="I1039" s="108"/>
      <c r="J1039" s="108"/>
    </row>
    <row r="1040">
      <c r="C1040" s="108"/>
      <c r="D1040" s="108"/>
      <c r="E1040" s="108"/>
      <c r="F1040" s="108"/>
      <c r="G1040" s="108"/>
      <c r="H1040" s="108"/>
      <c r="I1040" s="108"/>
      <c r="J1040" s="108"/>
    </row>
    <row r="1041">
      <c r="C1041" s="108"/>
      <c r="D1041" s="108"/>
      <c r="E1041" s="108"/>
      <c r="F1041" s="108"/>
      <c r="G1041" s="108"/>
      <c r="H1041" s="108"/>
      <c r="I1041" s="108"/>
      <c r="J1041" s="108"/>
    </row>
    <row r="1042">
      <c r="C1042" s="108"/>
      <c r="D1042" s="108"/>
      <c r="E1042" s="108"/>
      <c r="F1042" s="108"/>
      <c r="G1042" s="108"/>
      <c r="H1042" s="108"/>
      <c r="I1042" s="108"/>
      <c r="J1042" s="108"/>
    </row>
    <row r="1043">
      <c r="C1043" s="108"/>
      <c r="D1043" s="108"/>
      <c r="E1043" s="108"/>
      <c r="F1043" s="108"/>
      <c r="G1043" s="108"/>
      <c r="H1043" s="108"/>
      <c r="I1043" s="108"/>
      <c r="J1043" s="108"/>
    </row>
    <row r="1044">
      <c r="C1044" s="108"/>
      <c r="D1044" s="108"/>
      <c r="E1044" s="108"/>
      <c r="F1044" s="108"/>
      <c r="G1044" s="108"/>
      <c r="H1044" s="108"/>
      <c r="I1044" s="108"/>
      <c r="J1044" s="108"/>
    </row>
    <row r="1045">
      <c r="C1045" s="108"/>
      <c r="D1045" s="108"/>
      <c r="E1045" s="108"/>
      <c r="F1045" s="108"/>
      <c r="G1045" s="108"/>
      <c r="H1045" s="108"/>
      <c r="I1045" s="108"/>
      <c r="J1045" s="108"/>
    </row>
    <row r="1046">
      <c r="C1046" s="108"/>
      <c r="D1046" s="108"/>
      <c r="E1046" s="108"/>
      <c r="F1046" s="108"/>
      <c r="G1046" s="108"/>
      <c r="H1046" s="108"/>
      <c r="I1046" s="108"/>
      <c r="J1046" s="108"/>
    </row>
    <row r="1047">
      <c r="C1047" s="108"/>
      <c r="D1047" s="108"/>
      <c r="E1047" s="108"/>
      <c r="F1047" s="108"/>
      <c r="G1047" s="108"/>
      <c r="H1047" s="108"/>
      <c r="I1047" s="108"/>
      <c r="J1047" s="108"/>
    </row>
    <row r="1048">
      <c r="C1048" s="108"/>
      <c r="D1048" s="108"/>
      <c r="E1048" s="108"/>
      <c r="F1048" s="108"/>
      <c r="G1048" s="108"/>
      <c r="H1048" s="108"/>
      <c r="I1048" s="108"/>
      <c r="J1048" s="108"/>
    </row>
    <row r="1049">
      <c r="C1049" s="108"/>
      <c r="D1049" s="108"/>
      <c r="E1049" s="108"/>
      <c r="F1049" s="108"/>
      <c r="G1049" s="108"/>
      <c r="H1049" s="108"/>
      <c r="I1049" s="108"/>
      <c r="J1049" s="108"/>
    </row>
    <row r="1050">
      <c r="C1050" s="108"/>
      <c r="D1050" s="108"/>
      <c r="E1050" s="108"/>
      <c r="F1050" s="108"/>
      <c r="G1050" s="108"/>
      <c r="H1050" s="108"/>
      <c r="I1050" s="108"/>
      <c r="J1050" s="108"/>
    </row>
    <row r="1051">
      <c r="C1051" s="108"/>
      <c r="D1051" s="108"/>
      <c r="E1051" s="108"/>
      <c r="F1051" s="108"/>
      <c r="G1051" s="108"/>
      <c r="H1051" s="108"/>
      <c r="I1051" s="108"/>
      <c r="J1051" s="108"/>
    </row>
    <row r="1052">
      <c r="C1052" s="108"/>
      <c r="D1052" s="108"/>
      <c r="E1052" s="108"/>
      <c r="F1052" s="108"/>
      <c r="G1052" s="108"/>
      <c r="H1052" s="108"/>
      <c r="I1052" s="108"/>
      <c r="J1052" s="108"/>
    </row>
    <row r="1053">
      <c r="C1053" s="108"/>
      <c r="D1053" s="108"/>
      <c r="E1053" s="108"/>
      <c r="F1053" s="108"/>
      <c r="G1053" s="108"/>
      <c r="H1053" s="108"/>
      <c r="I1053" s="108"/>
      <c r="J1053" s="108"/>
    </row>
    <row r="1054">
      <c r="C1054" s="108"/>
      <c r="D1054" s="108"/>
      <c r="E1054" s="108"/>
      <c r="F1054" s="108"/>
      <c r="G1054" s="108"/>
      <c r="H1054" s="108"/>
      <c r="I1054" s="108"/>
      <c r="J1054" s="108"/>
    </row>
    <row r="1055">
      <c r="C1055" s="108"/>
      <c r="D1055" s="108"/>
      <c r="E1055" s="108"/>
      <c r="F1055" s="108"/>
      <c r="G1055" s="108"/>
      <c r="H1055" s="108"/>
      <c r="I1055" s="108"/>
      <c r="J1055" s="108"/>
    </row>
    <row r="1056">
      <c r="C1056" s="108"/>
      <c r="D1056" s="108"/>
      <c r="E1056" s="108"/>
      <c r="F1056" s="108"/>
      <c r="G1056" s="108"/>
      <c r="H1056" s="108"/>
      <c r="I1056" s="108"/>
      <c r="J1056" s="108"/>
    </row>
    <row r="1057">
      <c r="C1057" s="108"/>
      <c r="D1057" s="108"/>
      <c r="E1057" s="108"/>
      <c r="F1057" s="108"/>
      <c r="G1057" s="108"/>
      <c r="H1057" s="108"/>
      <c r="I1057" s="108"/>
      <c r="J1057" s="108"/>
    </row>
    <row r="1058">
      <c r="C1058" s="108"/>
      <c r="D1058" s="108"/>
      <c r="E1058" s="108"/>
      <c r="F1058" s="108"/>
      <c r="G1058" s="108"/>
      <c r="H1058" s="108"/>
      <c r="I1058" s="108"/>
      <c r="J1058" s="108"/>
    </row>
    <row r="1059">
      <c r="C1059" s="108"/>
      <c r="D1059" s="108"/>
      <c r="E1059" s="108"/>
      <c r="F1059" s="108"/>
      <c r="G1059" s="108"/>
      <c r="H1059" s="108"/>
      <c r="I1059" s="108"/>
      <c r="J1059" s="108"/>
    </row>
    <row r="1060">
      <c r="C1060" s="108"/>
      <c r="D1060" s="108"/>
      <c r="E1060" s="108"/>
      <c r="F1060" s="108"/>
      <c r="G1060" s="108"/>
      <c r="H1060" s="108"/>
      <c r="I1060" s="108"/>
      <c r="J1060" s="108"/>
    </row>
    <row r="1061">
      <c r="C1061" s="108"/>
      <c r="D1061" s="108"/>
      <c r="E1061" s="108"/>
      <c r="F1061" s="108"/>
      <c r="G1061" s="108"/>
      <c r="H1061" s="108"/>
      <c r="I1061" s="108"/>
      <c r="J1061" s="108"/>
    </row>
    <row r="1062">
      <c r="C1062" s="108"/>
      <c r="D1062" s="108"/>
      <c r="E1062" s="108"/>
      <c r="F1062" s="108"/>
      <c r="G1062" s="108"/>
      <c r="H1062" s="108"/>
      <c r="I1062" s="108"/>
      <c r="J1062" s="108"/>
    </row>
    <row r="1063">
      <c r="C1063" s="108"/>
      <c r="D1063" s="108"/>
      <c r="E1063" s="108"/>
      <c r="F1063" s="108"/>
      <c r="G1063" s="108"/>
      <c r="H1063" s="108"/>
      <c r="I1063" s="108"/>
      <c r="J1063" s="108"/>
    </row>
    <row r="1064">
      <c r="C1064" s="108"/>
      <c r="D1064" s="108"/>
      <c r="E1064" s="108"/>
      <c r="F1064" s="108"/>
      <c r="G1064" s="108"/>
      <c r="H1064" s="108"/>
      <c r="I1064" s="108"/>
      <c r="J1064" s="108"/>
    </row>
    <row r="1065">
      <c r="C1065" s="108"/>
      <c r="D1065" s="108"/>
      <c r="E1065" s="108"/>
      <c r="F1065" s="108"/>
      <c r="G1065" s="108"/>
      <c r="H1065" s="108"/>
      <c r="I1065" s="108"/>
      <c r="J1065" s="108"/>
    </row>
    <row r="1066">
      <c r="C1066" s="108"/>
      <c r="D1066" s="108"/>
      <c r="E1066" s="108"/>
      <c r="F1066" s="108"/>
      <c r="G1066" s="108"/>
      <c r="H1066" s="108"/>
      <c r="I1066" s="108"/>
      <c r="J1066" s="108"/>
    </row>
    <row r="1067">
      <c r="C1067" s="108"/>
      <c r="D1067" s="108"/>
      <c r="E1067" s="108"/>
      <c r="F1067" s="108"/>
      <c r="G1067" s="108"/>
      <c r="H1067" s="108"/>
      <c r="I1067" s="108"/>
      <c r="J1067" s="108"/>
    </row>
    <row r="1068">
      <c r="C1068" s="108"/>
      <c r="D1068" s="108"/>
      <c r="E1068" s="108"/>
      <c r="F1068" s="108"/>
      <c r="G1068" s="108"/>
      <c r="H1068" s="108"/>
      <c r="I1068" s="108"/>
      <c r="J1068" s="108"/>
    </row>
    <row r="1069">
      <c r="C1069" s="108"/>
      <c r="D1069" s="108"/>
      <c r="E1069" s="108"/>
      <c r="F1069" s="108"/>
      <c r="G1069" s="108"/>
      <c r="H1069" s="108"/>
      <c r="I1069" s="108"/>
      <c r="J1069" s="108"/>
    </row>
    <row r="1070">
      <c r="C1070" s="108"/>
      <c r="D1070" s="108"/>
      <c r="E1070" s="108"/>
      <c r="F1070" s="108"/>
      <c r="G1070" s="108"/>
      <c r="H1070" s="108"/>
      <c r="I1070" s="108"/>
      <c r="J1070" s="108"/>
    </row>
    <row r="1071">
      <c r="C1071" s="108"/>
      <c r="D1071" s="108"/>
      <c r="E1071" s="108"/>
      <c r="F1071" s="108"/>
      <c r="G1071" s="108"/>
      <c r="H1071" s="108"/>
      <c r="I1071" s="108"/>
      <c r="J1071" s="108"/>
    </row>
    <row r="1072">
      <c r="C1072" s="108"/>
      <c r="D1072" s="108"/>
      <c r="E1072" s="108"/>
      <c r="F1072" s="108"/>
      <c r="G1072" s="108"/>
      <c r="H1072" s="108"/>
      <c r="I1072" s="108"/>
      <c r="J1072" s="108"/>
    </row>
    <row r="1073">
      <c r="C1073" s="108"/>
      <c r="D1073" s="108"/>
      <c r="E1073" s="108"/>
      <c r="F1073" s="108"/>
      <c r="G1073" s="108"/>
      <c r="H1073" s="108"/>
      <c r="I1073" s="108"/>
      <c r="J1073" s="108"/>
    </row>
    <row r="1074">
      <c r="C1074" s="108"/>
      <c r="D1074" s="108"/>
      <c r="E1074" s="108"/>
      <c r="F1074" s="108"/>
      <c r="G1074" s="108"/>
      <c r="H1074" s="108"/>
      <c r="I1074" s="108"/>
      <c r="J1074" s="108"/>
    </row>
    <row r="1075">
      <c r="C1075" s="108"/>
      <c r="D1075" s="108"/>
      <c r="E1075" s="108"/>
      <c r="F1075" s="108"/>
      <c r="G1075" s="108"/>
      <c r="H1075" s="108"/>
      <c r="I1075" s="108"/>
      <c r="J1075" s="108"/>
    </row>
    <row r="1076">
      <c r="C1076" s="108"/>
      <c r="D1076" s="108"/>
      <c r="E1076" s="108"/>
      <c r="F1076" s="108"/>
      <c r="G1076" s="108"/>
      <c r="H1076" s="108"/>
      <c r="I1076" s="108"/>
      <c r="J1076" s="108"/>
    </row>
    <row r="1077">
      <c r="C1077" s="108"/>
      <c r="D1077" s="108"/>
      <c r="E1077" s="108"/>
      <c r="F1077" s="108"/>
      <c r="G1077" s="108"/>
      <c r="H1077" s="108"/>
      <c r="I1077" s="108"/>
      <c r="J1077" s="108"/>
    </row>
    <row r="1078">
      <c r="C1078" s="108"/>
      <c r="D1078" s="108"/>
      <c r="E1078" s="108"/>
      <c r="F1078" s="108"/>
      <c r="G1078" s="108"/>
      <c r="H1078" s="108"/>
      <c r="I1078" s="108"/>
      <c r="J1078" s="108"/>
    </row>
    <row r="1079">
      <c r="C1079" s="108"/>
      <c r="D1079" s="108"/>
      <c r="E1079" s="108"/>
      <c r="F1079" s="108"/>
      <c r="G1079" s="108"/>
      <c r="H1079" s="108"/>
      <c r="I1079" s="108"/>
      <c r="J1079" s="108"/>
    </row>
    <row r="1080">
      <c r="C1080" s="108"/>
      <c r="D1080" s="108"/>
      <c r="E1080" s="108"/>
      <c r="F1080" s="108"/>
      <c r="G1080" s="108"/>
      <c r="H1080" s="108"/>
      <c r="I1080" s="108"/>
      <c r="J1080" s="108"/>
    </row>
    <row r="1081">
      <c r="C1081" s="108"/>
      <c r="D1081" s="108"/>
      <c r="E1081" s="108"/>
      <c r="F1081" s="108"/>
      <c r="G1081" s="108"/>
      <c r="H1081" s="108"/>
      <c r="I1081" s="108"/>
      <c r="J1081" s="108"/>
    </row>
    <row r="1082">
      <c r="C1082" s="108"/>
      <c r="D1082" s="108"/>
      <c r="E1082" s="108"/>
      <c r="F1082" s="108"/>
      <c r="G1082" s="108"/>
      <c r="H1082" s="108"/>
      <c r="I1082" s="108"/>
      <c r="J1082" s="108"/>
    </row>
    <row r="1083">
      <c r="C1083" s="108"/>
      <c r="D1083" s="108"/>
      <c r="E1083" s="108"/>
      <c r="F1083" s="108"/>
      <c r="G1083" s="108"/>
      <c r="H1083" s="108"/>
      <c r="I1083" s="108"/>
      <c r="J1083" s="108"/>
    </row>
    <row r="1084">
      <c r="C1084" s="108"/>
      <c r="D1084" s="108"/>
      <c r="E1084" s="108"/>
      <c r="F1084" s="108"/>
      <c r="G1084" s="108"/>
      <c r="H1084" s="108"/>
      <c r="I1084" s="108"/>
      <c r="J1084" s="108"/>
    </row>
    <row r="1085">
      <c r="C1085" s="108"/>
      <c r="D1085" s="108"/>
      <c r="E1085" s="108"/>
      <c r="F1085" s="108"/>
      <c r="G1085" s="108"/>
      <c r="H1085" s="108"/>
      <c r="I1085" s="108"/>
      <c r="J1085" s="108"/>
    </row>
    <row r="1086">
      <c r="C1086" s="108"/>
      <c r="D1086" s="108"/>
      <c r="E1086" s="108"/>
      <c r="F1086" s="108"/>
      <c r="G1086" s="108"/>
      <c r="H1086" s="108"/>
      <c r="I1086" s="108"/>
      <c r="J1086" s="108"/>
    </row>
    <row r="1087">
      <c r="C1087" s="108"/>
      <c r="D1087" s="108"/>
      <c r="E1087" s="108"/>
      <c r="F1087" s="108"/>
      <c r="G1087" s="108"/>
      <c r="H1087" s="108"/>
      <c r="I1087" s="108"/>
      <c r="J1087" s="108"/>
    </row>
    <row r="1088">
      <c r="C1088" s="108"/>
      <c r="D1088" s="108"/>
      <c r="E1088" s="108"/>
      <c r="F1088" s="108"/>
      <c r="G1088" s="108"/>
      <c r="H1088" s="108"/>
      <c r="I1088" s="108"/>
      <c r="J1088" s="108"/>
    </row>
    <row r="1089">
      <c r="C1089" s="108"/>
      <c r="D1089" s="108"/>
      <c r="E1089" s="108"/>
      <c r="F1089" s="108"/>
      <c r="G1089" s="108"/>
      <c r="H1089" s="108"/>
      <c r="I1089" s="108"/>
      <c r="J1089" s="108"/>
    </row>
    <row r="1090">
      <c r="C1090" s="108"/>
      <c r="D1090" s="108"/>
      <c r="E1090" s="108"/>
      <c r="F1090" s="108"/>
      <c r="G1090" s="108"/>
      <c r="H1090" s="108"/>
      <c r="I1090" s="108"/>
      <c r="J1090" s="108"/>
    </row>
    <row r="1091">
      <c r="C1091" s="108"/>
      <c r="D1091" s="108"/>
      <c r="E1091" s="108"/>
      <c r="F1091" s="108"/>
      <c r="G1091" s="108"/>
      <c r="H1091" s="108"/>
      <c r="I1091" s="108"/>
      <c r="J1091" s="108"/>
    </row>
    <row r="1092">
      <c r="C1092" s="108"/>
      <c r="D1092" s="108"/>
      <c r="E1092" s="108"/>
      <c r="F1092" s="108"/>
      <c r="G1092" s="108"/>
      <c r="H1092" s="108"/>
      <c r="I1092" s="108"/>
      <c r="J1092" s="108"/>
    </row>
    <row r="1093">
      <c r="C1093" s="108"/>
      <c r="D1093" s="108"/>
      <c r="E1093" s="108"/>
      <c r="F1093" s="108"/>
      <c r="G1093" s="108"/>
      <c r="H1093" s="108"/>
      <c r="I1093" s="108"/>
      <c r="J1093" s="108"/>
    </row>
    <row r="1094">
      <c r="C1094" s="108"/>
      <c r="D1094" s="108"/>
      <c r="E1094" s="108"/>
      <c r="F1094" s="108"/>
      <c r="G1094" s="108"/>
      <c r="H1094" s="108"/>
      <c r="I1094" s="108"/>
      <c r="J1094" s="108"/>
    </row>
  </sheetData>
  <mergeCells count="40">
    <mergeCell ref="C1:P1"/>
    <mergeCell ref="T1:AG1"/>
    <mergeCell ref="B3:B10"/>
    <mergeCell ref="R3:R17"/>
    <mergeCell ref="S3:S10"/>
    <mergeCell ref="B11:B16"/>
    <mergeCell ref="R18:R32"/>
    <mergeCell ref="S26:S31"/>
    <mergeCell ref="A48:A50"/>
    <mergeCell ref="A51:A59"/>
    <mergeCell ref="A60:A68"/>
    <mergeCell ref="B51:B53"/>
    <mergeCell ref="B54:B56"/>
    <mergeCell ref="B57:B59"/>
    <mergeCell ref="B60:B62"/>
    <mergeCell ref="B63:B65"/>
    <mergeCell ref="B66:B68"/>
    <mergeCell ref="B69:B71"/>
    <mergeCell ref="A3:A17"/>
    <mergeCell ref="A18:A32"/>
    <mergeCell ref="B18:B25"/>
    <mergeCell ref="B26:B31"/>
    <mergeCell ref="A33:A47"/>
    <mergeCell ref="B33:B40"/>
    <mergeCell ref="B41:B46"/>
    <mergeCell ref="S51:S53"/>
    <mergeCell ref="S54:S56"/>
    <mergeCell ref="R51:R59"/>
    <mergeCell ref="R60:R68"/>
    <mergeCell ref="S60:S62"/>
    <mergeCell ref="S63:S65"/>
    <mergeCell ref="S66:S68"/>
    <mergeCell ref="S69:S71"/>
    <mergeCell ref="S11:S16"/>
    <mergeCell ref="S18:S25"/>
    <mergeCell ref="R33:R47"/>
    <mergeCell ref="S33:S40"/>
    <mergeCell ref="S41:S46"/>
    <mergeCell ref="R48:R50"/>
    <mergeCell ref="S57:S59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3" max="3" width="19.57"/>
    <col customWidth="1" min="4" max="16" width="11.71"/>
  </cols>
  <sheetData>
    <row r="1">
      <c r="C1" s="209" t="s">
        <v>784</v>
      </c>
      <c r="T1" s="209" t="s">
        <v>785</v>
      </c>
    </row>
    <row r="2">
      <c r="C2" s="210" t="s">
        <v>326</v>
      </c>
      <c r="D2" s="210" t="s">
        <v>737</v>
      </c>
      <c r="E2" s="210" t="s">
        <v>738</v>
      </c>
      <c r="F2" s="210" t="s">
        <v>505</v>
      </c>
      <c r="G2" s="210" t="s">
        <v>739</v>
      </c>
      <c r="H2" s="210" t="s">
        <v>740</v>
      </c>
      <c r="I2" s="210" t="s">
        <v>741</v>
      </c>
      <c r="J2" s="210" t="s">
        <v>742</v>
      </c>
      <c r="K2" s="210" t="s">
        <v>398</v>
      </c>
      <c r="L2" s="210" t="s">
        <v>743</v>
      </c>
      <c r="M2" s="210" t="s">
        <v>744</v>
      </c>
      <c r="N2" s="210" t="s">
        <v>423</v>
      </c>
      <c r="O2" s="210" t="s">
        <v>745</v>
      </c>
      <c r="P2" s="210" t="s">
        <v>439</v>
      </c>
      <c r="T2" s="210" t="s">
        <v>326</v>
      </c>
      <c r="U2" s="210" t="s">
        <v>737</v>
      </c>
      <c r="V2" s="210" t="s">
        <v>738</v>
      </c>
      <c r="W2" s="210" t="s">
        <v>505</v>
      </c>
      <c r="X2" s="210" t="s">
        <v>739</v>
      </c>
      <c r="Y2" s="210" t="s">
        <v>740</v>
      </c>
      <c r="Z2" s="210" t="s">
        <v>741</v>
      </c>
      <c r="AA2" s="210" t="s">
        <v>742</v>
      </c>
      <c r="AB2" s="210" t="s">
        <v>398</v>
      </c>
      <c r="AC2" s="210" t="s">
        <v>743</v>
      </c>
      <c r="AD2" s="210" t="s">
        <v>744</v>
      </c>
      <c r="AE2" s="210" t="s">
        <v>423</v>
      </c>
      <c r="AF2" s="210" t="s">
        <v>745</v>
      </c>
      <c r="AG2" s="210" t="s">
        <v>439</v>
      </c>
    </row>
    <row r="3">
      <c r="A3" s="212" t="s">
        <v>746</v>
      </c>
      <c r="B3" s="212" t="s">
        <v>747</v>
      </c>
      <c r="C3" s="213" t="s">
        <v>748</v>
      </c>
      <c r="D3" s="214"/>
      <c r="E3" s="214"/>
      <c r="F3" s="214"/>
      <c r="G3" s="215"/>
      <c r="H3" s="216"/>
      <c r="I3" s="216"/>
      <c r="J3" s="216"/>
      <c r="K3" s="216"/>
      <c r="L3" s="216"/>
      <c r="M3" s="216"/>
      <c r="N3" s="217"/>
      <c r="O3" s="217"/>
      <c r="P3" s="218">
        <f t="shared" ref="P3:P9" si="1">SUM(D3:O3)</f>
        <v>0</v>
      </c>
      <c r="R3" s="212" t="s">
        <v>746</v>
      </c>
      <c r="S3" s="212" t="s">
        <v>747</v>
      </c>
      <c r="T3" s="213" t="s">
        <v>748</v>
      </c>
      <c r="U3" s="29"/>
      <c r="V3" s="29"/>
      <c r="W3" s="29"/>
      <c r="X3" s="360"/>
      <c r="Y3" s="234"/>
      <c r="Z3" s="234"/>
      <c r="AA3" s="234"/>
      <c r="AB3" s="246"/>
      <c r="AC3" s="234"/>
      <c r="AD3" s="246"/>
      <c r="AE3" s="246"/>
      <c r="AF3" s="246"/>
      <c r="AG3" s="218">
        <f t="shared" ref="AG3:AG9" si="2">SUM(U3:AF3)</f>
        <v>0</v>
      </c>
    </row>
    <row r="4">
      <c r="A4" s="219"/>
      <c r="B4" s="219"/>
      <c r="C4" s="220" t="s">
        <v>749</v>
      </c>
      <c r="D4" s="214">
        <v>52.0</v>
      </c>
      <c r="E4" s="214">
        <v>45.0</v>
      </c>
      <c r="F4" s="214">
        <v>56.0</v>
      </c>
      <c r="G4" s="215">
        <v>36.0</v>
      </c>
      <c r="H4" s="214">
        <v>29.0</v>
      </c>
      <c r="I4" s="214">
        <v>48.0</v>
      </c>
      <c r="J4" s="214"/>
      <c r="K4" s="214"/>
      <c r="L4" s="214"/>
      <c r="M4" s="214"/>
      <c r="N4" s="214"/>
      <c r="O4" s="214"/>
      <c r="P4" s="221">
        <f t="shared" si="1"/>
        <v>266</v>
      </c>
      <c r="R4" s="219"/>
      <c r="S4" s="219"/>
      <c r="T4" s="220" t="s">
        <v>749</v>
      </c>
      <c r="U4" s="29"/>
      <c r="V4" s="29"/>
      <c r="W4" s="29"/>
      <c r="X4" s="360"/>
      <c r="Y4" s="29"/>
      <c r="Z4" s="29"/>
      <c r="AA4" s="29"/>
      <c r="AB4" s="108"/>
      <c r="AC4" s="29"/>
      <c r="AD4" s="108"/>
      <c r="AE4" s="108"/>
      <c r="AF4" s="108"/>
      <c r="AG4" s="221">
        <f t="shared" si="2"/>
        <v>0</v>
      </c>
    </row>
    <row r="5">
      <c r="A5" s="219"/>
      <c r="B5" s="219"/>
      <c r="C5" s="220" t="s">
        <v>750</v>
      </c>
      <c r="D5" s="214"/>
      <c r="E5" s="214"/>
      <c r="F5" s="214"/>
      <c r="G5" s="215"/>
      <c r="H5" s="214"/>
      <c r="I5" s="214"/>
      <c r="J5" s="214"/>
      <c r="K5" s="223"/>
      <c r="L5" s="214"/>
      <c r="M5" s="223"/>
      <c r="N5" s="223"/>
      <c r="O5" s="223"/>
      <c r="P5" s="221">
        <f t="shared" si="1"/>
        <v>0</v>
      </c>
      <c r="R5" s="219"/>
      <c r="S5" s="219"/>
      <c r="T5" s="220" t="s">
        <v>750</v>
      </c>
      <c r="U5" s="29"/>
      <c r="V5" s="29"/>
      <c r="W5" s="29"/>
      <c r="X5" s="360"/>
      <c r="Y5" s="29"/>
      <c r="Z5" s="29"/>
      <c r="AA5" s="29"/>
      <c r="AB5" s="108"/>
      <c r="AC5" s="29"/>
      <c r="AD5" s="108"/>
      <c r="AE5" s="108"/>
      <c r="AF5" s="108"/>
      <c r="AG5" s="221">
        <f t="shared" si="2"/>
        <v>0</v>
      </c>
    </row>
    <row r="6">
      <c r="A6" s="219"/>
      <c r="B6" s="219"/>
      <c r="C6" s="222" t="s">
        <v>751</v>
      </c>
      <c r="D6" s="214"/>
      <c r="E6" s="214"/>
      <c r="F6" s="214"/>
      <c r="G6" s="215"/>
      <c r="H6" s="214"/>
      <c r="I6" s="214"/>
      <c r="J6" s="214"/>
      <c r="K6" s="223"/>
      <c r="L6" s="214"/>
      <c r="M6" s="214"/>
      <c r="N6" s="214"/>
      <c r="O6" s="223"/>
      <c r="P6" s="221">
        <f t="shared" si="1"/>
        <v>0</v>
      </c>
      <c r="R6" s="219"/>
      <c r="S6" s="219"/>
      <c r="T6" s="222" t="s">
        <v>751</v>
      </c>
      <c r="U6" s="29"/>
      <c r="V6" s="29"/>
      <c r="W6" s="29"/>
      <c r="X6" s="360"/>
      <c r="Y6" s="29"/>
      <c r="Z6" s="29"/>
      <c r="AA6" s="29"/>
      <c r="AB6" s="108"/>
      <c r="AC6" s="29"/>
      <c r="AD6" s="108"/>
      <c r="AE6" s="108"/>
      <c r="AF6" s="108"/>
      <c r="AG6" s="221">
        <f t="shared" si="2"/>
        <v>0</v>
      </c>
    </row>
    <row r="7">
      <c r="A7" s="219"/>
      <c r="B7" s="219"/>
      <c r="C7" s="224" t="s">
        <v>752</v>
      </c>
      <c r="D7" s="214"/>
      <c r="E7" s="214"/>
      <c r="F7" s="214"/>
      <c r="G7" s="215"/>
      <c r="H7" s="214"/>
      <c r="I7" s="214"/>
      <c r="J7" s="214"/>
      <c r="K7" s="214"/>
      <c r="L7" s="214"/>
      <c r="M7" s="214"/>
      <c r="N7" s="214"/>
      <c r="O7" s="214"/>
      <c r="P7" s="221">
        <f t="shared" si="1"/>
        <v>0</v>
      </c>
      <c r="R7" s="219"/>
      <c r="S7" s="219"/>
      <c r="T7" s="224" t="s">
        <v>752</v>
      </c>
      <c r="U7" s="29"/>
      <c r="V7" s="29"/>
      <c r="W7" s="29"/>
      <c r="X7" s="360"/>
      <c r="Y7" s="29"/>
      <c r="Z7" s="29"/>
      <c r="AA7" s="29"/>
      <c r="AB7" s="108"/>
      <c r="AC7" s="29"/>
      <c r="AD7" s="108"/>
      <c r="AE7" s="108"/>
      <c r="AF7" s="108"/>
      <c r="AG7" s="221">
        <f t="shared" si="2"/>
        <v>0</v>
      </c>
    </row>
    <row r="8">
      <c r="A8" s="219"/>
      <c r="B8" s="219"/>
      <c r="C8" s="225" t="s">
        <v>753</v>
      </c>
      <c r="D8" s="214"/>
      <c r="E8" s="214"/>
      <c r="F8" s="214"/>
      <c r="G8" s="215"/>
      <c r="H8" s="214"/>
      <c r="I8" s="214">
        <v>78.0</v>
      </c>
      <c r="J8" s="214"/>
      <c r="K8" s="214"/>
      <c r="L8" s="214"/>
      <c r="M8" s="214"/>
      <c r="N8" s="223"/>
      <c r="O8" s="223"/>
      <c r="P8" s="221">
        <f t="shared" si="1"/>
        <v>78</v>
      </c>
      <c r="R8" s="219"/>
      <c r="S8" s="219"/>
      <c r="T8" s="225" t="s">
        <v>753</v>
      </c>
      <c r="U8" s="29"/>
      <c r="V8" s="29"/>
      <c r="W8" s="29"/>
      <c r="X8" s="360"/>
      <c r="Y8" s="29"/>
      <c r="Z8" s="29"/>
      <c r="AA8" s="29"/>
      <c r="AB8" s="108"/>
      <c r="AC8" s="29"/>
      <c r="AD8" s="108"/>
      <c r="AE8" s="108"/>
      <c r="AF8" s="108"/>
      <c r="AG8" s="221">
        <f t="shared" si="2"/>
        <v>0</v>
      </c>
    </row>
    <row r="9">
      <c r="A9" s="219"/>
      <c r="B9" s="219"/>
      <c r="C9" s="225" t="s">
        <v>754</v>
      </c>
      <c r="D9" s="214"/>
      <c r="E9" s="214"/>
      <c r="F9" s="214"/>
      <c r="G9" s="215">
        <v>3.0</v>
      </c>
      <c r="H9" s="214">
        <v>2.0</v>
      </c>
      <c r="I9" s="214"/>
      <c r="J9" s="214"/>
      <c r="K9" s="214"/>
      <c r="L9" s="214"/>
      <c r="M9" s="223"/>
      <c r="N9" s="223"/>
      <c r="O9" s="214"/>
      <c r="P9" s="221">
        <f t="shared" si="1"/>
        <v>5</v>
      </c>
      <c r="R9" s="219"/>
      <c r="S9" s="219"/>
      <c r="T9" s="225" t="s">
        <v>754</v>
      </c>
      <c r="U9" s="29"/>
      <c r="V9" s="29"/>
      <c r="W9" s="29"/>
      <c r="X9" s="360"/>
      <c r="Y9" s="29"/>
      <c r="Z9" s="29"/>
      <c r="AA9" s="29"/>
      <c r="AB9" s="108"/>
      <c r="AC9" s="29"/>
      <c r="AD9" s="108"/>
      <c r="AE9" s="108"/>
      <c r="AF9" s="108"/>
      <c r="AG9" s="221">
        <f t="shared" si="2"/>
        <v>0</v>
      </c>
    </row>
    <row r="10">
      <c r="A10" s="219"/>
      <c r="B10" s="226"/>
      <c r="C10" s="227" t="s">
        <v>755</v>
      </c>
      <c r="D10" s="228">
        <f t="shared" ref="D10:P10" si="3">sum(D3:D9)</f>
        <v>52</v>
      </c>
      <c r="E10" s="228">
        <f t="shared" si="3"/>
        <v>45</v>
      </c>
      <c r="F10" s="228">
        <f t="shared" si="3"/>
        <v>56</v>
      </c>
      <c r="G10" s="228">
        <f t="shared" si="3"/>
        <v>39</v>
      </c>
      <c r="H10" s="228">
        <f t="shared" si="3"/>
        <v>31</v>
      </c>
      <c r="I10" s="228">
        <f t="shared" si="3"/>
        <v>126</v>
      </c>
      <c r="J10" s="228">
        <f t="shared" si="3"/>
        <v>0</v>
      </c>
      <c r="K10" s="228">
        <f t="shared" si="3"/>
        <v>0</v>
      </c>
      <c r="L10" s="228">
        <f t="shared" si="3"/>
        <v>0</v>
      </c>
      <c r="M10" s="228">
        <f t="shared" si="3"/>
        <v>0</v>
      </c>
      <c r="N10" s="228">
        <f t="shared" si="3"/>
        <v>0</v>
      </c>
      <c r="O10" s="228">
        <f t="shared" si="3"/>
        <v>0</v>
      </c>
      <c r="P10" s="228">
        <f t="shared" si="3"/>
        <v>349</v>
      </c>
      <c r="R10" s="219"/>
      <c r="S10" s="226"/>
      <c r="T10" s="227" t="s">
        <v>755</v>
      </c>
      <c r="U10" s="228">
        <f t="shared" ref="U10:AG10" si="4">sum(U3:U9)</f>
        <v>0</v>
      </c>
      <c r="V10" s="228">
        <f t="shared" si="4"/>
        <v>0</v>
      </c>
      <c r="W10" s="228">
        <f t="shared" si="4"/>
        <v>0</v>
      </c>
      <c r="X10" s="228">
        <f t="shared" si="4"/>
        <v>0</v>
      </c>
      <c r="Y10" s="228">
        <f t="shared" si="4"/>
        <v>0</v>
      </c>
      <c r="Z10" s="228">
        <f t="shared" si="4"/>
        <v>0</v>
      </c>
      <c r="AA10" s="228">
        <f t="shared" si="4"/>
        <v>0</v>
      </c>
      <c r="AB10" s="228">
        <f t="shared" si="4"/>
        <v>0</v>
      </c>
      <c r="AC10" s="228">
        <f t="shared" si="4"/>
        <v>0</v>
      </c>
      <c r="AD10" s="228">
        <f t="shared" si="4"/>
        <v>0</v>
      </c>
      <c r="AE10" s="228">
        <f t="shared" si="4"/>
        <v>0</v>
      </c>
      <c r="AF10" s="228">
        <f t="shared" si="4"/>
        <v>0</v>
      </c>
      <c r="AG10" s="228">
        <f t="shared" si="4"/>
        <v>0</v>
      </c>
    </row>
    <row r="11">
      <c r="A11" s="219"/>
      <c r="B11" s="212" t="s">
        <v>756</v>
      </c>
      <c r="C11" s="225" t="s">
        <v>757</v>
      </c>
      <c r="D11" s="214"/>
      <c r="E11" s="214"/>
      <c r="F11" s="214">
        <v>2.0</v>
      </c>
      <c r="G11" s="214"/>
      <c r="H11" s="214"/>
      <c r="I11" s="214"/>
      <c r="J11" s="214"/>
      <c r="K11" s="214"/>
      <c r="L11" s="214"/>
      <c r="M11" s="214"/>
      <c r="N11" s="214"/>
      <c r="O11" s="223"/>
      <c r="P11" s="221">
        <f t="shared" ref="P11:P16" si="5">SUM(D11:O11)</f>
        <v>2</v>
      </c>
      <c r="R11" s="219"/>
      <c r="S11" s="212" t="s">
        <v>756</v>
      </c>
      <c r="T11" s="225" t="s">
        <v>757</v>
      </c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108"/>
      <c r="AG11" s="221">
        <f t="shared" ref="AG11:AG14" si="6">SUM(U11:AF11)</f>
        <v>0</v>
      </c>
    </row>
    <row r="12">
      <c r="A12" s="219"/>
      <c r="B12" s="219"/>
      <c r="C12" s="225" t="s">
        <v>758</v>
      </c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23"/>
      <c r="P12" s="221">
        <f t="shared" si="5"/>
        <v>0</v>
      </c>
      <c r="R12" s="219"/>
      <c r="S12" s="219"/>
      <c r="T12" s="225" t="s">
        <v>758</v>
      </c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108"/>
      <c r="AG12" s="221">
        <f t="shared" si="6"/>
        <v>0</v>
      </c>
    </row>
    <row r="13">
      <c r="A13" s="219"/>
      <c r="B13" s="219"/>
      <c r="C13" s="225" t="s">
        <v>759</v>
      </c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23"/>
      <c r="P13" s="221">
        <f t="shared" si="5"/>
        <v>0</v>
      </c>
      <c r="R13" s="219"/>
      <c r="S13" s="219"/>
      <c r="T13" s="225" t="s">
        <v>759</v>
      </c>
      <c r="U13" s="29"/>
      <c r="V13" s="29"/>
      <c r="W13" s="29"/>
      <c r="X13" s="29"/>
      <c r="Y13" s="29"/>
      <c r="Z13" s="29">
        <v>0.0</v>
      </c>
      <c r="AA13" s="29">
        <v>0.0</v>
      </c>
      <c r="AB13" s="29">
        <v>0.0</v>
      </c>
      <c r="AC13" s="29">
        <v>0.0</v>
      </c>
      <c r="AD13" s="29">
        <v>0.0</v>
      </c>
      <c r="AE13" s="29">
        <v>0.0</v>
      </c>
      <c r="AF13" s="108"/>
      <c r="AG13" s="221">
        <f t="shared" si="6"/>
        <v>0</v>
      </c>
    </row>
    <row r="14">
      <c r="A14" s="219"/>
      <c r="B14" s="219"/>
      <c r="C14" s="230" t="s">
        <v>760</v>
      </c>
      <c r="D14" s="214"/>
      <c r="E14" s="214"/>
      <c r="F14" s="214"/>
      <c r="G14" s="214"/>
      <c r="H14" s="214"/>
      <c r="I14" s="214"/>
      <c r="J14" s="214"/>
      <c r="K14" s="223"/>
      <c r="L14" s="214"/>
      <c r="M14" s="223"/>
      <c r="N14" s="223"/>
      <c r="O14" s="223"/>
      <c r="P14" s="221">
        <f t="shared" si="5"/>
        <v>0</v>
      </c>
      <c r="R14" s="219"/>
      <c r="S14" s="219"/>
      <c r="T14" s="230" t="s">
        <v>760</v>
      </c>
      <c r="U14" s="29"/>
      <c r="V14" s="29"/>
      <c r="W14" s="29"/>
      <c r="X14" s="29"/>
      <c r="Y14" s="29"/>
      <c r="Z14" s="29"/>
      <c r="AA14" s="29"/>
      <c r="AB14" s="108"/>
      <c r="AC14" s="29"/>
      <c r="AD14" s="108"/>
      <c r="AE14" s="108"/>
      <c r="AF14" s="108"/>
      <c r="AG14" s="221">
        <f t="shared" si="6"/>
        <v>0</v>
      </c>
    </row>
    <row r="15">
      <c r="A15" s="219"/>
      <c r="B15" s="219"/>
      <c r="C15" s="231" t="s">
        <v>761</v>
      </c>
      <c r="D15" s="214"/>
      <c r="E15" s="214"/>
      <c r="F15" s="214"/>
      <c r="G15" s="214"/>
      <c r="H15" s="214"/>
      <c r="I15" s="214"/>
      <c r="J15" s="214"/>
      <c r="K15" s="223"/>
      <c r="L15" s="214"/>
      <c r="M15" s="223"/>
      <c r="N15" s="223"/>
      <c r="O15" s="223"/>
      <c r="P15" s="221">
        <f t="shared" si="5"/>
        <v>0</v>
      </c>
      <c r="R15" s="219"/>
      <c r="S15" s="219"/>
      <c r="T15" s="222" t="s">
        <v>761</v>
      </c>
      <c r="U15" s="29"/>
      <c r="V15" s="29"/>
      <c r="W15" s="29"/>
      <c r="X15" s="29"/>
      <c r="Y15" s="29"/>
      <c r="Z15" s="29"/>
      <c r="AA15" s="29"/>
      <c r="AB15" s="108"/>
      <c r="AC15" s="29"/>
      <c r="AD15" s="108"/>
      <c r="AE15" s="108"/>
      <c r="AF15" s="108"/>
      <c r="AG15" s="221"/>
    </row>
    <row r="16">
      <c r="A16" s="219"/>
      <c r="B16" s="219"/>
      <c r="C16" s="231" t="s">
        <v>762</v>
      </c>
      <c r="D16" s="214"/>
      <c r="E16" s="214"/>
      <c r="F16" s="214"/>
      <c r="G16" s="214"/>
      <c r="H16" s="214"/>
      <c r="I16" s="214"/>
      <c r="J16" s="214"/>
      <c r="K16" s="223"/>
      <c r="L16" s="214"/>
      <c r="M16" s="223"/>
      <c r="N16" s="223"/>
      <c r="O16" s="223"/>
      <c r="P16" s="221">
        <f t="shared" si="5"/>
        <v>0</v>
      </c>
      <c r="R16" s="219"/>
      <c r="S16" s="219"/>
      <c r="T16" s="227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21"/>
    </row>
    <row r="17">
      <c r="A17" s="219"/>
      <c r="B17" s="226"/>
      <c r="C17" s="232" t="s">
        <v>755</v>
      </c>
      <c r="D17" s="243">
        <f t="shared" ref="D17:P17" si="7">SUM(D11:D16)</f>
        <v>0</v>
      </c>
      <c r="E17" s="228">
        <f t="shared" si="7"/>
        <v>0</v>
      </c>
      <c r="F17" s="228">
        <f t="shared" si="7"/>
        <v>2</v>
      </c>
      <c r="G17" s="228">
        <f t="shared" si="7"/>
        <v>0</v>
      </c>
      <c r="H17" s="228">
        <f t="shared" si="7"/>
        <v>0</v>
      </c>
      <c r="I17" s="228">
        <f t="shared" si="7"/>
        <v>0</v>
      </c>
      <c r="J17" s="228">
        <f t="shared" si="7"/>
        <v>0</v>
      </c>
      <c r="K17" s="228">
        <f t="shared" si="7"/>
        <v>0</v>
      </c>
      <c r="L17" s="228">
        <f t="shared" si="7"/>
        <v>0</v>
      </c>
      <c r="M17" s="228">
        <f t="shared" si="7"/>
        <v>0</v>
      </c>
      <c r="N17" s="228">
        <f t="shared" si="7"/>
        <v>0</v>
      </c>
      <c r="O17" s="228">
        <f t="shared" si="7"/>
        <v>0</v>
      </c>
      <c r="P17" s="229">
        <f t="shared" si="7"/>
        <v>2</v>
      </c>
      <c r="R17" s="219"/>
      <c r="S17" s="226"/>
      <c r="T17" s="227" t="s">
        <v>755</v>
      </c>
      <c r="U17" s="243">
        <f t="shared" ref="U17:W17" si="8">SUM(U11:U14)</f>
        <v>0</v>
      </c>
      <c r="V17" s="228">
        <f t="shared" si="8"/>
        <v>0</v>
      </c>
      <c r="W17" s="228">
        <f t="shared" si="8"/>
        <v>0</v>
      </c>
      <c r="X17" s="228">
        <f>SUM(X11:X15)</f>
        <v>0</v>
      </c>
      <c r="Y17" s="228">
        <f t="shared" ref="Y17:AF17" si="9">SUM(Y11:Y14)</f>
        <v>0</v>
      </c>
      <c r="Z17" s="228">
        <f t="shared" si="9"/>
        <v>0</v>
      </c>
      <c r="AA17" s="228">
        <f t="shared" si="9"/>
        <v>0</v>
      </c>
      <c r="AB17" s="228">
        <f t="shared" si="9"/>
        <v>0</v>
      </c>
      <c r="AC17" s="228">
        <f t="shared" si="9"/>
        <v>0</v>
      </c>
      <c r="AD17" s="228">
        <f t="shared" si="9"/>
        <v>0</v>
      </c>
      <c r="AE17" s="228">
        <f t="shared" si="9"/>
        <v>0</v>
      </c>
      <c r="AF17" s="228">
        <f t="shared" si="9"/>
        <v>0</v>
      </c>
      <c r="AG17" s="244">
        <f>SUM(U17:AF17)</f>
        <v>0</v>
      </c>
    </row>
    <row r="18">
      <c r="A18" s="226"/>
      <c r="B18" s="236" t="s">
        <v>755</v>
      </c>
      <c r="C18" s="331" t="s">
        <v>763</v>
      </c>
      <c r="D18" s="377">
        <f t="shared" ref="D18:O18" si="10">D10+D17</f>
        <v>52</v>
      </c>
      <c r="E18" s="377">
        <f t="shared" si="10"/>
        <v>45</v>
      </c>
      <c r="F18" s="377">
        <f t="shared" si="10"/>
        <v>58</v>
      </c>
      <c r="G18" s="377">
        <f t="shared" si="10"/>
        <v>39</v>
      </c>
      <c r="H18" s="377">
        <f t="shared" si="10"/>
        <v>31</v>
      </c>
      <c r="I18" s="377">
        <f t="shared" si="10"/>
        <v>126</v>
      </c>
      <c r="J18" s="377">
        <f t="shared" si="10"/>
        <v>0</v>
      </c>
      <c r="K18" s="377">
        <f t="shared" si="10"/>
        <v>0</v>
      </c>
      <c r="L18" s="377">
        <f t="shared" si="10"/>
        <v>0</v>
      </c>
      <c r="M18" s="377">
        <f t="shared" si="10"/>
        <v>0</v>
      </c>
      <c r="N18" s="377">
        <f t="shared" si="10"/>
        <v>0</v>
      </c>
      <c r="O18" s="377">
        <f t="shared" si="10"/>
        <v>0</v>
      </c>
      <c r="P18" s="378">
        <f>sum(P3:P9,P11:P15)</f>
        <v>351</v>
      </c>
      <c r="R18" s="226"/>
      <c r="S18" s="236" t="s">
        <v>755</v>
      </c>
      <c r="T18" s="331" t="s">
        <v>763</v>
      </c>
      <c r="U18" s="238">
        <f t="shared" ref="U18:AG18" si="11">sum(U3:U9,U11:U15)</f>
        <v>0</v>
      </c>
      <c r="V18" s="239">
        <f t="shared" si="11"/>
        <v>0</v>
      </c>
      <c r="W18" s="239">
        <f t="shared" si="11"/>
        <v>0</v>
      </c>
      <c r="X18" s="239">
        <f t="shared" si="11"/>
        <v>0</v>
      </c>
      <c r="Y18" s="239">
        <f t="shared" si="11"/>
        <v>0</v>
      </c>
      <c r="Z18" s="239">
        <f t="shared" si="11"/>
        <v>0</v>
      </c>
      <c r="AA18" s="239">
        <f t="shared" si="11"/>
        <v>0</v>
      </c>
      <c r="AB18" s="239">
        <f t="shared" si="11"/>
        <v>0</v>
      </c>
      <c r="AC18" s="239">
        <f t="shared" si="11"/>
        <v>0</v>
      </c>
      <c r="AD18" s="239">
        <f t="shared" si="11"/>
        <v>0</v>
      </c>
      <c r="AE18" s="239">
        <f t="shared" si="11"/>
        <v>0</v>
      </c>
      <c r="AF18" s="239">
        <f t="shared" si="11"/>
        <v>0</v>
      </c>
      <c r="AG18" s="240">
        <f t="shared" si="11"/>
        <v>0</v>
      </c>
    </row>
    <row r="19">
      <c r="A19" s="242" t="s">
        <v>764</v>
      </c>
      <c r="B19" s="212" t="s">
        <v>747</v>
      </c>
      <c r="C19" s="213" t="s">
        <v>748</v>
      </c>
      <c r="D19" s="214"/>
      <c r="E19" s="214"/>
      <c r="F19" s="214"/>
      <c r="G19" s="214"/>
      <c r="H19" s="214"/>
      <c r="I19" s="214"/>
      <c r="J19" s="214"/>
      <c r="K19" s="214"/>
      <c r="L19" s="214"/>
      <c r="M19" s="214"/>
      <c r="N19" s="214"/>
      <c r="O19" s="223"/>
      <c r="P19" s="343">
        <v>2962.0</v>
      </c>
      <c r="R19" s="242" t="s">
        <v>764</v>
      </c>
      <c r="S19" s="212" t="s">
        <v>747</v>
      </c>
      <c r="T19" s="213" t="s">
        <v>748</v>
      </c>
      <c r="U19" s="29" t="str">
        <f t="shared" ref="U19:AF19" si="12">D19</f>
        <v/>
      </c>
      <c r="V19" s="29" t="str">
        <f t="shared" si="12"/>
        <v/>
      </c>
      <c r="W19" s="29" t="str">
        <f t="shared" si="12"/>
        <v/>
      </c>
      <c r="X19" s="29" t="str">
        <f t="shared" si="12"/>
        <v/>
      </c>
      <c r="Y19" s="29" t="str">
        <f t="shared" si="12"/>
        <v/>
      </c>
      <c r="Z19" s="29" t="str">
        <f t="shared" si="12"/>
        <v/>
      </c>
      <c r="AA19" s="29" t="str">
        <f t="shared" si="12"/>
        <v/>
      </c>
      <c r="AB19" s="29" t="str">
        <f t="shared" si="12"/>
        <v/>
      </c>
      <c r="AC19" s="29" t="str">
        <f t="shared" si="12"/>
        <v/>
      </c>
      <c r="AD19" s="29" t="str">
        <f t="shared" si="12"/>
        <v/>
      </c>
      <c r="AE19" s="29" t="str">
        <f t="shared" si="12"/>
        <v/>
      </c>
      <c r="AF19" s="29" t="str">
        <f t="shared" si="12"/>
        <v/>
      </c>
      <c r="AG19" s="343">
        <v>2962.0</v>
      </c>
    </row>
    <row r="20" ht="14.25" customHeight="1">
      <c r="A20" s="219"/>
      <c r="B20" s="219"/>
      <c r="C20" s="220" t="s">
        <v>749</v>
      </c>
      <c r="D20" s="214">
        <v>8753.0</v>
      </c>
      <c r="E20" s="214">
        <v>5000.0</v>
      </c>
      <c r="F20" s="214">
        <v>11291.0</v>
      </c>
      <c r="G20" s="214">
        <v>13158.0</v>
      </c>
      <c r="H20" s="214">
        <v>9928.0</v>
      </c>
      <c r="I20" s="214">
        <v>6730.0</v>
      </c>
      <c r="J20" s="214"/>
      <c r="K20" s="214"/>
      <c r="L20" s="214"/>
      <c r="M20" s="214"/>
      <c r="N20" s="214"/>
      <c r="O20" s="214"/>
      <c r="P20" s="221">
        <f t="shared" ref="P20:P25" si="14">SUM(D20:O20)</f>
        <v>54860</v>
      </c>
      <c r="R20" s="219"/>
      <c r="S20" s="219"/>
      <c r="T20" s="220" t="s">
        <v>749</v>
      </c>
      <c r="U20" s="29">
        <f t="shared" ref="U20:AF20" si="13">D20</f>
        <v>8753</v>
      </c>
      <c r="V20" s="29">
        <f t="shared" si="13"/>
        <v>5000</v>
      </c>
      <c r="W20" s="29">
        <f t="shared" si="13"/>
        <v>11291</v>
      </c>
      <c r="X20" s="29">
        <f t="shared" si="13"/>
        <v>13158</v>
      </c>
      <c r="Y20" s="29">
        <f t="shared" si="13"/>
        <v>9928</v>
      </c>
      <c r="Z20" s="29">
        <f t="shared" si="13"/>
        <v>6730</v>
      </c>
      <c r="AA20" s="29" t="str">
        <f t="shared" si="13"/>
        <v/>
      </c>
      <c r="AB20" s="29" t="str">
        <f t="shared" si="13"/>
        <v/>
      </c>
      <c r="AC20" s="29" t="str">
        <f t="shared" si="13"/>
        <v/>
      </c>
      <c r="AD20" s="29" t="str">
        <f t="shared" si="13"/>
        <v/>
      </c>
      <c r="AE20" s="29" t="str">
        <f t="shared" si="13"/>
        <v/>
      </c>
      <c r="AF20" s="29" t="str">
        <f t="shared" si="13"/>
        <v/>
      </c>
      <c r="AG20" s="221">
        <f t="shared" ref="AG20:AG25" si="16">SUM(U20:AF20)</f>
        <v>54860</v>
      </c>
    </row>
    <row r="21">
      <c r="A21" s="219"/>
      <c r="B21" s="219"/>
      <c r="C21" s="220" t="s">
        <v>750</v>
      </c>
      <c r="D21" s="214"/>
      <c r="E21" s="214"/>
      <c r="F21" s="214">
        <v>73.0</v>
      </c>
      <c r="G21" s="214"/>
      <c r="H21" s="214">
        <v>21.0</v>
      </c>
      <c r="I21" s="214">
        <v>28.0</v>
      </c>
      <c r="J21" s="214"/>
      <c r="K21" s="214"/>
      <c r="L21" s="214"/>
      <c r="M21" s="214"/>
      <c r="N21" s="214"/>
      <c r="O21" s="214"/>
      <c r="P21" s="221">
        <f t="shared" si="14"/>
        <v>122</v>
      </c>
      <c r="R21" s="219"/>
      <c r="S21" s="219"/>
      <c r="T21" s="220" t="s">
        <v>750</v>
      </c>
      <c r="U21" s="29" t="str">
        <f t="shared" ref="U21:AF21" si="15">D21</f>
        <v/>
      </c>
      <c r="V21" s="29" t="str">
        <f t="shared" si="15"/>
        <v/>
      </c>
      <c r="W21" s="29">
        <f t="shared" si="15"/>
        <v>73</v>
      </c>
      <c r="X21" s="29" t="str">
        <f t="shared" si="15"/>
        <v/>
      </c>
      <c r="Y21" s="29">
        <f t="shared" si="15"/>
        <v>21</v>
      </c>
      <c r="Z21" s="29">
        <f t="shared" si="15"/>
        <v>28</v>
      </c>
      <c r="AA21" s="29" t="str">
        <f t="shared" si="15"/>
        <v/>
      </c>
      <c r="AB21" s="29" t="str">
        <f t="shared" si="15"/>
        <v/>
      </c>
      <c r="AC21" s="29" t="str">
        <f t="shared" si="15"/>
        <v/>
      </c>
      <c r="AD21" s="29" t="str">
        <f t="shared" si="15"/>
        <v/>
      </c>
      <c r="AE21" s="29" t="str">
        <f t="shared" si="15"/>
        <v/>
      </c>
      <c r="AF21" s="29" t="str">
        <f t="shared" si="15"/>
        <v/>
      </c>
      <c r="AG21" s="221">
        <f t="shared" si="16"/>
        <v>122</v>
      </c>
    </row>
    <row r="22">
      <c r="A22" s="219"/>
      <c r="B22" s="219"/>
      <c r="C22" s="222" t="s">
        <v>751</v>
      </c>
      <c r="D22" s="214"/>
      <c r="E22" s="214"/>
      <c r="F22" s="214"/>
      <c r="G22" s="214"/>
      <c r="H22" s="214"/>
      <c r="I22" s="214"/>
      <c r="J22" s="214"/>
      <c r="K22" s="214"/>
      <c r="L22" s="214"/>
      <c r="M22" s="214"/>
      <c r="N22" s="214"/>
      <c r="O22" s="223"/>
      <c r="P22" s="221">
        <f t="shared" si="14"/>
        <v>0</v>
      </c>
      <c r="R22" s="219"/>
      <c r="S22" s="219"/>
      <c r="T22" s="222" t="s">
        <v>751</v>
      </c>
      <c r="U22" s="29" t="str">
        <f t="shared" ref="U22:AF22" si="17">D22</f>
        <v/>
      </c>
      <c r="V22" s="29" t="str">
        <f t="shared" si="17"/>
        <v/>
      </c>
      <c r="W22" s="29" t="str">
        <f t="shared" si="17"/>
        <v/>
      </c>
      <c r="X22" s="29" t="str">
        <f t="shared" si="17"/>
        <v/>
      </c>
      <c r="Y22" s="29" t="str">
        <f t="shared" si="17"/>
        <v/>
      </c>
      <c r="Z22" s="29" t="str">
        <f t="shared" si="17"/>
        <v/>
      </c>
      <c r="AA22" s="29" t="str">
        <f t="shared" si="17"/>
        <v/>
      </c>
      <c r="AB22" s="29" t="str">
        <f t="shared" si="17"/>
        <v/>
      </c>
      <c r="AC22" s="29" t="str">
        <f t="shared" si="17"/>
        <v/>
      </c>
      <c r="AD22" s="29" t="str">
        <f t="shared" si="17"/>
        <v/>
      </c>
      <c r="AE22" s="29" t="str">
        <f t="shared" si="17"/>
        <v/>
      </c>
      <c r="AF22" s="29" t="str">
        <f t="shared" si="17"/>
        <v/>
      </c>
      <c r="AG22" s="221">
        <f t="shared" si="16"/>
        <v>0</v>
      </c>
    </row>
    <row r="23">
      <c r="A23" s="219"/>
      <c r="B23" s="219"/>
      <c r="C23" s="224" t="s">
        <v>752</v>
      </c>
      <c r="D23" s="214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21">
        <f t="shared" si="14"/>
        <v>0</v>
      </c>
      <c r="R23" s="219"/>
      <c r="S23" s="219"/>
      <c r="T23" s="224" t="s">
        <v>752</v>
      </c>
      <c r="U23" s="29" t="str">
        <f t="shared" ref="U23:AF23" si="18">D23</f>
        <v/>
      </c>
      <c r="V23" s="29" t="str">
        <f t="shared" si="18"/>
        <v/>
      </c>
      <c r="W23" s="29" t="str">
        <f t="shared" si="18"/>
        <v/>
      </c>
      <c r="X23" s="29" t="str">
        <f t="shared" si="18"/>
        <v/>
      </c>
      <c r="Y23" s="29" t="str">
        <f t="shared" si="18"/>
        <v/>
      </c>
      <c r="Z23" s="29" t="str">
        <f t="shared" si="18"/>
        <v/>
      </c>
      <c r="AA23" s="29" t="str">
        <f t="shared" si="18"/>
        <v/>
      </c>
      <c r="AB23" s="29" t="str">
        <f t="shared" si="18"/>
        <v/>
      </c>
      <c r="AC23" s="29" t="str">
        <f t="shared" si="18"/>
        <v/>
      </c>
      <c r="AD23" s="29" t="str">
        <f t="shared" si="18"/>
        <v/>
      </c>
      <c r="AE23" s="29" t="str">
        <f t="shared" si="18"/>
        <v/>
      </c>
      <c r="AF23" s="29" t="str">
        <f t="shared" si="18"/>
        <v/>
      </c>
      <c r="AG23" s="221">
        <f t="shared" si="16"/>
        <v>0</v>
      </c>
    </row>
    <row r="24">
      <c r="A24" s="219"/>
      <c r="B24" s="219"/>
      <c r="C24" s="225" t="s">
        <v>753</v>
      </c>
      <c r="D24" s="214"/>
      <c r="E24" s="214"/>
      <c r="F24" s="214"/>
      <c r="G24" s="214"/>
      <c r="H24" s="214">
        <v>33.0</v>
      </c>
      <c r="I24" s="214">
        <v>378.0</v>
      </c>
      <c r="J24" s="214"/>
      <c r="K24" s="214"/>
      <c r="L24" s="214"/>
      <c r="M24" s="214"/>
      <c r="N24" s="214"/>
      <c r="O24" s="214"/>
      <c r="P24" s="221">
        <f t="shared" si="14"/>
        <v>411</v>
      </c>
      <c r="R24" s="219"/>
      <c r="S24" s="219"/>
      <c r="T24" s="225" t="s">
        <v>753</v>
      </c>
      <c r="U24" s="29" t="str">
        <f t="shared" ref="U24:AF24" si="19">D24</f>
        <v/>
      </c>
      <c r="V24" s="29" t="str">
        <f t="shared" si="19"/>
        <v/>
      </c>
      <c r="W24" s="29" t="str">
        <f t="shared" si="19"/>
        <v/>
      </c>
      <c r="X24" s="29" t="str">
        <f t="shared" si="19"/>
        <v/>
      </c>
      <c r="Y24" s="29">
        <f t="shared" si="19"/>
        <v>33</v>
      </c>
      <c r="Z24" s="29">
        <f t="shared" si="19"/>
        <v>378</v>
      </c>
      <c r="AA24" s="29" t="str">
        <f t="shared" si="19"/>
        <v/>
      </c>
      <c r="AB24" s="29" t="str">
        <f t="shared" si="19"/>
        <v/>
      </c>
      <c r="AC24" s="29" t="str">
        <f t="shared" si="19"/>
        <v/>
      </c>
      <c r="AD24" s="29" t="str">
        <f t="shared" si="19"/>
        <v/>
      </c>
      <c r="AE24" s="29" t="str">
        <f t="shared" si="19"/>
        <v/>
      </c>
      <c r="AF24" s="29" t="str">
        <f t="shared" si="19"/>
        <v/>
      </c>
      <c r="AG24" s="221">
        <f t="shared" si="16"/>
        <v>411</v>
      </c>
    </row>
    <row r="25">
      <c r="A25" s="219"/>
      <c r="B25" s="219"/>
      <c r="C25" s="225" t="s">
        <v>754</v>
      </c>
      <c r="D25" s="214">
        <v>128.0</v>
      </c>
      <c r="E25" s="214">
        <v>129.0</v>
      </c>
      <c r="F25" s="214">
        <v>163.0</v>
      </c>
      <c r="G25" s="214">
        <v>109.0</v>
      </c>
      <c r="H25" s="214">
        <v>195.0</v>
      </c>
      <c r="I25" s="214">
        <v>297.0</v>
      </c>
      <c r="J25" s="214"/>
      <c r="K25" s="214"/>
      <c r="L25" s="214"/>
      <c r="M25" s="214"/>
      <c r="N25" s="214"/>
      <c r="O25" s="214"/>
      <c r="P25" s="221">
        <f t="shared" si="14"/>
        <v>1021</v>
      </c>
      <c r="R25" s="219"/>
      <c r="S25" s="219"/>
      <c r="T25" s="225" t="s">
        <v>754</v>
      </c>
      <c r="U25" s="29">
        <f t="shared" ref="U25:AF25" si="20">D25</f>
        <v>128</v>
      </c>
      <c r="V25" s="29">
        <f t="shared" si="20"/>
        <v>129</v>
      </c>
      <c r="W25" s="29">
        <f t="shared" si="20"/>
        <v>163</v>
      </c>
      <c r="X25" s="29">
        <f t="shared" si="20"/>
        <v>109</v>
      </c>
      <c r="Y25" s="29">
        <f t="shared" si="20"/>
        <v>195</v>
      </c>
      <c r="Z25" s="29">
        <f t="shared" si="20"/>
        <v>297</v>
      </c>
      <c r="AA25" s="29" t="str">
        <f t="shared" si="20"/>
        <v/>
      </c>
      <c r="AB25" s="29" t="str">
        <f t="shared" si="20"/>
        <v/>
      </c>
      <c r="AC25" s="29" t="str">
        <f t="shared" si="20"/>
        <v/>
      </c>
      <c r="AD25" s="29" t="str">
        <f t="shared" si="20"/>
        <v/>
      </c>
      <c r="AE25" s="29" t="str">
        <f t="shared" si="20"/>
        <v/>
      </c>
      <c r="AF25" s="29" t="str">
        <f t="shared" si="20"/>
        <v/>
      </c>
      <c r="AG25" s="221">
        <f t="shared" si="16"/>
        <v>1021</v>
      </c>
    </row>
    <row r="26">
      <c r="A26" s="219"/>
      <c r="B26" s="226"/>
      <c r="C26" s="227" t="s">
        <v>755</v>
      </c>
      <c r="D26" s="243">
        <f t="shared" ref="D26:L26" si="21">SUM(D19:D25)</f>
        <v>8881</v>
      </c>
      <c r="E26" s="243">
        <f t="shared" si="21"/>
        <v>5129</v>
      </c>
      <c r="F26" s="243">
        <f t="shared" si="21"/>
        <v>11527</v>
      </c>
      <c r="G26" s="243">
        <f t="shared" si="21"/>
        <v>13267</v>
      </c>
      <c r="H26" s="243">
        <f t="shared" si="21"/>
        <v>10177</v>
      </c>
      <c r="I26" s="243">
        <f t="shared" si="21"/>
        <v>7433</v>
      </c>
      <c r="J26" s="243">
        <f t="shared" si="21"/>
        <v>0</v>
      </c>
      <c r="K26" s="243">
        <f t="shared" si="21"/>
        <v>0</v>
      </c>
      <c r="L26" s="243">
        <f t="shared" si="21"/>
        <v>0</v>
      </c>
      <c r="M26" s="228">
        <f t="shared" ref="M26:O26" si="22">sum(M19:M25)</f>
        <v>0</v>
      </c>
      <c r="N26" s="228">
        <f t="shared" si="22"/>
        <v>0</v>
      </c>
      <c r="O26" s="228">
        <f t="shared" si="22"/>
        <v>0</v>
      </c>
      <c r="P26" s="244">
        <f t="shared" ref="P26:P27" si="24">sum(D26:O26)</f>
        <v>56414</v>
      </c>
      <c r="R26" s="219"/>
      <c r="S26" s="226"/>
      <c r="T26" s="227" t="s">
        <v>755</v>
      </c>
      <c r="U26" s="243">
        <f t="shared" ref="U26:Y26" si="23">sum(U19:U25)</f>
        <v>8881</v>
      </c>
      <c r="V26" s="228">
        <f t="shared" si="23"/>
        <v>5129</v>
      </c>
      <c r="W26" s="228">
        <f t="shared" si="23"/>
        <v>11527</v>
      </c>
      <c r="X26" s="228">
        <f t="shared" si="23"/>
        <v>13267</v>
      </c>
      <c r="Y26" s="228">
        <f t="shared" si="23"/>
        <v>10177</v>
      </c>
      <c r="Z26" s="228"/>
      <c r="AA26" s="228"/>
      <c r="AB26" s="228"/>
      <c r="AC26" s="228"/>
      <c r="AD26" s="228"/>
      <c r="AE26" s="228"/>
      <c r="AF26" s="359"/>
      <c r="AG26" s="244">
        <f t="shared" ref="AG26:AG27" si="26">sum(U26:AF26)</f>
        <v>48981</v>
      </c>
    </row>
    <row r="27">
      <c r="A27" s="219"/>
      <c r="B27" s="212" t="s">
        <v>756</v>
      </c>
      <c r="C27" s="225" t="s">
        <v>757</v>
      </c>
      <c r="D27" s="214">
        <v>6.0</v>
      </c>
      <c r="E27" s="214">
        <v>18.0</v>
      </c>
      <c r="F27" s="214"/>
      <c r="G27" s="214"/>
      <c r="H27" s="214"/>
      <c r="I27" s="214"/>
      <c r="J27" s="214"/>
      <c r="K27" s="214"/>
      <c r="L27" s="214"/>
      <c r="M27" s="214"/>
      <c r="N27" s="214"/>
      <c r="O27" s="214"/>
      <c r="P27" s="221">
        <f t="shared" si="24"/>
        <v>24</v>
      </c>
      <c r="R27" s="219"/>
      <c r="S27" s="212" t="s">
        <v>756</v>
      </c>
      <c r="T27" s="225" t="s">
        <v>757</v>
      </c>
      <c r="U27" s="29">
        <f t="shared" ref="U27:AF27" si="25">D27</f>
        <v>6</v>
      </c>
      <c r="V27" s="29">
        <f t="shared" si="25"/>
        <v>18</v>
      </c>
      <c r="W27" s="29" t="str">
        <f t="shared" si="25"/>
        <v/>
      </c>
      <c r="X27" s="29" t="str">
        <f t="shared" si="25"/>
        <v/>
      </c>
      <c r="Y27" s="29" t="str">
        <f t="shared" si="25"/>
        <v/>
      </c>
      <c r="Z27" s="29" t="str">
        <f t="shared" si="25"/>
        <v/>
      </c>
      <c r="AA27" s="29" t="str">
        <f t="shared" si="25"/>
        <v/>
      </c>
      <c r="AB27" s="29" t="str">
        <f t="shared" si="25"/>
        <v/>
      </c>
      <c r="AC27" s="29" t="str">
        <f t="shared" si="25"/>
        <v/>
      </c>
      <c r="AD27" s="29" t="str">
        <f t="shared" si="25"/>
        <v/>
      </c>
      <c r="AE27" s="29" t="str">
        <f t="shared" si="25"/>
        <v/>
      </c>
      <c r="AF27" s="29" t="str">
        <f t="shared" si="25"/>
        <v/>
      </c>
      <c r="AG27" s="221">
        <f t="shared" si="26"/>
        <v>24</v>
      </c>
    </row>
    <row r="28">
      <c r="A28" s="219"/>
      <c r="B28" s="219"/>
      <c r="C28" s="225" t="s">
        <v>758</v>
      </c>
      <c r="D28" s="214"/>
      <c r="E28" s="214"/>
      <c r="F28" s="214"/>
      <c r="G28" s="214"/>
      <c r="H28" s="214"/>
      <c r="I28" s="214"/>
      <c r="J28" s="214"/>
      <c r="K28" s="214"/>
      <c r="L28" s="214"/>
      <c r="M28" s="214"/>
      <c r="N28" s="214"/>
      <c r="O28" s="214"/>
      <c r="P28" s="221">
        <f t="shared" ref="P28:P32" si="28">SUM(D28:O28)</f>
        <v>0</v>
      </c>
      <c r="R28" s="219"/>
      <c r="S28" s="219"/>
      <c r="T28" s="225" t="s">
        <v>758</v>
      </c>
      <c r="U28" s="29" t="str">
        <f t="shared" ref="U28:AF28" si="27">D28</f>
        <v/>
      </c>
      <c r="V28" s="29" t="str">
        <f t="shared" si="27"/>
        <v/>
      </c>
      <c r="W28" s="29" t="str">
        <f t="shared" si="27"/>
        <v/>
      </c>
      <c r="X28" s="29" t="str">
        <f t="shared" si="27"/>
        <v/>
      </c>
      <c r="Y28" s="29" t="str">
        <f t="shared" si="27"/>
        <v/>
      </c>
      <c r="Z28" s="29" t="str">
        <f t="shared" si="27"/>
        <v/>
      </c>
      <c r="AA28" s="29" t="str">
        <f t="shared" si="27"/>
        <v/>
      </c>
      <c r="AB28" s="29" t="str">
        <f t="shared" si="27"/>
        <v/>
      </c>
      <c r="AC28" s="29" t="str">
        <f t="shared" si="27"/>
        <v/>
      </c>
      <c r="AD28" s="29" t="str">
        <f t="shared" si="27"/>
        <v/>
      </c>
      <c r="AE28" s="29" t="str">
        <f t="shared" si="27"/>
        <v/>
      </c>
      <c r="AF28" s="29" t="str">
        <f t="shared" si="27"/>
        <v/>
      </c>
      <c r="AG28" s="221">
        <f t="shared" ref="AG28:AG31" si="30">SUM(U28:AF28)</f>
        <v>0</v>
      </c>
    </row>
    <row r="29">
      <c r="A29" s="219"/>
      <c r="B29" s="219"/>
      <c r="C29" s="225" t="s">
        <v>759</v>
      </c>
      <c r="D29" s="214">
        <v>77.0</v>
      </c>
      <c r="E29" s="214">
        <v>48.0</v>
      </c>
      <c r="F29" s="214">
        <v>156.0</v>
      </c>
      <c r="G29" s="214">
        <v>196.0</v>
      </c>
      <c r="H29" s="214">
        <v>261.0</v>
      </c>
      <c r="I29" s="214">
        <v>440.0</v>
      </c>
      <c r="J29" s="214"/>
      <c r="K29" s="214"/>
      <c r="L29" s="214"/>
      <c r="M29" s="214"/>
      <c r="N29" s="214"/>
      <c r="O29" s="214"/>
      <c r="P29" s="221">
        <f t="shared" si="28"/>
        <v>1178</v>
      </c>
      <c r="R29" s="219"/>
      <c r="S29" s="219"/>
      <c r="T29" s="225" t="s">
        <v>759</v>
      </c>
      <c r="U29" s="29">
        <f t="shared" ref="U29:AF29" si="29">D29</f>
        <v>77</v>
      </c>
      <c r="V29" s="29">
        <f t="shared" si="29"/>
        <v>48</v>
      </c>
      <c r="W29" s="29">
        <f t="shared" si="29"/>
        <v>156</v>
      </c>
      <c r="X29" s="29">
        <f t="shared" si="29"/>
        <v>196</v>
      </c>
      <c r="Y29" s="29">
        <f t="shared" si="29"/>
        <v>261</v>
      </c>
      <c r="Z29" s="29">
        <f t="shared" si="29"/>
        <v>440</v>
      </c>
      <c r="AA29" s="29" t="str">
        <f t="shared" si="29"/>
        <v/>
      </c>
      <c r="AB29" s="29" t="str">
        <f t="shared" si="29"/>
        <v/>
      </c>
      <c r="AC29" s="29" t="str">
        <f t="shared" si="29"/>
        <v/>
      </c>
      <c r="AD29" s="29" t="str">
        <f t="shared" si="29"/>
        <v/>
      </c>
      <c r="AE29" s="29" t="str">
        <f t="shared" si="29"/>
        <v/>
      </c>
      <c r="AF29" s="29" t="str">
        <f t="shared" si="29"/>
        <v/>
      </c>
      <c r="AG29" s="221">
        <f t="shared" si="30"/>
        <v>1178</v>
      </c>
    </row>
    <row r="30">
      <c r="A30" s="219"/>
      <c r="B30" s="219"/>
      <c r="C30" s="230" t="s">
        <v>760</v>
      </c>
      <c r="D30" s="214">
        <v>29.0</v>
      </c>
      <c r="E30" s="214"/>
      <c r="F30" s="214"/>
      <c r="G30" s="214">
        <v>17.0</v>
      </c>
      <c r="H30" s="214"/>
      <c r="I30" s="214"/>
      <c r="J30" s="214"/>
      <c r="K30" s="214"/>
      <c r="L30" s="214"/>
      <c r="M30" s="214"/>
      <c r="N30" s="214"/>
      <c r="O30" s="223"/>
      <c r="P30" s="221">
        <f t="shared" si="28"/>
        <v>46</v>
      </c>
      <c r="R30" s="219"/>
      <c r="S30" s="219"/>
      <c r="T30" s="230" t="s">
        <v>760</v>
      </c>
      <c r="U30" s="29">
        <f t="shared" ref="U30:AF30" si="31">D30</f>
        <v>29</v>
      </c>
      <c r="V30" s="29" t="str">
        <f t="shared" si="31"/>
        <v/>
      </c>
      <c r="W30" s="29" t="str">
        <f t="shared" si="31"/>
        <v/>
      </c>
      <c r="X30" s="29">
        <f t="shared" si="31"/>
        <v>17</v>
      </c>
      <c r="Y30" s="29" t="str">
        <f t="shared" si="31"/>
        <v/>
      </c>
      <c r="Z30" s="29" t="str">
        <f t="shared" si="31"/>
        <v/>
      </c>
      <c r="AA30" s="29" t="str">
        <f t="shared" si="31"/>
        <v/>
      </c>
      <c r="AB30" s="29" t="str">
        <f t="shared" si="31"/>
        <v/>
      </c>
      <c r="AC30" s="29" t="str">
        <f t="shared" si="31"/>
        <v/>
      </c>
      <c r="AD30" s="29" t="str">
        <f t="shared" si="31"/>
        <v/>
      </c>
      <c r="AE30" s="29" t="str">
        <f t="shared" si="31"/>
        <v/>
      </c>
      <c r="AF30" s="29" t="str">
        <f t="shared" si="31"/>
        <v/>
      </c>
      <c r="AG30" s="221">
        <f t="shared" si="30"/>
        <v>46</v>
      </c>
    </row>
    <row r="31">
      <c r="A31" s="219"/>
      <c r="B31" s="219"/>
      <c r="C31" s="222" t="s">
        <v>761</v>
      </c>
      <c r="D31" s="214">
        <v>4.0</v>
      </c>
      <c r="E31" s="214"/>
      <c r="F31" s="214"/>
      <c r="G31" s="214"/>
      <c r="H31" s="214">
        <v>1.0</v>
      </c>
      <c r="I31" s="214"/>
      <c r="J31" s="214"/>
      <c r="K31" s="214"/>
      <c r="L31" s="214"/>
      <c r="M31" s="214"/>
      <c r="N31" s="214"/>
      <c r="O31" s="223"/>
      <c r="P31" s="221">
        <f t="shared" si="28"/>
        <v>5</v>
      </c>
      <c r="R31" s="219"/>
      <c r="S31" s="219"/>
      <c r="T31" s="222" t="s">
        <v>761</v>
      </c>
      <c r="U31" s="29">
        <f t="shared" ref="U31:AF31" si="32">D31</f>
        <v>4</v>
      </c>
      <c r="V31" s="29" t="str">
        <f t="shared" si="32"/>
        <v/>
      </c>
      <c r="W31" s="29" t="str">
        <f t="shared" si="32"/>
        <v/>
      </c>
      <c r="X31" s="29" t="str">
        <f t="shared" si="32"/>
        <v/>
      </c>
      <c r="Y31" s="29">
        <f t="shared" si="32"/>
        <v>1</v>
      </c>
      <c r="Z31" s="29" t="str">
        <f t="shared" si="32"/>
        <v/>
      </c>
      <c r="AA31" s="29" t="str">
        <f t="shared" si="32"/>
        <v/>
      </c>
      <c r="AB31" s="29" t="str">
        <f t="shared" si="32"/>
        <v/>
      </c>
      <c r="AC31" s="29" t="str">
        <f t="shared" si="32"/>
        <v/>
      </c>
      <c r="AD31" s="29" t="str">
        <f t="shared" si="32"/>
        <v/>
      </c>
      <c r="AE31" s="29" t="str">
        <f t="shared" si="32"/>
        <v/>
      </c>
      <c r="AF31" s="29" t="str">
        <f t="shared" si="32"/>
        <v/>
      </c>
      <c r="AG31" s="221">
        <f t="shared" si="30"/>
        <v>5</v>
      </c>
    </row>
    <row r="32">
      <c r="A32" s="219"/>
      <c r="B32" s="219"/>
      <c r="C32" s="231" t="s">
        <v>762</v>
      </c>
      <c r="D32" s="214">
        <v>116.0</v>
      </c>
      <c r="E32" s="214">
        <v>8.0</v>
      </c>
      <c r="F32" s="214"/>
      <c r="G32" s="215">
        <v>28.0</v>
      </c>
      <c r="H32" s="214">
        <v>126.0</v>
      </c>
      <c r="I32" s="214">
        <v>34.0</v>
      </c>
      <c r="J32" s="214"/>
      <c r="K32" s="214"/>
      <c r="L32" s="214"/>
      <c r="M32" s="214"/>
      <c r="N32" s="214"/>
      <c r="O32" s="223"/>
      <c r="P32" s="221">
        <f t="shared" si="28"/>
        <v>312</v>
      </c>
      <c r="R32" s="219"/>
      <c r="S32" s="219"/>
      <c r="T32" s="232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221"/>
    </row>
    <row r="33">
      <c r="A33" s="219"/>
      <c r="B33" s="226"/>
      <c r="C33" s="232" t="s">
        <v>755</v>
      </c>
      <c r="D33" s="243">
        <f t="shared" ref="D33:P33" si="33">sum(D27:D32)</f>
        <v>232</v>
      </c>
      <c r="E33" s="243">
        <f t="shared" si="33"/>
        <v>74</v>
      </c>
      <c r="F33" s="243">
        <f t="shared" si="33"/>
        <v>156</v>
      </c>
      <c r="G33" s="243">
        <f t="shared" si="33"/>
        <v>241</v>
      </c>
      <c r="H33" s="243">
        <f t="shared" si="33"/>
        <v>388</v>
      </c>
      <c r="I33" s="243">
        <f t="shared" si="33"/>
        <v>474</v>
      </c>
      <c r="J33" s="243">
        <f t="shared" si="33"/>
        <v>0</v>
      </c>
      <c r="K33" s="243">
        <f t="shared" si="33"/>
        <v>0</v>
      </c>
      <c r="L33" s="243">
        <f t="shared" si="33"/>
        <v>0</v>
      </c>
      <c r="M33" s="243">
        <f t="shared" si="33"/>
        <v>0</v>
      </c>
      <c r="N33" s="243">
        <f t="shared" si="33"/>
        <v>0</v>
      </c>
      <c r="O33" s="243">
        <f t="shared" si="33"/>
        <v>0</v>
      </c>
      <c r="P33" s="243">
        <f t="shared" si="33"/>
        <v>1565</v>
      </c>
      <c r="R33" s="219"/>
      <c r="S33" s="226"/>
      <c r="T33" s="232" t="s">
        <v>755</v>
      </c>
      <c r="U33" s="357">
        <f t="shared" ref="U33:AF33" si="34">D33</f>
        <v>232</v>
      </c>
      <c r="V33" s="357">
        <f t="shared" si="34"/>
        <v>74</v>
      </c>
      <c r="W33" s="357">
        <f t="shared" si="34"/>
        <v>156</v>
      </c>
      <c r="X33" s="357">
        <f t="shared" si="34"/>
        <v>241</v>
      </c>
      <c r="Y33" s="357">
        <f t="shared" si="34"/>
        <v>388</v>
      </c>
      <c r="Z33" s="357">
        <f t="shared" si="34"/>
        <v>474</v>
      </c>
      <c r="AA33" s="357">
        <f t="shared" si="34"/>
        <v>0</v>
      </c>
      <c r="AB33" s="357">
        <f t="shared" si="34"/>
        <v>0</v>
      </c>
      <c r="AC33" s="357">
        <f t="shared" si="34"/>
        <v>0</v>
      </c>
      <c r="AD33" s="357">
        <f t="shared" si="34"/>
        <v>0</v>
      </c>
      <c r="AE33" s="357">
        <f t="shared" si="34"/>
        <v>0</v>
      </c>
      <c r="AF33" s="357">
        <f t="shared" si="34"/>
        <v>0</v>
      </c>
      <c r="AG33" s="244">
        <f>sum(U33:AF34)</f>
        <v>59232</v>
      </c>
    </row>
    <row r="34">
      <c r="A34" s="226"/>
      <c r="B34" s="236" t="s">
        <v>755</v>
      </c>
      <c r="C34" s="331" t="s">
        <v>763</v>
      </c>
      <c r="D34" s="247">
        <f t="shared" ref="D34:L34" si="35">SUM(D19:D25)+SUM(D27:D31)</f>
        <v>8997</v>
      </c>
      <c r="E34" s="247">
        <f t="shared" si="35"/>
        <v>5195</v>
      </c>
      <c r="F34" s="247">
        <f t="shared" si="35"/>
        <v>11683</v>
      </c>
      <c r="G34" s="247">
        <f t="shared" si="35"/>
        <v>13480</v>
      </c>
      <c r="H34" s="247">
        <f t="shared" si="35"/>
        <v>10439</v>
      </c>
      <c r="I34" s="247">
        <f t="shared" si="35"/>
        <v>7873</v>
      </c>
      <c r="J34" s="247">
        <f t="shared" si="35"/>
        <v>0</v>
      </c>
      <c r="K34" s="247">
        <f t="shared" si="35"/>
        <v>0</v>
      </c>
      <c r="L34" s="247">
        <f t="shared" si="35"/>
        <v>0</v>
      </c>
      <c r="M34" s="248">
        <f t="shared" ref="M34:P34" si="36">sum(M19:M25,M27:M31)</f>
        <v>0</v>
      </c>
      <c r="N34" s="248">
        <f t="shared" si="36"/>
        <v>0</v>
      </c>
      <c r="O34" s="248">
        <f t="shared" si="36"/>
        <v>0</v>
      </c>
      <c r="P34" s="249">
        <f t="shared" si="36"/>
        <v>60629</v>
      </c>
      <c r="R34" s="226"/>
      <c r="S34" s="236" t="s">
        <v>755</v>
      </c>
      <c r="T34" s="331" t="s">
        <v>763</v>
      </c>
      <c r="U34" s="247">
        <f t="shared" ref="U34:AG34" si="37">sum(U19:U25,U27:U31)</f>
        <v>8997</v>
      </c>
      <c r="V34" s="248">
        <f t="shared" si="37"/>
        <v>5195</v>
      </c>
      <c r="W34" s="248">
        <f t="shared" si="37"/>
        <v>11683</v>
      </c>
      <c r="X34" s="248">
        <f t="shared" si="37"/>
        <v>13480</v>
      </c>
      <c r="Y34" s="248">
        <f t="shared" si="37"/>
        <v>10439</v>
      </c>
      <c r="Z34" s="248">
        <f t="shared" si="37"/>
        <v>7873</v>
      </c>
      <c r="AA34" s="248">
        <f t="shared" si="37"/>
        <v>0</v>
      </c>
      <c r="AB34" s="248">
        <f t="shared" si="37"/>
        <v>0</v>
      </c>
      <c r="AC34" s="248">
        <f t="shared" si="37"/>
        <v>0</v>
      </c>
      <c r="AD34" s="248">
        <f t="shared" si="37"/>
        <v>0</v>
      </c>
      <c r="AE34" s="248">
        <f t="shared" si="37"/>
        <v>0</v>
      </c>
      <c r="AF34" s="248">
        <f t="shared" si="37"/>
        <v>0</v>
      </c>
      <c r="AG34" s="249">
        <f t="shared" si="37"/>
        <v>60629</v>
      </c>
    </row>
    <row r="35">
      <c r="A35" s="251" t="s">
        <v>765</v>
      </c>
      <c r="B35" s="212" t="s">
        <v>747</v>
      </c>
      <c r="C35" s="213" t="s">
        <v>748</v>
      </c>
      <c r="D35" s="252" t="str">
        <f t="shared" ref="D35:P35" si="38">(D3/D19)*1000000</f>
        <v>#DIV/0!</v>
      </c>
      <c r="E35" s="252" t="str">
        <f t="shared" si="38"/>
        <v>#DIV/0!</v>
      </c>
      <c r="F35" s="252" t="str">
        <f t="shared" si="38"/>
        <v>#DIV/0!</v>
      </c>
      <c r="G35" s="252" t="str">
        <f t="shared" si="38"/>
        <v>#DIV/0!</v>
      </c>
      <c r="H35" s="252" t="str">
        <f t="shared" si="38"/>
        <v>#DIV/0!</v>
      </c>
      <c r="I35" s="252" t="str">
        <f t="shared" si="38"/>
        <v>#DIV/0!</v>
      </c>
      <c r="J35" s="252" t="str">
        <f t="shared" si="38"/>
        <v>#DIV/0!</v>
      </c>
      <c r="K35" s="252" t="str">
        <f t="shared" si="38"/>
        <v>#DIV/0!</v>
      </c>
      <c r="L35" s="252" t="str">
        <f t="shared" si="38"/>
        <v>#DIV/0!</v>
      </c>
      <c r="M35" s="252" t="str">
        <f t="shared" si="38"/>
        <v>#DIV/0!</v>
      </c>
      <c r="N35" s="252" t="str">
        <f t="shared" si="38"/>
        <v>#DIV/0!</v>
      </c>
      <c r="O35" s="252" t="str">
        <f t="shared" si="38"/>
        <v>#DIV/0!</v>
      </c>
      <c r="P35" s="253">
        <f t="shared" si="38"/>
        <v>0</v>
      </c>
      <c r="R35" s="251" t="s">
        <v>766</v>
      </c>
      <c r="S35" s="212" t="s">
        <v>747</v>
      </c>
      <c r="T35" s="213" t="s">
        <v>748</v>
      </c>
      <c r="U35" s="252" t="str">
        <f t="shared" ref="U35:AG35" si="39">(U3/U19)*1000000</f>
        <v>#DIV/0!</v>
      </c>
      <c r="V35" s="252" t="str">
        <f t="shared" si="39"/>
        <v>#DIV/0!</v>
      </c>
      <c r="W35" s="252" t="str">
        <f t="shared" si="39"/>
        <v>#DIV/0!</v>
      </c>
      <c r="X35" s="252" t="str">
        <f t="shared" si="39"/>
        <v>#DIV/0!</v>
      </c>
      <c r="Y35" s="252" t="str">
        <f t="shared" si="39"/>
        <v>#DIV/0!</v>
      </c>
      <c r="Z35" s="252" t="str">
        <f t="shared" si="39"/>
        <v>#DIV/0!</v>
      </c>
      <c r="AA35" s="252" t="str">
        <f t="shared" si="39"/>
        <v>#DIV/0!</v>
      </c>
      <c r="AB35" s="252" t="str">
        <f t="shared" si="39"/>
        <v>#DIV/0!</v>
      </c>
      <c r="AC35" s="252" t="str">
        <f t="shared" si="39"/>
        <v>#DIV/0!</v>
      </c>
      <c r="AD35" s="252" t="str">
        <f t="shared" si="39"/>
        <v>#DIV/0!</v>
      </c>
      <c r="AE35" s="252" t="str">
        <f t="shared" si="39"/>
        <v>#DIV/0!</v>
      </c>
      <c r="AF35" s="252" t="str">
        <f t="shared" si="39"/>
        <v>#DIV/0!</v>
      </c>
      <c r="AG35" s="253">
        <f t="shared" si="39"/>
        <v>0</v>
      </c>
    </row>
    <row r="36">
      <c r="A36" s="219"/>
      <c r="B36" s="219"/>
      <c r="C36" s="220" t="s">
        <v>749</v>
      </c>
      <c r="D36" s="252">
        <f t="shared" ref="D36:P36" si="40">(D4/D20)*1000000</f>
        <v>5940.82029</v>
      </c>
      <c r="E36" s="252">
        <f t="shared" si="40"/>
        <v>9000</v>
      </c>
      <c r="F36" s="252">
        <f t="shared" si="40"/>
        <v>4959.702418</v>
      </c>
      <c r="G36" s="252">
        <f t="shared" si="40"/>
        <v>2735.978112</v>
      </c>
      <c r="H36" s="252">
        <f t="shared" si="40"/>
        <v>2921.031426</v>
      </c>
      <c r="I36" s="252">
        <f t="shared" si="40"/>
        <v>7132.243685</v>
      </c>
      <c r="J36" s="252" t="str">
        <f t="shared" si="40"/>
        <v>#DIV/0!</v>
      </c>
      <c r="K36" s="252" t="str">
        <f t="shared" si="40"/>
        <v>#DIV/0!</v>
      </c>
      <c r="L36" s="252" t="str">
        <f t="shared" si="40"/>
        <v>#DIV/0!</v>
      </c>
      <c r="M36" s="252" t="str">
        <f t="shared" si="40"/>
        <v>#DIV/0!</v>
      </c>
      <c r="N36" s="252" t="str">
        <f t="shared" si="40"/>
        <v>#DIV/0!</v>
      </c>
      <c r="O36" s="252" t="str">
        <f t="shared" si="40"/>
        <v>#DIV/0!</v>
      </c>
      <c r="P36" s="253">
        <f t="shared" si="40"/>
        <v>4848.705797</v>
      </c>
      <c r="R36" s="219"/>
      <c r="S36" s="219"/>
      <c r="T36" s="220" t="s">
        <v>749</v>
      </c>
      <c r="U36" s="252">
        <f t="shared" ref="U36:AG36" si="41">(U4/U20)*1000000</f>
        <v>0</v>
      </c>
      <c r="V36" s="252">
        <f t="shared" si="41"/>
        <v>0</v>
      </c>
      <c r="W36" s="252">
        <f t="shared" si="41"/>
        <v>0</v>
      </c>
      <c r="X36" s="252">
        <f t="shared" si="41"/>
        <v>0</v>
      </c>
      <c r="Y36" s="252">
        <f t="shared" si="41"/>
        <v>0</v>
      </c>
      <c r="Z36" s="252">
        <f t="shared" si="41"/>
        <v>0</v>
      </c>
      <c r="AA36" s="252" t="str">
        <f t="shared" si="41"/>
        <v>#DIV/0!</v>
      </c>
      <c r="AB36" s="252" t="str">
        <f t="shared" si="41"/>
        <v>#DIV/0!</v>
      </c>
      <c r="AC36" s="252" t="str">
        <f t="shared" si="41"/>
        <v>#DIV/0!</v>
      </c>
      <c r="AD36" s="252" t="str">
        <f t="shared" si="41"/>
        <v>#DIV/0!</v>
      </c>
      <c r="AE36" s="252" t="str">
        <f t="shared" si="41"/>
        <v>#DIV/0!</v>
      </c>
      <c r="AF36" s="252" t="str">
        <f t="shared" si="41"/>
        <v>#DIV/0!</v>
      </c>
      <c r="AG36" s="253">
        <f t="shared" si="41"/>
        <v>0</v>
      </c>
    </row>
    <row r="37">
      <c r="A37" s="219"/>
      <c r="B37" s="219"/>
      <c r="C37" s="220" t="s">
        <v>750</v>
      </c>
      <c r="D37" s="252" t="str">
        <f t="shared" ref="D37:P37" si="42">(D5/D21)*1000000</f>
        <v>#DIV/0!</v>
      </c>
      <c r="E37" s="252" t="str">
        <f t="shared" si="42"/>
        <v>#DIV/0!</v>
      </c>
      <c r="F37" s="252">
        <f t="shared" si="42"/>
        <v>0</v>
      </c>
      <c r="G37" s="252" t="str">
        <f t="shared" si="42"/>
        <v>#DIV/0!</v>
      </c>
      <c r="H37" s="252">
        <f t="shared" si="42"/>
        <v>0</v>
      </c>
      <c r="I37" s="252">
        <f t="shared" si="42"/>
        <v>0</v>
      </c>
      <c r="J37" s="252" t="str">
        <f t="shared" si="42"/>
        <v>#DIV/0!</v>
      </c>
      <c r="K37" s="252" t="str">
        <f t="shared" si="42"/>
        <v>#DIV/0!</v>
      </c>
      <c r="L37" s="252" t="str">
        <f t="shared" si="42"/>
        <v>#DIV/0!</v>
      </c>
      <c r="M37" s="252" t="str">
        <f t="shared" si="42"/>
        <v>#DIV/0!</v>
      </c>
      <c r="N37" s="252" t="str">
        <f t="shared" si="42"/>
        <v>#DIV/0!</v>
      </c>
      <c r="O37" s="252" t="str">
        <f t="shared" si="42"/>
        <v>#DIV/0!</v>
      </c>
      <c r="P37" s="253">
        <f t="shared" si="42"/>
        <v>0</v>
      </c>
      <c r="R37" s="219"/>
      <c r="S37" s="219"/>
      <c r="T37" s="220" t="s">
        <v>750</v>
      </c>
      <c r="U37" s="252" t="str">
        <f t="shared" ref="U37:AG37" si="43">(U5/U21)*1000000</f>
        <v>#DIV/0!</v>
      </c>
      <c r="V37" s="252" t="str">
        <f t="shared" si="43"/>
        <v>#DIV/0!</v>
      </c>
      <c r="W37" s="252">
        <f t="shared" si="43"/>
        <v>0</v>
      </c>
      <c r="X37" s="252" t="str">
        <f t="shared" si="43"/>
        <v>#DIV/0!</v>
      </c>
      <c r="Y37" s="252">
        <f t="shared" si="43"/>
        <v>0</v>
      </c>
      <c r="Z37" s="252">
        <f t="shared" si="43"/>
        <v>0</v>
      </c>
      <c r="AA37" s="252" t="str">
        <f t="shared" si="43"/>
        <v>#DIV/0!</v>
      </c>
      <c r="AB37" s="252" t="str">
        <f t="shared" si="43"/>
        <v>#DIV/0!</v>
      </c>
      <c r="AC37" s="252" t="str">
        <f t="shared" si="43"/>
        <v>#DIV/0!</v>
      </c>
      <c r="AD37" s="252" t="str">
        <f t="shared" si="43"/>
        <v>#DIV/0!</v>
      </c>
      <c r="AE37" s="252" t="str">
        <f t="shared" si="43"/>
        <v>#DIV/0!</v>
      </c>
      <c r="AF37" s="252" t="str">
        <f t="shared" si="43"/>
        <v>#DIV/0!</v>
      </c>
      <c r="AG37" s="253">
        <f t="shared" si="43"/>
        <v>0</v>
      </c>
    </row>
    <row r="38">
      <c r="A38" s="219"/>
      <c r="B38" s="219"/>
      <c r="C38" s="222" t="s">
        <v>751</v>
      </c>
      <c r="D38" s="252" t="str">
        <f t="shared" ref="D38:P38" si="44">(D6/D22)*1000000</f>
        <v>#DIV/0!</v>
      </c>
      <c r="E38" s="252" t="str">
        <f t="shared" si="44"/>
        <v>#DIV/0!</v>
      </c>
      <c r="F38" s="252" t="str">
        <f t="shared" si="44"/>
        <v>#DIV/0!</v>
      </c>
      <c r="G38" s="252" t="str">
        <f t="shared" si="44"/>
        <v>#DIV/0!</v>
      </c>
      <c r="H38" s="252" t="str">
        <f t="shared" si="44"/>
        <v>#DIV/0!</v>
      </c>
      <c r="I38" s="252" t="str">
        <f t="shared" si="44"/>
        <v>#DIV/0!</v>
      </c>
      <c r="J38" s="252" t="str">
        <f t="shared" si="44"/>
        <v>#DIV/0!</v>
      </c>
      <c r="K38" s="252" t="str">
        <f t="shared" si="44"/>
        <v>#DIV/0!</v>
      </c>
      <c r="L38" s="252" t="str">
        <f t="shared" si="44"/>
        <v>#DIV/0!</v>
      </c>
      <c r="M38" s="252" t="str">
        <f t="shared" si="44"/>
        <v>#DIV/0!</v>
      </c>
      <c r="N38" s="252" t="str">
        <f t="shared" si="44"/>
        <v>#DIV/0!</v>
      </c>
      <c r="O38" s="252" t="str">
        <f t="shared" si="44"/>
        <v>#DIV/0!</v>
      </c>
      <c r="P38" s="253" t="str">
        <f t="shared" si="44"/>
        <v>#DIV/0!</v>
      </c>
      <c r="R38" s="219"/>
      <c r="S38" s="219"/>
      <c r="T38" s="222" t="s">
        <v>751</v>
      </c>
      <c r="U38" s="252" t="str">
        <f t="shared" ref="U38:AG38" si="45">(U6/U22)*1000000</f>
        <v>#DIV/0!</v>
      </c>
      <c r="V38" s="252" t="str">
        <f t="shared" si="45"/>
        <v>#DIV/0!</v>
      </c>
      <c r="W38" s="252" t="str">
        <f t="shared" si="45"/>
        <v>#DIV/0!</v>
      </c>
      <c r="X38" s="252" t="str">
        <f t="shared" si="45"/>
        <v>#DIV/0!</v>
      </c>
      <c r="Y38" s="252" t="str">
        <f t="shared" si="45"/>
        <v>#DIV/0!</v>
      </c>
      <c r="Z38" s="252" t="str">
        <f t="shared" si="45"/>
        <v>#DIV/0!</v>
      </c>
      <c r="AA38" s="252" t="str">
        <f t="shared" si="45"/>
        <v>#DIV/0!</v>
      </c>
      <c r="AB38" s="252" t="str">
        <f t="shared" si="45"/>
        <v>#DIV/0!</v>
      </c>
      <c r="AC38" s="252" t="str">
        <f t="shared" si="45"/>
        <v>#DIV/0!</v>
      </c>
      <c r="AD38" s="252" t="str">
        <f t="shared" si="45"/>
        <v>#DIV/0!</v>
      </c>
      <c r="AE38" s="252" t="str">
        <f t="shared" si="45"/>
        <v>#DIV/0!</v>
      </c>
      <c r="AF38" s="252" t="str">
        <f t="shared" si="45"/>
        <v>#DIV/0!</v>
      </c>
      <c r="AG38" s="253" t="str">
        <f t="shared" si="45"/>
        <v>#DIV/0!</v>
      </c>
    </row>
    <row r="39">
      <c r="A39" s="219"/>
      <c r="B39" s="219"/>
      <c r="C39" s="224" t="s">
        <v>752</v>
      </c>
      <c r="D39" s="252" t="str">
        <f t="shared" ref="D39:P39" si="46">(D7/D23)*1000000</f>
        <v>#DIV/0!</v>
      </c>
      <c r="E39" s="252" t="str">
        <f t="shared" si="46"/>
        <v>#DIV/0!</v>
      </c>
      <c r="F39" s="252" t="str">
        <f t="shared" si="46"/>
        <v>#DIV/0!</v>
      </c>
      <c r="G39" s="252" t="str">
        <f t="shared" si="46"/>
        <v>#DIV/0!</v>
      </c>
      <c r="H39" s="252" t="str">
        <f t="shared" si="46"/>
        <v>#DIV/0!</v>
      </c>
      <c r="I39" s="252" t="str">
        <f t="shared" si="46"/>
        <v>#DIV/0!</v>
      </c>
      <c r="J39" s="252" t="str">
        <f t="shared" si="46"/>
        <v>#DIV/0!</v>
      </c>
      <c r="K39" s="252" t="str">
        <f t="shared" si="46"/>
        <v>#DIV/0!</v>
      </c>
      <c r="L39" s="252" t="str">
        <f t="shared" si="46"/>
        <v>#DIV/0!</v>
      </c>
      <c r="M39" s="252" t="str">
        <f t="shared" si="46"/>
        <v>#DIV/0!</v>
      </c>
      <c r="N39" s="252" t="str">
        <f t="shared" si="46"/>
        <v>#DIV/0!</v>
      </c>
      <c r="O39" s="252" t="str">
        <f t="shared" si="46"/>
        <v>#DIV/0!</v>
      </c>
      <c r="P39" s="253" t="str">
        <f t="shared" si="46"/>
        <v>#DIV/0!</v>
      </c>
      <c r="R39" s="219"/>
      <c r="S39" s="219"/>
      <c r="T39" s="224" t="s">
        <v>752</v>
      </c>
      <c r="U39" s="252" t="str">
        <f t="shared" ref="U39:AG39" si="47">(U7/U23)*1000000</f>
        <v>#DIV/0!</v>
      </c>
      <c r="V39" s="252" t="str">
        <f t="shared" si="47"/>
        <v>#DIV/0!</v>
      </c>
      <c r="W39" s="252" t="str">
        <f t="shared" si="47"/>
        <v>#DIV/0!</v>
      </c>
      <c r="X39" s="252" t="str">
        <f t="shared" si="47"/>
        <v>#DIV/0!</v>
      </c>
      <c r="Y39" s="252" t="str">
        <f t="shared" si="47"/>
        <v>#DIV/0!</v>
      </c>
      <c r="Z39" s="252" t="str">
        <f t="shared" si="47"/>
        <v>#DIV/0!</v>
      </c>
      <c r="AA39" s="252" t="str">
        <f t="shared" si="47"/>
        <v>#DIV/0!</v>
      </c>
      <c r="AB39" s="252" t="str">
        <f t="shared" si="47"/>
        <v>#DIV/0!</v>
      </c>
      <c r="AC39" s="252" t="str">
        <f t="shared" si="47"/>
        <v>#DIV/0!</v>
      </c>
      <c r="AD39" s="252" t="str">
        <f t="shared" si="47"/>
        <v>#DIV/0!</v>
      </c>
      <c r="AE39" s="252" t="str">
        <f t="shared" si="47"/>
        <v>#DIV/0!</v>
      </c>
      <c r="AF39" s="252" t="str">
        <f t="shared" si="47"/>
        <v>#DIV/0!</v>
      </c>
      <c r="AG39" s="253" t="str">
        <f t="shared" si="47"/>
        <v>#DIV/0!</v>
      </c>
    </row>
    <row r="40">
      <c r="A40" s="219"/>
      <c r="B40" s="219"/>
      <c r="C40" s="225" t="s">
        <v>753</v>
      </c>
      <c r="D40" s="252" t="str">
        <f t="shared" ref="D40:P40" si="48">(D8/D24)*1000000</f>
        <v>#DIV/0!</v>
      </c>
      <c r="E40" s="252" t="str">
        <f t="shared" si="48"/>
        <v>#DIV/0!</v>
      </c>
      <c r="F40" s="252" t="str">
        <f t="shared" si="48"/>
        <v>#DIV/0!</v>
      </c>
      <c r="G40" s="252" t="str">
        <f t="shared" si="48"/>
        <v>#DIV/0!</v>
      </c>
      <c r="H40" s="252">
        <f t="shared" si="48"/>
        <v>0</v>
      </c>
      <c r="I40" s="252">
        <f t="shared" si="48"/>
        <v>206349.2063</v>
      </c>
      <c r="J40" s="252" t="str">
        <f t="shared" si="48"/>
        <v>#DIV/0!</v>
      </c>
      <c r="K40" s="252" t="str">
        <f t="shared" si="48"/>
        <v>#DIV/0!</v>
      </c>
      <c r="L40" s="252" t="str">
        <f t="shared" si="48"/>
        <v>#DIV/0!</v>
      </c>
      <c r="M40" s="252" t="str">
        <f t="shared" si="48"/>
        <v>#DIV/0!</v>
      </c>
      <c r="N40" s="252" t="str">
        <f t="shared" si="48"/>
        <v>#DIV/0!</v>
      </c>
      <c r="O40" s="252" t="str">
        <f t="shared" si="48"/>
        <v>#DIV/0!</v>
      </c>
      <c r="P40" s="253">
        <f t="shared" si="48"/>
        <v>189781.0219</v>
      </c>
      <c r="R40" s="219"/>
      <c r="S40" s="219"/>
      <c r="T40" s="225" t="s">
        <v>753</v>
      </c>
      <c r="U40" s="252" t="str">
        <f t="shared" ref="U40:AG40" si="49">(U8/U24)*1000000</f>
        <v>#DIV/0!</v>
      </c>
      <c r="V40" s="252" t="str">
        <f t="shared" si="49"/>
        <v>#DIV/0!</v>
      </c>
      <c r="W40" s="252" t="str">
        <f t="shared" si="49"/>
        <v>#DIV/0!</v>
      </c>
      <c r="X40" s="252" t="str">
        <f t="shared" si="49"/>
        <v>#DIV/0!</v>
      </c>
      <c r="Y40" s="252">
        <f t="shared" si="49"/>
        <v>0</v>
      </c>
      <c r="Z40" s="252">
        <f t="shared" si="49"/>
        <v>0</v>
      </c>
      <c r="AA40" s="252" t="str">
        <f t="shared" si="49"/>
        <v>#DIV/0!</v>
      </c>
      <c r="AB40" s="252" t="str">
        <f t="shared" si="49"/>
        <v>#DIV/0!</v>
      </c>
      <c r="AC40" s="252" t="str">
        <f t="shared" si="49"/>
        <v>#DIV/0!</v>
      </c>
      <c r="AD40" s="252" t="str">
        <f t="shared" si="49"/>
        <v>#DIV/0!</v>
      </c>
      <c r="AE40" s="252" t="str">
        <f t="shared" si="49"/>
        <v>#DIV/0!</v>
      </c>
      <c r="AF40" s="252" t="str">
        <f t="shared" si="49"/>
        <v>#DIV/0!</v>
      </c>
      <c r="AG40" s="253">
        <f t="shared" si="49"/>
        <v>0</v>
      </c>
    </row>
    <row r="41">
      <c r="A41" s="219"/>
      <c r="B41" s="219"/>
      <c r="C41" s="225" t="s">
        <v>754</v>
      </c>
      <c r="D41" s="252">
        <f t="shared" ref="D41:P41" si="50">(D9/D25)*1000000</f>
        <v>0</v>
      </c>
      <c r="E41" s="252">
        <f t="shared" si="50"/>
        <v>0</v>
      </c>
      <c r="F41" s="252">
        <f t="shared" si="50"/>
        <v>0</v>
      </c>
      <c r="G41" s="252">
        <f t="shared" si="50"/>
        <v>27522.93578</v>
      </c>
      <c r="H41" s="252">
        <f t="shared" si="50"/>
        <v>10256.41026</v>
      </c>
      <c r="I41" s="252">
        <f t="shared" si="50"/>
        <v>0</v>
      </c>
      <c r="J41" s="252" t="str">
        <f t="shared" si="50"/>
        <v>#DIV/0!</v>
      </c>
      <c r="K41" s="252" t="str">
        <f t="shared" si="50"/>
        <v>#DIV/0!</v>
      </c>
      <c r="L41" s="252" t="str">
        <f t="shared" si="50"/>
        <v>#DIV/0!</v>
      </c>
      <c r="M41" s="252" t="str">
        <f t="shared" si="50"/>
        <v>#DIV/0!</v>
      </c>
      <c r="N41" s="252" t="str">
        <f t="shared" si="50"/>
        <v>#DIV/0!</v>
      </c>
      <c r="O41" s="252" t="str">
        <f t="shared" si="50"/>
        <v>#DIV/0!</v>
      </c>
      <c r="P41" s="253">
        <f t="shared" si="50"/>
        <v>4897.159647</v>
      </c>
      <c r="R41" s="219"/>
      <c r="S41" s="219"/>
      <c r="T41" s="225" t="s">
        <v>754</v>
      </c>
      <c r="U41" s="252">
        <f t="shared" ref="U41:AG41" si="51">(U9/U25)*1000000</f>
        <v>0</v>
      </c>
      <c r="V41" s="252">
        <f t="shared" si="51"/>
        <v>0</v>
      </c>
      <c r="W41" s="252">
        <f t="shared" si="51"/>
        <v>0</v>
      </c>
      <c r="X41" s="252">
        <f t="shared" si="51"/>
        <v>0</v>
      </c>
      <c r="Y41" s="252">
        <f t="shared" si="51"/>
        <v>0</v>
      </c>
      <c r="Z41" s="252">
        <f t="shared" si="51"/>
        <v>0</v>
      </c>
      <c r="AA41" s="252" t="str">
        <f t="shared" si="51"/>
        <v>#DIV/0!</v>
      </c>
      <c r="AB41" s="252" t="str">
        <f t="shared" si="51"/>
        <v>#DIV/0!</v>
      </c>
      <c r="AC41" s="252" t="str">
        <f t="shared" si="51"/>
        <v>#DIV/0!</v>
      </c>
      <c r="AD41" s="252" t="str">
        <f t="shared" si="51"/>
        <v>#DIV/0!</v>
      </c>
      <c r="AE41" s="252" t="str">
        <f t="shared" si="51"/>
        <v>#DIV/0!</v>
      </c>
      <c r="AF41" s="252" t="str">
        <f t="shared" si="51"/>
        <v>#DIV/0!</v>
      </c>
      <c r="AG41" s="253">
        <f t="shared" si="51"/>
        <v>0</v>
      </c>
    </row>
    <row r="42">
      <c r="A42" s="219"/>
      <c r="B42" s="226"/>
      <c r="C42" s="254" t="s">
        <v>767</v>
      </c>
      <c r="D42" s="255">
        <f t="shared" ref="D42:P42" si="52">(D10/D26)*1000000</f>
        <v>5855.196487</v>
      </c>
      <c r="E42" s="256">
        <f t="shared" si="52"/>
        <v>8773.640086</v>
      </c>
      <c r="F42" s="256">
        <f t="shared" si="52"/>
        <v>4858.159105</v>
      </c>
      <c r="G42" s="256">
        <f t="shared" si="52"/>
        <v>2939.624633</v>
      </c>
      <c r="H42" s="256">
        <f t="shared" si="52"/>
        <v>3046.084308</v>
      </c>
      <c r="I42" s="256">
        <f t="shared" si="52"/>
        <v>16951.4328</v>
      </c>
      <c r="J42" s="256" t="str">
        <f t="shared" si="52"/>
        <v>#DIV/0!</v>
      </c>
      <c r="K42" s="256" t="str">
        <f t="shared" si="52"/>
        <v>#DIV/0!</v>
      </c>
      <c r="L42" s="256" t="str">
        <f t="shared" si="52"/>
        <v>#DIV/0!</v>
      </c>
      <c r="M42" s="256" t="str">
        <f t="shared" si="52"/>
        <v>#DIV/0!</v>
      </c>
      <c r="N42" s="256" t="str">
        <f t="shared" si="52"/>
        <v>#DIV/0!</v>
      </c>
      <c r="O42" s="256" t="str">
        <f t="shared" si="52"/>
        <v>#DIV/0!</v>
      </c>
      <c r="P42" s="257">
        <f t="shared" si="52"/>
        <v>6186.407629</v>
      </c>
      <c r="R42" s="219"/>
      <c r="S42" s="226"/>
      <c r="T42" s="254" t="s">
        <v>767</v>
      </c>
      <c r="U42" s="255">
        <f t="shared" ref="U42:AG42" si="53">(U10/U26)*1000000</f>
        <v>0</v>
      </c>
      <c r="V42" s="256">
        <f t="shared" si="53"/>
        <v>0</v>
      </c>
      <c r="W42" s="256">
        <f t="shared" si="53"/>
        <v>0</v>
      </c>
      <c r="X42" s="256">
        <f t="shared" si="53"/>
        <v>0</v>
      </c>
      <c r="Y42" s="256">
        <f t="shared" si="53"/>
        <v>0</v>
      </c>
      <c r="Z42" s="256" t="str">
        <f t="shared" si="53"/>
        <v>#DIV/0!</v>
      </c>
      <c r="AA42" s="256" t="str">
        <f t="shared" si="53"/>
        <v>#DIV/0!</v>
      </c>
      <c r="AB42" s="256" t="str">
        <f t="shared" si="53"/>
        <v>#DIV/0!</v>
      </c>
      <c r="AC42" s="256" t="str">
        <f t="shared" si="53"/>
        <v>#DIV/0!</v>
      </c>
      <c r="AD42" s="256" t="str">
        <f t="shared" si="53"/>
        <v>#DIV/0!</v>
      </c>
      <c r="AE42" s="256" t="str">
        <f t="shared" si="53"/>
        <v>#DIV/0!</v>
      </c>
      <c r="AF42" s="256" t="str">
        <f t="shared" si="53"/>
        <v>#DIV/0!</v>
      </c>
      <c r="AG42" s="258">
        <f t="shared" si="53"/>
        <v>0</v>
      </c>
    </row>
    <row r="43">
      <c r="A43" s="219"/>
      <c r="B43" s="212" t="s">
        <v>756</v>
      </c>
      <c r="C43" s="225" t="s">
        <v>757</v>
      </c>
      <c r="D43" s="252">
        <f t="shared" ref="D43:P43" si="54">(D11/D27)*1000000</f>
        <v>0</v>
      </c>
      <c r="E43" s="252">
        <f t="shared" si="54"/>
        <v>0</v>
      </c>
      <c r="F43" s="252" t="str">
        <f t="shared" si="54"/>
        <v>#DIV/0!</v>
      </c>
      <c r="G43" s="252" t="str">
        <f t="shared" si="54"/>
        <v>#DIV/0!</v>
      </c>
      <c r="H43" s="252" t="str">
        <f t="shared" si="54"/>
        <v>#DIV/0!</v>
      </c>
      <c r="I43" s="252" t="str">
        <f t="shared" si="54"/>
        <v>#DIV/0!</v>
      </c>
      <c r="J43" s="252" t="str">
        <f t="shared" si="54"/>
        <v>#DIV/0!</v>
      </c>
      <c r="K43" s="252" t="str">
        <f t="shared" si="54"/>
        <v>#DIV/0!</v>
      </c>
      <c r="L43" s="252" t="str">
        <f t="shared" si="54"/>
        <v>#DIV/0!</v>
      </c>
      <c r="M43" s="252" t="str">
        <f t="shared" si="54"/>
        <v>#DIV/0!</v>
      </c>
      <c r="N43" s="252" t="str">
        <f t="shared" si="54"/>
        <v>#DIV/0!</v>
      </c>
      <c r="O43" s="252" t="str">
        <f t="shared" si="54"/>
        <v>#DIV/0!</v>
      </c>
      <c r="P43" s="252">
        <f t="shared" si="54"/>
        <v>83333.33333</v>
      </c>
      <c r="R43" s="219"/>
      <c r="S43" s="212" t="s">
        <v>756</v>
      </c>
      <c r="T43" s="225" t="s">
        <v>757</v>
      </c>
      <c r="U43" s="252">
        <f t="shared" ref="U43:AG43" si="55">(U11/U27)*1000000</f>
        <v>0</v>
      </c>
      <c r="V43" s="252">
        <f t="shared" si="55"/>
        <v>0</v>
      </c>
      <c r="W43" s="252" t="str">
        <f t="shared" si="55"/>
        <v>#DIV/0!</v>
      </c>
      <c r="X43" s="252" t="str">
        <f t="shared" si="55"/>
        <v>#DIV/0!</v>
      </c>
      <c r="Y43" s="252" t="str">
        <f t="shared" si="55"/>
        <v>#DIV/0!</v>
      </c>
      <c r="Z43" s="252" t="str">
        <f t="shared" si="55"/>
        <v>#DIV/0!</v>
      </c>
      <c r="AA43" s="252" t="str">
        <f t="shared" si="55"/>
        <v>#DIV/0!</v>
      </c>
      <c r="AB43" s="252" t="str">
        <f t="shared" si="55"/>
        <v>#DIV/0!</v>
      </c>
      <c r="AC43" s="252" t="str">
        <f t="shared" si="55"/>
        <v>#DIV/0!</v>
      </c>
      <c r="AD43" s="252" t="str">
        <f t="shared" si="55"/>
        <v>#DIV/0!</v>
      </c>
      <c r="AE43" s="252" t="str">
        <f t="shared" si="55"/>
        <v>#DIV/0!</v>
      </c>
      <c r="AF43" s="252" t="str">
        <f t="shared" si="55"/>
        <v>#DIV/0!</v>
      </c>
      <c r="AG43" s="260">
        <f t="shared" si="55"/>
        <v>0</v>
      </c>
    </row>
    <row r="44">
      <c r="A44" s="219"/>
      <c r="B44" s="219"/>
      <c r="C44" s="225" t="s">
        <v>758</v>
      </c>
      <c r="D44" s="252" t="str">
        <f t="shared" ref="D44:P44" si="56">(D12/D28)*1000000</f>
        <v>#DIV/0!</v>
      </c>
      <c r="E44" s="252" t="str">
        <f t="shared" si="56"/>
        <v>#DIV/0!</v>
      </c>
      <c r="F44" s="252" t="str">
        <f t="shared" si="56"/>
        <v>#DIV/0!</v>
      </c>
      <c r="G44" s="252" t="str">
        <f t="shared" si="56"/>
        <v>#DIV/0!</v>
      </c>
      <c r="H44" s="252" t="str">
        <f t="shared" si="56"/>
        <v>#DIV/0!</v>
      </c>
      <c r="I44" s="252" t="str">
        <f t="shared" si="56"/>
        <v>#DIV/0!</v>
      </c>
      <c r="J44" s="252" t="str">
        <f t="shared" si="56"/>
        <v>#DIV/0!</v>
      </c>
      <c r="K44" s="252" t="str">
        <f t="shared" si="56"/>
        <v>#DIV/0!</v>
      </c>
      <c r="L44" s="252" t="str">
        <f t="shared" si="56"/>
        <v>#DIV/0!</v>
      </c>
      <c r="M44" s="252" t="str">
        <f t="shared" si="56"/>
        <v>#DIV/0!</v>
      </c>
      <c r="N44" s="252" t="str">
        <f t="shared" si="56"/>
        <v>#DIV/0!</v>
      </c>
      <c r="O44" s="252" t="str">
        <f t="shared" si="56"/>
        <v>#DIV/0!</v>
      </c>
      <c r="P44" s="252" t="str">
        <f t="shared" si="56"/>
        <v>#DIV/0!</v>
      </c>
      <c r="R44" s="219"/>
      <c r="S44" s="219"/>
      <c r="T44" s="225" t="s">
        <v>758</v>
      </c>
      <c r="U44" s="252" t="str">
        <f t="shared" ref="U44:AG44" si="57">(U12/U28)*1000000</f>
        <v>#DIV/0!</v>
      </c>
      <c r="V44" s="252" t="str">
        <f t="shared" si="57"/>
        <v>#DIV/0!</v>
      </c>
      <c r="W44" s="252" t="str">
        <f t="shared" si="57"/>
        <v>#DIV/0!</v>
      </c>
      <c r="X44" s="252" t="str">
        <f t="shared" si="57"/>
        <v>#DIV/0!</v>
      </c>
      <c r="Y44" s="252" t="str">
        <f t="shared" si="57"/>
        <v>#DIV/0!</v>
      </c>
      <c r="Z44" s="252" t="str">
        <f t="shared" si="57"/>
        <v>#DIV/0!</v>
      </c>
      <c r="AA44" s="252" t="str">
        <f t="shared" si="57"/>
        <v>#DIV/0!</v>
      </c>
      <c r="AB44" s="252" t="str">
        <f t="shared" si="57"/>
        <v>#DIV/0!</v>
      </c>
      <c r="AC44" s="252" t="str">
        <f t="shared" si="57"/>
        <v>#DIV/0!</v>
      </c>
      <c r="AD44" s="252" t="str">
        <f t="shared" si="57"/>
        <v>#DIV/0!</v>
      </c>
      <c r="AE44" s="252" t="str">
        <f t="shared" si="57"/>
        <v>#DIV/0!</v>
      </c>
      <c r="AF44" s="252" t="str">
        <f t="shared" si="57"/>
        <v>#DIV/0!</v>
      </c>
      <c r="AG44" s="253" t="str">
        <f t="shared" si="57"/>
        <v>#DIV/0!</v>
      </c>
    </row>
    <row r="45">
      <c r="A45" s="219"/>
      <c r="B45" s="219"/>
      <c r="C45" s="225" t="s">
        <v>759</v>
      </c>
      <c r="D45" s="252">
        <f t="shared" ref="D45:P45" si="58">(D13/D29)*1000000</f>
        <v>0</v>
      </c>
      <c r="E45" s="252">
        <f t="shared" si="58"/>
        <v>0</v>
      </c>
      <c r="F45" s="252">
        <f t="shared" si="58"/>
        <v>0</v>
      </c>
      <c r="G45" s="252">
        <f t="shared" si="58"/>
        <v>0</v>
      </c>
      <c r="H45" s="252">
        <f t="shared" si="58"/>
        <v>0</v>
      </c>
      <c r="I45" s="252">
        <f t="shared" si="58"/>
        <v>0</v>
      </c>
      <c r="J45" s="252" t="str">
        <f t="shared" si="58"/>
        <v>#DIV/0!</v>
      </c>
      <c r="K45" s="252" t="str">
        <f t="shared" si="58"/>
        <v>#DIV/0!</v>
      </c>
      <c r="L45" s="252" t="str">
        <f t="shared" si="58"/>
        <v>#DIV/0!</v>
      </c>
      <c r="M45" s="252" t="str">
        <f t="shared" si="58"/>
        <v>#DIV/0!</v>
      </c>
      <c r="N45" s="252" t="str">
        <f t="shared" si="58"/>
        <v>#DIV/0!</v>
      </c>
      <c r="O45" s="252" t="str">
        <f t="shared" si="58"/>
        <v>#DIV/0!</v>
      </c>
      <c r="P45" s="252">
        <f t="shared" si="58"/>
        <v>0</v>
      </c>
      <c r="R45" s="219"/>
      <c r="S45" s="219"/>
      <c r="T45" s="225" t="s">
        <v>759</v>
      </c>
      <c r="U45" s="252">
        <f t="shared" ref="U45:AG45" si="59">(U13/U29)*1000000</f>
        <v>0</v>
      </c>
      <c r="V45" s="252">
        <f t="shared" si="59"/>
        <v>0</v>
      </c>
      <c r="W45" s="252">
        <f t="shared" si="59"/>
        <v>0</v>
      </c>
      <c r="X45" s="252">
        <f t="shared" si="59"/>
        <v>0</v>
      </c>
      <c r="Y45" s="252">
        <f t="shared" si="59"/>
        <v>0</v>
      </c>
      <c r="Z45" s="252">
        <f t="shared" si="59"/>
        <v>0</v>
      </c>
      <c r="AA45" s="252" t="str">
        <f t="shared" si="59"/>
        <v>#DIV/0!</v>
      </c>
      <c r="AB45" s="252" t="str">
        <f t="shared" si="59"/>
        <v>#DIV/0!</v>
      </c>
      <c r="AC45" s="252" t="str">
        <f t="shared" si="59"/>
        <v>#DIV/0!</v>
      </c>
      <c r="AD45" s="252" t="str">
        <f t="shared" si="59"/>
        <v>#DIV/0!</v>
      </c>
      <c r="AE45" s="252" t="str">
        <f t="shared" si="59"/>
        <v>#DIV/0!</v>
      </c>
      <c r="AF45" s="252" t="str">
        <f t="shared" si="59"/>
        <v>#DIV/0!</v>
      </c>
      <c r="AG45" s="253">
        <f t="shared" si="59"/>
        <v>0</v>
      </c>
    </row>
    <row r="46">
      <c r="A46" s="219"/>
      <c r="B46" s="219"/>
      <c r="C46" s="230" t="s">
        <v>760</v>
      </c>
      <c r="D46" s="252">
        <f t="shared" ref="D46:P46" si="60">(D14/D30)*1000000</f>
        <v>0</v>
      </c>
      <c r="E46" s="252" t="str">
        <f t="shared" si="60"/>
        <v>#DIV/0!</v>
      </c>
      <c r="F46" s="252" t="str">
        <f t="shared" si="60"/>
        <v>#DIV/0!</v>
      </c>
      <c r="G46" s="252">
        <f t="shared" si="60"/>
        <v>0</v>
      </c>
      <c r="H46" s="252" t="str">
        <f t="shared" si="60"/>
        <v>#DIV/0!</v>
      </c>
      <c r="I46" s="252" t="str">
        <f t="shared" si="60"/>
        <v>#DIV/0!</v>
      </c>
      <c r="J46" s="252" t="str">
        <f t="shared" si="60"/>
        <v>#DIV/0!</v>
      </c>
      <c r="K46" s="252" t="str">
        <f t="shared" si="60"/>
        <v>#DIV/0!</v>
      </c>
      <c r="L46" s="252" t="str">
        <f t="shared" si="60"/>
        <v>#DIV/0!</v>
      </c>
      <c r="M46" s="252" t="str">
        <f t="shared" si="60"/>
        <v>#DIV/0!</v>
      </c>
      <c r="N46" s="252" t="str">
        <f t="shared" si="60"/>
        <v>#DIV/0!</v>
      </c>
      <c r="O46" s="252" t="str">
        <f t="shared" si="60"/>
        <v>#DIV/0!</v>
      </c>
      <c r="P46" s="252">
        <f t="shared" si="60"/>
        <v>0</v>
      </c>
      <c r="R46" s="219"/>
      <c r="S46" s="219"/>
      <c r="T46" s="230" t="s">
        <v>760</v>
      </c>
      <c r="U46" s="252">
        <f t="shared" ref="U46:AG46" si="61">(U14/U30)*1000000</f>
        <v>0</v>
      </c>
      <c r="V46" s="252" t="str">
        <f t="shared" si="61"/>
        <v>#DIV/0!</v>
      </c>
      <c r="W46" s="252" t="str">
        <f t="shared" si="61"/>
        <v>#DIV/0!</v>
      </c>
      <c r="X46" s="252">
        <f t="shared" si="61"/>
        <v>0</v>
      </c>
      <c r="Y46" s="252" t="str">
        <f t="shared" si="61"/>
        <v>#DIV/0!</v>
      </c>
      <c r="Z46" s="252" t="str">
        <f t="shared" si="61"/>
        <v>#DIV/0!</v>
      </c>
      <c r="AA46" s="252" t="str">
        <f t="shared" si="61"/>
        <v>#DIV/0!</v>
      </c>
      <c r="AB46" s="252" t="str">
        <f t="shared" si="61"/>
        <v>#DIV/0!</v>
      </c>
      <c r="AC46" s="252" t="str">
        <f t="shared" si="61"/>
        <v>#DIV/0!</v>
      </c>
      <c r="AD46" s="252" t="str">
        <f t="shared" si="61"/>
        <v>#DIV/0!</v>
      </c>
      <c r="AE46" s="252" t="str">
        <f t="shared" si="61"/>
        <v>#DIV/0!</v>
      </c>
      <c r="AF46" s="252" t="str">
        <f t="shared" si="61"/>
        <v>#DIV/0!</v>
      </c>
      <c r="AG46" s="253">
        <f t="shared" si="61"/>
        <v>0</v>
      </c>
    </row>
    <row r="47">
      <c r="A47" s="219"/>
      <c r="B47" s="219"/>
      <c r="C47" s="222" t="s">
        <v>761</v>
      </c>
      <c r="D47" s="252">
        <f t="shared" ref="D47:P47" si="62">(D15/D31)*1000000</f>
        <v>0</v>
      </c>
      <c r="E47" s="252" t="str">
        <f t="shared" si="62"/>
        <v>#DIV/0!</v>
      </c>
      <c r="F47" s="252" t="str">
        <f t="shared" si="62"/>
        <v>#DIV/0!</v>
      </c>
      <c r="G47" s="252" t="str">
        <f t="shared" si="62"/>
        <v>#DIV/0!</v>
      </c>
      <c r="H47" s="252">
        <f t="shared" si="62"/>
        <v>0</v>
      </c>
      <c r="I47" s="252" t="str">
        <f t="shared" si="62"/>
        <v>#DIV/0!</v>
      </c>
      <c r="J47" s="252" t="str">
        <f t="shared" si="62"/>
        <v>#DIV/0!</v>
      </c>
      <c r="K47" s="252" t="str">
        <f t="shared" si="62"/>
        <v>#DIV/0!</v>
      </c>
      <c r="L47" s="252" t="str">
        <f t="shared" si="62"/>
        <v>#DIV/0!</v>
      </c>
      <c r="M47" s="252" t="str">
        <f t="shared" si="62"/>
        <v>#DIV/0!</v>
      </c>
      <c r="N47" s="252" t="str">
        <f t="shared" si="62"/>
        <v>#DIV/0!</v>
      </c>
      <c r="O47" s="252" t="str">
        <f t="shared" si="62"/>
        <v>#DIV/0!</v>
      </c>
      <c r="P47" s="252">
        <f t="shared" si="62"/>
        <v>0</v>
      </c>
      <c r="R47" s="219"/>
      <c r="S47" s="219"/>
      <c r="T47" s="222" t="s">
        <v>761</v>
      </c>
      <c r="U47" s="252">
        <f t="shared" ref="U47:AG47" si="63">(U15/U31)*1000000</f>
        <v>0</v>
      </c>
      <c r="V47" s="252" t="str">
        <f t="shared" si="63"/>
        <v>#DIV/0!</v>
      </c>
      <c r="W47" s="252" t="str">
        <f t="shared" si="63"/>
        <v>#DIV/0!</v>
      </c>
      <c r="X47" s="252" t="str">
        <f t="shared" si="63"/>
        <v>#DIV/0!</v>
      </c>
      <c r="Y47" s="252">
        <f t="shared" si="63"/>
        <v>0</v>
      </c>
      <c r="Z47" s="252" t="str">
        <f t="shared" si="63"/>
        <v>#DIV/0!</v>
      </c>
      <c r="AA47" s="252" t="str">
        <f t="shared" si="63"/>
        <v>#DIV/0!</v>
      </c>
      <c r="AB47" s="252" t="str">
        <f t="shared" si="63"/>
        <v>#DIV/0!</v>
      </c>
      <c r="AC47" s="252" t="str">
        <f t="shared" si="63"/>
        <v>#DIV/0!</v>
      </c>
      <c r="AD47" s="252" t="str">
        <f t="shared" si="63"/>
        <v>#DIV/0!</v>
      </c>
      <c r="AE47" s="252" t="str">
        <f t="shared" si="63"/>
        <v>#DIV/0!</v>
      </c>
      <c r="AF47" s="252" t="str">
        <f t="shared" si="63"/>
        <v>#DIV/0!</v>
      </c>
      <c r="AG47" s="253">
        <f t="shared" si="63"/>
        <v>0</v>
      </c>
    </row>
    <row r="48">
      <c r="A48" s="219"/>
      <c r="B48" s="219"/>
      <c r="C48" s="231" t="s">
        <v>762</v>
      </c>
      <c r="D48" s="252">
        <f t="shared" ref="D48:P48" si="64">(D16/D32)*1000000</f>
        <v>0</v>
      </c>
      <c r="E48" s="252">
        <f t="shared" si="64"/>
        <v>0</v>
      </c>
      <c r="F48" s="252" t="str">
        <f t="shared" si="64"/>
        <v>#DIV/0!</v>
      </c>
      <c r="G48" s="252">
        <f t="shared" si="64"/>
        <v>0</v>
      </c>
      <c r="H48" s="252">
        <f t="shared" si="64"/>
        <v>0</v>
      </c>
      <c r="I48" s="252">
        <f t="shared" si="64"/>
        <v>0</v>
      </c>
      <c r="J48" s="252" t="str">
        <f t="shared" si="64"/>
        <v>#DIV/0!</v>
      </c>
      <c r="K48" s="252" t="str">
        <f t="shared" si="64"/>
        <v>#DIV/0!</v>
      </c>
      <c r="L48" s="252" t="str">
        <f t="shared" si="64"/>
        <v>#DIV/0!</v>
      </c>
      <c r="M48" s="252" t="str">
        <f t="shared" si="64"/>
        <v>#DIV/0!</v>
      </c>
      <c r="N48" s="252" t="str">
        <f t="shared" si="64"/>
        <v>#DIV/0!</v>
      </c>
      <c r="O48" s="252" t="str">
        <f t="shared" si="64"/>
        <v>#DIV/0!</v>
      </c>
      <c r="P48" s="252">
        <f t="shared" si="64"/>
        <v>0</v>
      </c>
      <c r="R48" s="219"/>
      <c r="S48" s="219"/>
      <c r="T48" s="254"/>
      <c r="U48" s="259"/>
      <c r="V48" s="259"/>
      <c r="W48" s="259"/>
      <c r="X48" s="259"/>
      <c r="Y48" s="259"/>
      <c r="Z48" s="259"/>
      <c r="AA48" s="259"/>
      <c r="AB48" s="259"/>
      <c r="AC48" s="259"/>
      <c r="AD48" s="259"/>
      <c r="AE48" s="259"/>
      <c r="AF48" s="259"/>
      <c r="AG48" s="387"/>
    </row>
    <row r="49">
      <c r="A49" s="219"/>
      <c r="B49" s="226"/>
      <c r="C49" s="254" t="s">
        <v>768</v>
      </c>
      <c r="D49" s="255">
        <f t="shared" ref="D49:P49" si="65">(D17/D33)*1000000</f>
        <v>0</v>
      </c>
      <c r="E49" s="256">
        <f t="shared" si="65"/>
        <v>0</v>
      </c>
      <c r="F49" s="256">
        <f t="shared" si="65"/>
        <v>12820.51282</v>
      </c>
      <c r="G49" s="256">
        <f t="shared" si="65"/>
        <v>0</v>
      </c>
      <c r="H49" s="256">
        <f t="shared" si="65"/>
        <v>0</v>
      </c>
      <c r="I49" s="256">
        <f t="shared" si="65"/>
        <v>0</v>
      </c>
      <c r="J49" s="256" t="str">
        <f t="shared" si="65"/>
        <v>#DIV/0!</v>
      </c>
      <c r="K49" s="256" t="str">
        <f t="shared" si="65"/>
        <v>#DIV/0!</v>
      </c>
      <c r="L49" s="256" t="str">
        <f t="shared" si="65"/>
        <v>#DIV/0!</v>
      </c>
      <c r="M49" s="256" t="str">
        <f t="shared" si="65"/>
        <v>#DIV/0!</v>
      </c>
      <c r="N49" s="256" t="str">
        <f t="shared" si="65"/>
        <v>#DIV/0!</v>
      </c>
      <c r="O49" s="256" t="str">
        <f t="shared" si="65"/>
        <v>#DIV/0!</v>
      </c>
      <c r="P49" s="257">
        <f t="shared" si="65"/>
        <v>1277.955272</v>
      </c>
      <c r="R49" s="219"/>
      <c r="S49" s="226"/>
      <c r="T49" s="254" t="s">
        <v>768</v>
      </c>
      <c r="U49" s="255">
        <f t="shared" ref="U49:AG49" si="66">(U17/U33)*1000000</f>
        <v>0</v>
      </c>
      <c r="V49" s="256">
        <f t="shared" si="66"/>
        <v>0</v>
      </c>
      <c r="W49" s="256">
        <f t="shared" si="66"/>
        <v>0</v>
      </c>
      <c r="X49" s="256">
        <f t="shared" si="66"/>
        <v>0</v>
      </c>
      <c r="Y49" s="256">
        <f t="shared" si="66"/>
        <v>0</v>
      </c>
      <c r="Z49" s="256">
        <f t="shared" si="66"/>
        <v>0</v>
      </c>
      <c r="AA49" s="256" t="str">
        <f t="shared" si="66"/>
        <v>#DIV/0!</v>
      </c>
      <c r="AB49" s="256" t="str">
        <f t="shared" si="66"/>
        <v>#DIV/0!</v>
      </c>
      <c r="AC49" s="256" t="str">
        <f t="shared" si="66"/>
        <v>#DIV/0!</v>
      </c>
      <c r="AD49" s="256" t="str">
        <f t="shared" si="66"/>
        <v>#DIV/0!</v>
      </c>
      <c r="AE49" s="256" t="str">
        <f t="shared" si="66"/>
        <v>#DIV/0!</v>
      </c>
      <c r="AF49" s="256" t="str">
        <f t="shared" si="66"/>
        <v>#DIV/0!</v>
      </c>
      <c r="AG49" s="386">
        <f t="shared" si="66"/>
        <v>0</v>
      </c>
    </row>
    <row r="50">
      <c r="A50" s="226"/>
      <c r="B50" s="261" t="s">
        <v>755</v>
      </c>
      <c r="C50" s="262" t="s">
        <v>769</v>
      </c>
      <c r="D50" s="263">
        <f t="shared" ref="D50:P50" si="67">(D18/D34)*1000000</f>
        <v>5779.704346</v>
      </c>
      <c r="E50" s="263">
        <f t="shared" si="67"/>
        <v>8662.175168</v>
      </c>
      <c r="F50" s="263">
        <f t="shared" si="67"/>
        <v>4964.478302</v>
      </c>
      <c r="G50" s="263">
        <f t="shared" si="67"/>
        <v>2893.175074</v>
      </c>
      <c r="H50" s="263">
        <f t="shared" si="67"/>
        <v>2969.633107</v>
      </c>
      <c r="I50" s="263">
        <f t="shared" si="67"/>
        <v>16004.06452</v>
      </c>
      <c r="J50" s="263" t="str">
        <f t="shared" si="67"/>
        <v>#DIV/0!</v>
      </c>
      <c r="K50" s="263" t="str">
        <f t="shared" si="67"/>
        <v>#DIV/0!</v>
      </c>
      <c r="L50" s="263" t="str">
        <f t="shared" si="67"/>
        <v>#DIV/0!</v>
      </c>
      <c r="M50" s="263" t="str">
        <f t="shared" si="67"/>
        <v>#DIV/0!</v>
      </c>
      <c r="N50" s="263" t="str">
        <f t="shared" si="67"/>
        <v>#DIV/0!</v>
      </c>
      <c r="O50" s="263" t="str">
        <f t="shared" si="67"/>
        <v>#DIV/0!</v>
      </c>
      <c r="P50" s="264">
        <f t="shared" si="67"/>
        <v>5789.308747</v>
      </c>
      <c r="R50" s="226"/>
      <c r="S50" s="265" t="s">
        <v>755</v>
      </c>
      <c r="T50" s="262" t="s">
        <v>769</v>
      </c>
      <c r="U50" s="263">
        <f t="shared" ref="U50:AG50" si="68">(U18/U34)*1000000</f>
        <v>0</v>
      </c>
      <c r="V50" s="263">
        <f t="shared" si="68"/>
        <v>0</v>
      </c>
      <c r="W50" s="263">
        <f t="shared" si="68"/>
        <v>0</v>
      </c>
      <c r="X50" s="263">
        <f t="shared" si="68"/>
        <v>0</v>
      </c>
      <c r="Y50" s="263">
        <f t="shared" si="68"/>
        <v>0</v>
      </c>
      <c r="Z50" s="263">
        <f t="shared" si="68"/>
        <v>0</v>
      </c>
      <c r="AA50" s="263" t="str">
        <f t="shared" si="68"/>
        <v>#DIV/0!</v>
      </c>
      <c r="AB50" s="263" t="str">
        <f t="shared" si="68"/>
        <v>#DIV/0!</v>
      </c>
      <c r="AC50" s="263" t="str">
        <f t="shared" si="68"/>
        <v>#DIV/0!</v>
      </c>
      <c r="AD50" s="263" t="str">
        <f t="shared" si="68"/>
        <v>#DIV/0!</v>
      </c>
      <c r="AE50" s="263" t="str">
        <f t="shared" si="68"/>
        <v>#DIV/0!</v>
      </c>
      <c r="AF50" s="263" t="str">
        <f t="shared" si="68"/>
        <v>#DIV/0!</v>
      </c>
      <c r="AG50" s="266">
        <f t="shared" si="68"/>
        <v>0</v>
      </c>
    </row>
    <row r="51">
      <c r="A51" s="268" t="s">
        <v>789</v>
      </c>
      <c r="B51" s="269" t="s">
        <v>747</v>
      </c>
      <c r="C51" s="270" t="s">
        <v>771</v>
      </c>
      <c r="D51" s="271">
        <f t="shared" ref="D51:P51" si="69">D10/D26</f>
        <v>0.005855196487</v>
      </c>
      <c r="E51" s="272">
        <f t="shared" si="69"/>
        <v>0.008773640086</v>
      </c>
      <c r="F51" s="272">
        <f t="shared" si="69"/>
        <v>0.004858159105</v>
      </c>
      <c r="G51" s="272">
        <f t="shared" si="69"/>
        <v>0.002939624633</v>
      </c>
      <c r="H51" s="272">
        <f t="shared" si="69"/>
        <v>0.003046084308</v>
      </c>
      <c r="I51" s="272">
        <f t="shared" si="69"/>
        <v>0.0169514328</v>
      </c>
      <c r="J51" s="272" t="str">
        <f t="shared" si="69"/>
        <v>#DIV/0!</v>
      </c>
      <c r="K51" s="272" t="str">
        <f t="shared" si="69"/>
        <v>#DIV/0!</v>
      </c>
      <c r="L51" s="272" t="str">
        <f t="shared" si="69"/>
        <v>#DIV/0!</v>
      </c>
      <c r="M51" s="272" t="str">
        <f t="shared" si="69"/>
        <v>#DIV/0!</v>
      </c>
      <c r="N51" s="272" t="str">
        <f t="shared" si="69"/>
        <v>#DIV/0!</v>
      </c>
      <c r="O51" s="273" t="str">
        <f t="shared" si="69"/>
        <v>#DIV/0!</v>
      </c>
      <c r="P51" s="274">
        <f t="shared" si="69"/>
        <v>0.006186407629</v>
      </c>
      <c r="R51" s="268" t="s">
        <v>770</v>
      </c>
      <c r="S51" s="269" t="s">
        <v>747</v>
      </c>
      <c r="T51" s="270" t="s">
        <v>771</v>
      </c>
      <c r="U51" s="271">
        <f t="shared" ref="U51:AG51" si="70">U10/U26</f>
        <v>0</v>
      </c>
      <c r="V51" s="272">
        <f t="shared" si="70"/>
        <v>0</v>
      </c>
      <c r="W51" s="272">
        <f t="shared" si="70"/>
        <v>0</v>
      </c>
      <c r="X51" s="272">
        <f t="shared" si="70"/>
        <v>0</v>
      </c>
      <c r="Y51" s="272">
        <f t="shared" si="70"/>
        <v>0</v>
      </c>
      <c r="Z51" s="272" t="str">
        <f t="shared" si="70"/>
        <v>#DIV/0!</v>
      </c>
      <c r="AA51" s="272" t="str">
        <f t="shared" si="70"/>
        <v>#DIV/0!</v>
      </c>
      <c r="AB51" s="272" t="str">
        <f t="shared" si="70"/>
        <v>#DIV/0!</v>
      </c>
      <c r="AC51" s="272" t="str">
        <f t="shared" si="70"/>
        <v>#DIV/0!</v>
      </c>
      <c r="AD51" s="272" t="str">
        <f t="shared" si="70"/>
        <v>#DIV/0!</v>
      </c>
      <c r="AE51" s="272" t="str">
        <f t="shared" si="70"/>
        <v>#DIV/0!</v>
      </c>
      <c r="AF51" s="273" t="str">
        <f t="shared" si="70"/>
        <v>#DIV/0!</v>
      </c>
      <c r="AG51" s="272">
        <f t="shared" si="70"/>
        <v>0</v>
      </c>
    </row>
    <row r="52">
      <c r="A52" s="219"/>
      <c r="B52" s="269" t="s">
        <v>756</v>
      </c>
      <c r="C52" s="270" t="s">
        <v>772</v>
      </c>
      <c r="D52" s="276">
        <f t="shared" ref="D52:P52" si="71">D17/D33</f>
        <v>0</v>
      </c>
      <c r="E52" s="275">
        <f t="shared" si="71"/>
        <v>0</v>
      </c>
      <c r="F52" s="275">
        <f t="shared" si="71"/>
        <v>0.01282051282</v>
      </c>
      <c r="G52" s="275">
        <f t="shared" si="71"/>
        <v>0</v>
      </c>
      <c r="H52" s="275">
        <f t="shared" si="71"/>
        <v>0</v>
      </c>
      <c r="I52" s="275">
        <f t="shared" si="71"/>
        <v>0</v>
      </c>
      <c r="J52" s="275" t="str">
        <f t="shared" si="71"/>
        <v>#DIV/0!</v>
      </c>
      <c r="K52" s="275" t="str">
        <f t="shared" si="71"/>
        <v>#DIV/0!</v>
      </c>
      <c r="L52" s="275" t="str">
        <f t="shared" si="71"/>
        <v>#DIV/0!</v>
      </c>
      <c r="M52" s="275" t="str">
        <f t="shared" si="71"/>
        <v>#DIV/0!</v>
      </c>
      <c r="N52" s="275" t="str">
        <f t="shared" si="71"/>
        <v>#DIV/0!</v>
      </c>
      <c r="O52" s="277" t="str">
        <f t="shared" si="71"/>
        <v>#DIV/0!</v>
      </c>
      <c r="P52" s="274">
        <f t="shared" si="71"/>
        <v>0.001277955272</v>
      </c>
      <c r="R52" s="219"/>
      <c r="S52" s="269" t="s">
        <v>756</v>
      </c>
      <c r="T52" s="270" t="s">
        <v>772</v>
      </c>
      <c r="U52" s="276">
        <f t="shared" ref="U52:AG52" si="72">U17/U33</f>
        <v>0</v>
      </c>
      <c r="V52" s="275">
        <f t="shared" si="72"/>
        <v>0</v>
      </c>
      <c r="W52" s="275">
        <f t="shared" si="72"/>
        <v>0</v>
      </c>
      <c r="X52" s="275">
        <f t="shared" si="72"/>
        <v>0</v>
      </c>
      <c r="Y52" s="275">
        <f t="shared" si="72"/>
        <v>0</v>
      </c>
      <c r="Z52" s="275">
        <f t="shared" si="72"/>
        <v>0</v>
      </c>
      <c r="AA52" s="275" t="str">
        <f t="shared" si="72"/>
        <v>#DIV/0!</v>
      </c>
      <c r="AB52" s="275" t="str">
        <f t="shared" si="72"/>
        <v>#DIV/0!</v>
      </c>
      <c r="AC52" s="275" t="str">
        <f t="shared" si="72"/>
        <v>#DIV/0!</v>
      </c>
      <c r="AD52" s="275" t="str">
        <f t="shared" si="72"/>
        <v>#DIV/0!</v>
      </c>
      <c r="AE52" s="275" t="str">
        <f t="shared" si="72"/>
        <v>#DIV/0!</v>
      </c>
      <c r="AF52" s="277" t="str">
        <f t="shared" si="72"/>
        <v>#DIV/0!</v>
      </c>
      <c r="AG52" s="272">
        <f t="shared" si="72"/>
        <v>0</v>
      </c>
    </row>
    <row r="53">
      <c r="A53" s="226"/>
      <c r="B53" s="269" t="s">
        <v>763</v>
      </c>
      <c r="C53" s="270" t="s">
        <v>773</v>
      </c>
      <c r="D53" s="278">
        <f t="shared" ref="D53:P53" si="73">D18/D34</f>
        <v>0.005779704346</v>
      </c>
      <c r="E53" s="279">
        <f t="shared" si="73"/>
        <v>0.008662175168</v>
      </c>
      <c r="F53" s="279">
        <f t="shared" si="73"/>
        <v>0.004964478302</v>
      </c>
      <c r="G53" s="279">
        <f t="shared" si="73"/>
        <v>0.002893175074</v>
      </c>
      <c r="H53" s="279">
        <f t="shared" si="73"/>
        <v>0.002969633107</v>
      </c>
      <c r="I53" s="279">
        <f t="shared" si="73"/>
        <v>0.01600406452</v>
      </c>
      <c r="J53" s="279" t="str">
        <f t="shared" si="73"/>
        <v>#DIV/0!</v>
      </c>
      <c r="K53" s="279" t="str">
        <f t="shared" si="73"/>
        <v>#DIV/0!</v>
      </c>
      <c r="L53" s="279" t="str">
        <f t="shared" si="73"/>
        <v>#DIV/0!</v>
      </c>
      <c r="M53" s="279" t="str">
        <f t="shared" si="73"/>
        <v>#DIV/0!</v>
      </c>
      <c r="N53" s="279" t="str">
        <f t="shared" si="73"/>
        <v>#DIV/0!</v>
      </c>
      <c r="O53" s="280" t="str">
        <f t="shared" si="73"/>
        <v>#DIV/0!</v>
      </c>
      <c r="P53" s="281">
        <f t="shared" si="73"/>
        <v>0.005789308747</v>
      </c>
      <c r="R53" s="226"/>
      <c r="S53" s="269" t="s">
        <v>763</v>
      </c>
      <c r="T53" s="270" t="s">
        <v>773</v>
      </c>
      <c r="U53" s="278">
        <f t="shared" ref="U53:AG53" si="74">U18/U34</f>
        <v>0</v>
      </c>
      <c r="V53" s="279">
        <f t="shared" si="74"/>
        <v>0</v>
      </c>
      <c r="W53" s="279">
        <f t="shared" si="74"/>
        <v>0</v>
      </c>
      <c r="X53" s="279">
        <f t="shared" si="74"/>
        <v>0</v>
      </c>
      <c r="Y53" s="279">
        <f t="shared" si="74"/>
        <v>0</v>
      </c>
      <c r="Z53" s="279">
        <f t="shared" si="74"/>
        <v>0</v>
      </c>
      <c r="AA53" s="279" t="str">
        <f t="shared" si="74"/>
        <v>#DIV/0!</v>
      </c>
      <c r="AB53" s="279" t="str">
        <f t="shared" si="74"/>
        <v>#DIV/0!</v>
      </c>
      <c r="AC53" s="279" t="str">
        <f t="shared" si="74"/>
        <v>#DIV/0!</v>
      </c>
      <c r="AD53" s="279" t="str">
        <f t="shared" si="74"/>
        <v>#DIV/0!</v>
      </c>
      <c r="AE53" s="279" t="str">
        <f t="shared" si="74"/>
        <v>#DIV/0!</v>
      </c>
      <c r="AF53" s="280" t="str">
        <f t="shared" si="74"/>
        <v>#DIV/0!</v>
      </c>
      <c r="AG53" s="282">
        <f t="shared" si="74"/>
        <v>0</v>
      </c>
    </row>
    <row r="54">
      <c r="A54" s="284" t="s">
        <v>790</v>
      </c>
      <c r="B54" s="284" t="s">
        <v>747</v>
      </c>
      <c r="C54" s="285" t="s">
        <v>746</v>
      </c>
      <c r="D54" s="392">
        <v>0.0</v>
      </c>
      <c r="E54" s="393">
        <v>1.0</v>
      </c>
      <c r="F54" s="394">
        <v>0.0</v>
      </c>
      <c r="G54" s="394">
        <v>0.0</v>
      </c>
      <c r="H54" s="395">
        <v>0.0</v>
      </c>
      <c r="I54" s="395">
        <v>4.0</v>
      </c>
      <c r="J54" s="395"/>
      <c r="K54" s="396"/>
      <c r="L54" s="396"/>
      <c r="M54" s="396"/>
      <c r="N54" s="396"/>
      <c r="O54" s="397"/>
      <c r="P54" s="292">
        <f t="shared" ref="P54:P55" si="75">sum(D54:O54)</f>
        <v>5</v>
      </c>
      <c r="R54" s="284" t="s">
        <v>774</v>
      </c>
      <c r="S54" s="284" t="s">
        <v>747</v>
      </c>
      <c r="T54" s="285" t="s">
        <v>746</v>
      </c>
      <c r="U54" s="286">
        <v>0.0</v>
      </c>
      <c r="V54" s="287">
        <v>1.0</v>
      </c>
      <c r="W54" s="288">
        <v>0.0</v>
      </c>
      <c r="X54" s="288">
        <v>0.0</v>
      </c>
      <c r="Y54" s="289"/>
      <c r="Z54" s="398"/>
      <c r="AA54" s="398"/>
      <c r="AB54" s="399"/>
      <c r="AC54" s="399"/>
      <c r="AD54" s="399"/>
      <c r="AE54" s="399"/>
      <c r="AF54" s="400"/>
      <c r="AG54" s="295">
        <f t="shared" ref="AG54:AG55" si="77">sum(U54:AF54)</f>
        <v>1</v>
      </c>
    </row>
    <row r="55">
      <c r="A55" s="219"/>
      <c r="B55" s="219"/>
      <c r="C55" s="285" t="s">
        <v>777</v>
      </c>
      <c r="D55" s="296">
        <v>34.0</v>
      </c>
      <c r="E55" s="290">
        <v>9.0</v>
      </c>
      <c r="F55" s="289">
        <v>37.0</v>
      </c>
      <c r="G55" s="297">
        <v>40.0</v>
      </c>
      <c r="H55" s="297">
        <f>'2026 KPI-大小线（FQC)'!H55</f>
        <v>35</v>
      </c>
      <c r="I55" s="297">
        <v>42.0</v>
      </c>
      <c r="J55" s="297"/>
      <c r="K55" s="290"/>
      <c r="L55" s="290"/>
      <c r="M55" s="401"/>
      <c r="N55" s="401"/>
      <c r="O55" s="397"/>
      <c r="P55" s="292">
        <f t="shared" si="75"/>
        <v>197</v>
      </c>
      <c r="R55" s="219"/>
      <c r="S55" s="219"/>
      <c r="T55" s="285" t="s">
        <v>777</v>
      </c>
      <c r="U55" s="298">
        <f t="shared" ref="U55:AF55" si="76">D55</f>
        <v>34</v>
      </c>
      <c r="V55" s="298">
        <f t="shared" si="76"/>
        <v>9</v>
      </c>
      <c r="W55" s="298">
        <f t="shared" si="76"/>
        <v>37</v>
      </c>
      <c r="X55" s="402">
        <f t="shared" si="76"/>
        <v>40</v>
      </c>
      <c r="Y55" s="402">
        <f t="shared" si="76"/>
        <v>35</v>
      </c>
      <c r="Z55" s="402">
        <f t="shared" si="76"/>
        <v>42</v>
      </c>
      <c r="AA55" s="402" t="str">
        <f t="shared" si="76"/>
        <v/>
      </c>
      <c r="AB55" s="298" t="str">
        <f t="shared" si="76"/>
        <v/>
      </c>
      <c r="AC55" s="298" t="str">
        <f t="shared" si="76"/>
        <v/>
      </c>
      <c r="AD55" s="402" t="str">
        <f t="shared" si="76"/>
        <v/>
      </c>
      <c r="AE55" s="402" t="str">
        <f t="shared" si="76"/>
        <v/>
      </c>
      <c r="AF55" s="298" t="str">
        <f t="shared" si="76"/>
        <v/>
      </c>
      <c r="AG55" s="295">
        <f t="shared" si="77"/>
        <v>197</v>
      </c>
    </row>
    <row r="56">
      <c r="A56" s="219"/>
      <c r="B56" s="226"/>
      <c r="C56" s="301" t="s">
        <v>778</v>
      </c>
      <c r="D56" s="302">
        <f t="shared" ref="D56:P56" si="78">D54/D55</f>
        <v>0</v>
      </c>
      <c r="E56" s="207">
        <f t="shared" si="78"/>
        <v>0.1111111111</v>
      </c>
      <c r="F56" s="207">
        <f t="shared" si="78"/>
        <v>0</v>
      </c>
      <c r="G56" s="207">
        <f t="shared" si="78"/>
        <v>0</v>
      </c>
      <c r="H56" s="207">
        <f t="shared" si="78"/>
        <v>0</v>
      </c>
      <c r="I56" s="207">
        <f t="shared" si="78"/>
        <v>0.09523809524</v>
      </c>
      <c r="J56" s="207" t="str">
        <f t="shared" si="78"/>
        <v>#DIV/0!</v>
      </c>
      <c r="K56" s="207" t="str">
        <f t="shared" si="78"/>
        <v>#DIV/0!</v>
      </c>
      <c r="L56" s="207" t="str">
        <f t="shared" si="78"/>
        <v>#DIV/0!</v>
      </c>
      <c r="M56" s="207" t="str">
        <f t="shared" si="78"/>
        <v>#DIV/0!</v>
      </c>
      <c r="N56" s="207" t="str">
        <f t="shared" si="78"/>
        <v>#DIV/0!</v>
      </c>
      <c r="O56" s="303" t="str">
        <f t="shared" si="78"/>
        <v>#DIV/0!</v>
      </c>
      <c r="P56" s="304">
        <f t="shared" si="78"/>
        <v>0.02538071066</v>
      </c>
      <c r="R56" s="219"/>
      <c r="S56" s="226"/>
      <c r="T56" s="301" t="s">
        <v>778</v>
      </c>
      <c r="U56" s="302">
        <f t="shared" ref="U56:AF56" si="79">U54/U55</f>
        <v>0</v>
      </c>
      <c r="V56" s="207">
        <f t="shared" si="79"/>
        <v>0.1111111111</v>
      </c>
      <c r="W56" s="207">
        <f t="shared" si="79"/>
        <v>0</v>
      </c>
      <c r="X56" s="207">
        <f t="shared" si="79"/>
        <v>0</v>
      </c>
      <c r="Y56" s="207">
        <f t="shared" si="79"/>
        <v>0</v>
      </c>
      <c r="Z56" s="207">
        <f t="shared" si="79"/>
        <v>0</v>
      </c>
      <c r="AA56" s="207" t="str">
        <f t="shared" si="79"/>
        <v>#DIV/0!</v>
      </c>
      <c r="AB56" s="207" t="str">
        <f t="shared" si="79"/>
        <v>#DIV/0!</v>
      </c>
      <c r="AC56" s="207" t="str">
        <f t="shared" si="79"/>
        <v>#DIV/0!</v>
      </c>
      <c r="AD56" s="207" t="str">
        <f t="shared" si="79"/>
        <v>#DIV/0!</v>
      </c>
      <c r="AE56" s="207" t="str">
        <f t="shared" si="79"/>
        <v>#DIV/0!</v>
      </c>
      <c r="AF56" s="303" t="str">
        <f t="shared" si="79"/>
        <v>#DIV/0!</v>
      </c>
      <c r="AG56" s="308">
        <f>AG54/AG55*1000000</f>
        <v>5076.142132</v>
      </c>
    </row>
    <row r="57">
      <c r="A57" s="219"/>
      <c r="B57" s="284" t="s">
        <v>756</v>
      </c>
      <c r="C57" s="285" t="s">
        <v>746</v>
      </c>
      <c r="D57" s="403">
        <v>0.0</v>
      </c>
      <c r="E57" s="403">
        <v>0.0</v>
      </c>
      <c r="F57" s="403">
        <v>0.0</v>
      </c>
      <c r="G57" s="403">
        <v>0.0</v>
      </c>
      <c r="H57" s="403">
        <v>0.0</v>
      </c>
      <c r="I57" s="403">
        <v>0.0</v>
      </c>
      <c r="J57" s="403"/>
      <c r="K57" s="403"/>
      <c r="L57" s="403"/>
      <c r="M57" s="404"/>
      <c r="N57" s="404"/>
      <c r="O57" s="405"/>
      <c r="P57" s="313">
        <f t="shared" ref="P57:P58" si="80">SUM(D57:O57)</f>
        <v>0</v>
      </c>
      <c r="R57" s="219"/>
      <c r="S57" s="284" t="s">
        <v>756</v>
      </c>
      <c r="T57" s="285" t="s">
        <v>746</v>
      </c>
      <c r="U57" s="310">
        <v>0.0</v>
      </c>
      <c r="V57" s="311">
        <v>0.0</v>
      </c>
      <c r="W57" s="311">
        <v>0.0</v>
      </c>
      <c r="X57" s="311">
        <v>0.0</v>
      </c>
      <c r="Y57" s="311"/>
      <c r="Z57" s="311"/>
      <c r="AA57" s="311"/>
      <c r="AB57" s="311"/>
      <c r="AC57" s="311"/>
      <c r="AD57" s="311"/>
      <c r="AE57" s="311"/>
      <c r="AF57" s="312"/>
      <c r="AG57" s="316">
        <f t="shared" ref="AG57:AG58" si="82">SUM(U57:AF57)</f>
        <v>0</v>
      </c>
    </row>
    <row r="58">
      <c r="A58" s="219"/>
      <c r="B58" s="219"/>
      <c r="C58" s="285" t="s">
        <v>777</v>
      </c>
      <c r="D58" s="318">
        <v>16.0</v>
      </c>
      <c r="E58" s="314">
        <v>19.0</v>
      </c>
      <c r="F58" s="314">
        <v>11.0</v>
      </c>
      <c r="G58" s="314">
        <v>22.0</v>
      </c>
      <c r="H58" s="314">
        <f>'2026 KPI-大小线（FQC)'!H58</f>
        <v>19</v>
      </c>
      <c r="I58" s="314">
        <v>15.0</v>
      </c>
      <c r="J58" s="314"/>
      <c r="K58" s="314"/>
      <c r="L58" s="314"/>
      <c r="M58" s="406"/>
      <c r="N58" s="406"/>
      <c r="O58" s="407"/>
      <c r="P58" s="313">
        <f t="shared" si="80"/>
        <v>102</v>
      </c>
      <c r="R58" s="219"/>
      <c r="S58" s="219"/>
      <c r="T58" s="285" t="s">
        <v>777</v>
      </c>
      <c r="U58" s="319">
        <f t="shared" ref="U58:AF58" si="81">D58</f>
        <v>16</v>
      </c>
      <c r="V58" s="319">
        <f t="shared" si="81"/>
        <v>19</v>
      </c>
      <c r="W58" s="319">
        <f t="shared" si="81"/>
        <v>11</v>
      </c>
      <c r="X58" s="319">
        <f t="shared" si="81"/>
        <v>22</v>
      </c>
      <c r="Y58" s="319">
        <f t="shared" si="81"/>
        <v>19</v>
      </c>
      <c r="Z58" s="319">
        <f t="shared" si="81"/>
        <v>15</v>
      </c>
      <c r="AA58" s="319" t="str">
        <f t="shared" si="81"/>
        <v/>
      </c>
      <c r="AB58" s="319" t="str">
        <f t="shared" si="81"/>
        <v/>
      </c>
      <c r="AC58" s="319" t="str">
        <f t="shared" si="81"/>
        <v/>
      </c>
      <c r="AD58" s="319" t="str">
        <f t="shared" si="81"/>
        <v/>
      </c>
      <c r="AE58" s="319" t="str">
        <f t="shared" si="81"/>
        <v/>
      </c>
      <c r="AF58" s="319" t="str">
        <f t="shared" si="81"/>
        <v/>
      </c>
      <c r="AG58" s="316">
        <f t="shared" si="82"/>
        <v>102</v>
      </c>
    </row>
    <row r="59">
      <c r="A59" s="219"/>
      <c r="B59" s="226"/>
      <c r="C59" s="301" t="s">
        <v>778</v>
      </c>
      <c r="D59" s="302">
        <f t="shared" ref="D59:P59" si="83">D57/D58</f>
        <v>0</v>
      </c>
      <c r="E59" s="207">
        <f t="shared" si="83"/>
        <v>0</v>
      </c>
      <c r="F59" s="207">
        <f t="shared" si="83"/>
        <v>0</v>
      </c>
      <c r="G59" s="207">
        <f t="shared" si="83"/>
        <v>0</v>
      </c>
      <c r="H59" s="207">
        <f t="shared" si="83"/>
        <v>0</v>
      </c>
      <c r="I59" s="207">
        <f t="shared" si="83"/>
        <v>0</v>
      </c>
      <c r="J59" s="207" t="str">
        <f t="shared" si="83"/>
        <v>#DIV/0!</v>
      </c>
      <c r="K59" s="207" t="str">
        <f t="shared" si="83"/>
        <v>#DIV/0!</v>
      </c>
      <c r="L59" s="207" t="str">
        <f t="shared" si="83"/>
        <v>#DIV/0!</v>
      </c>
      <c r="M59" s="207" t="str">
        <f t="shared" si="83"/>
        <v>#DIV/0!</v>
      </c>
      <c r="N59" s="207" t="str">
        <f t="shared" si="83"/>
        <v>#DIV/0!</v>
      </c>
      <c r="O59" s="303" t="str">
        <f t="shared" si="83"/>
        <v>#DIV/0!</v>
      </c>
      <c r="P59" s="321">
        <f t="shared" si="83"/>
        <v>0</v>
      </c>
      <c r="R59" s="219"/>
      <c r="S59" s="226"/>
      <c r="T59" s="301" t="s">
        <v>778</v>
      </c>
      <c r="U59" s="302">
        <f t="shared" ref="U59:AG59" si="84">U57/U58</f>
        <v>0</v>
      </c>
      <c r="V59" s="207">
        <f t="shared" si="84"/>
        <v>0</v>
      </c>
      <c r="W59" s="207">
        <f t="shared" si="84"/>
        <v>0</v>
      </c>
      <c r="X59" s="207">
        <f t="shared" si="84"/>
        <v>0</v>
      </c>
      <c r="Y59" s="207">
        <f t="shared" si="84"/>
        <v>0</v>
      </c>
      <c r="Z59" s="207">
        <f t="shared" si="84"/>
        <v>0</v>
      </c>
      <c r="AA59" s="207" t="str">
        <f t="shared" si="84"/>
        <v>#DIV/0!</v>
      </c>
      <c r="AB59" s="207" t="str">
        <f t="shared" si="84"/>
        <v>#DIV/0!</v>
      </c>
      <c r="AC59" s="207" t="str">
        <f t="shared" si="84"/>
        <v>#DIV/0!</v>
      </c>
      <c r="AD59" s="207" t="str">
        <f t="shared" si="84"/>
        <v>#DIV/0!</v>
      </c>
      <c r="AE59" s="207" t="str">
        <f t="shared" si="84"/>
        <v>#DIV/0!</v>
      </c>
      <c r="AF59" s="303" t="str">
        <f t="shared" si="84"/>
        <v>#DIV/0!</v>
      </c>
      <c r="AG59" s="322">
        <f t="shared" si="84"/>
        <v>0</v>
      </c>
    </row>
    <row r="60">
      <c r="A60" s="219"/>
      <c r="B60" s="284" t="s">
        <v>755</v>
      </c>
      <c r="C60" s="285" t="s">
        <v>746</v>
      </c>
      <c r="D60" s="324">
        <f t="shared" ref="D60:O60" si="85">SUM(D54,D57)</f>
        <v>0</v>
      </c>
      <c r="E60" s="325">
        <f t="shared" si="85"/>
        <v>1</v>
      </c>
      <c r="F60" s="326">
        <f t="shared" si="85"/>
        <v>0</v>
      </c>
      <c r="G60" s="326">
        <f t="shared" si="85"/>
        <v>0</v>
      </c>
      <c r="H60" s="325">
        <f t="shared" si="85"/>
        <v>0</v>
      </c>
      <c r="I60" s="325">
        <f t="shared" si="85"/>
        <v>4</v>
      </c>
      <c r="J60" s="325">
        <f t="shared" si="85"/>
        <v>0</v>
      </c>
      <c r="K60" s="325">
        <f t="shared" si="85"/>
        <v>0</v>
      </c>
      <c r="L60" s="325">
        <f t="shared" si="85"/>
        <v>0</v>
      </c>
      <c r="M60" s="325">
        <f t="shared" si="85"/>
        <v>0</v>
      </c>
      <c r="N60" s="325">
        <f t="shared" si="85"/>
        <v>0</v>
      </c>
      <c r="O60" s="325">
        <f t="shared" si="85"/>
        <v>0</v>
      </c>
      <c r="P60" s="313">
        <f t="shared" ref="P60:P61" si="88">SUM(D60:O60)</f>
        <v>5</v>
      </c>
      <c r="R60" s="219"/>
      <c r="S60" s="284" t="s">
        <v>755</v>
      </c>
      <c r="T60" s="285" t="s">
        <v>746</v>
      </c>
      <c r="U60" s="324">
        <f t="shared" ref="U60:AF60" si="86">SUM(U54,U57)</f>
        <v>0</v>
      </c>
      <c r="V60" s="325">
        <f t="shared" si="86"/>
        <v>1</v>
      </c>
      <c r="W60" s="326">
        <f t="shared" si="86"/>
        <v>0</v>
      </c>
      <c r="X60" s="326">
        <f t="shared" si="86"/>
        <v>0</v>
      </c>
      <c r="Y60" s="325">
        <f t="shared" si="86"/>
        <v>0</v>
      </c>
      <c r="Z60" s="325">
        <f t="shared" si="86"/>
        <v>0</v>
      </c>
      <c r="AA60" s="325">
        <f t="shared" si="86"/>
        <v>0</v>
      </c>
      <c r="AB60" s="325">
        <f t="shared" si="86"/>
        <v>0</v>
      </c>
      <c r="AC60" s="325">
        <f t="shared" si="86"/>
        <v>0</v>
      </c>
      <c r="AD60" s="325">
        <f t="shared" si="86"/>
        <v>0</v>
      </c>
      <c r="AE60" s="325">
        <f t="shared" si="86"/>
        <v>0</v>
      </c>
      <c r="AF60" s="325">
        <f t="shared" si="86"/>
        <v>0</v>
      </c>
      <c r="AG60" s="316">
        <f t="shared" ref="AG60:AG61" si="90">SUM(U60:AF60)</f>
        <v>1</v>
      </c>
    </row>
    <row r="61">
      <c r="A61" s="219"/>
      <c r="B61" s="219"/>
      <c r="C61" s="285" t="s">
        <v>777</v>
      </c>
      <c r="D61" s="327">
        <f t="shared" ref="D61:O61" si="87">SUM(D55,D58)</f>
        <v>50</v>
      </c>
      <c r="E61" s="328">
        <f t="shared" si="87"/>
        <v>28</v>
      </c>
      <c r="F61" s="328">
        <f t="shared" si="87"/>
        <v>48</v>
      </c>
      <c r="G61" s="329">
        <f t="shared" si="87"/>
        <v>62</v>
      </c>
      <c r="H61" s="329">
        <f t="shared" si="87"/>
        <v>54</v>
      </c>
      <c r="I61" s="329">
        <f t="shared" si="87"/>
        <v>57</v>
      </c>
      <c r="J61" s="329">
        <f t="shared" si="87"/>
        <v>0</v>
      </c>
      <c r="K61" s="328">
        <f t="shared" si="87"/>
        <v>0</v>
      </c>
      <c r="L61" s="328">
        <f t="shared" si="87"/>
        <v>0</v>
      </c>
      <c r="M61" s="329">
        <f t="shared" si="87"/>
        <v>0</v>
      </c>
      <c r="N61" s="329">
        <f t="shared" si="87"/>
        <v>0</v>
      </c>
      <c r="O61" s="328">
        <f t="shared" si="87"/>
        <v>0</v>
      </c>
      <c r="P61" s="313">
        <f t="shared" si="88"/>
        <v>299</v>
      </c>
      <c r="R61" s="219"/>
      <c r="S61" s="219"/>
      <c r="T61" s="285" t="s">
        <v>777</v>
      </c>
      <c r="U61" s="327">
        <f t="shared" ref="U61:AF61" si="89">SUM(U55,U58)</f>
        <v>50</v>
      </c>
      <c r="V61" s="328">
        <f t="shared" si="89"/>
        <v>28</v>
      </c>
      <c r="W61" s="328">
        <f t="shared" si="89"/>
        <v>48</v>
      </c>
      <c r="X61" s="329">
        <f t="shared" si="89"/>
        <v>62</v>
      </c>
      <c r="Y61" s="329">
        <f t="shared" si="89"/>
        <v>54</v>
      </c>
      <c r="Z61" s="329">
        <f t="shared" si="89"/>
        <v>57</v>
      </c>
      <c r="AA61" s="329">
        <f t="shared" si="89"/>
        <v>0</v>
      </c>
      <c r="AB61" s="328">
        <f t="shared" si="89"/>
        <v>0</v>
      </c>
      <c r="AC61" s="328">
        <f t="shared" si="89"/>
        <v>0</v>
      </c>
      <c r="AD61" s="329">
        <f t="shared" si="89"/>
        <v>0</v>
      </c>
      <c r="AE61" s="329">
        <f t="shared" si="89"/>
        <v>0</v>
      </c>
      <c r="AF61" s="328">
        <f t="shared" si="89"/>
        <v>0</v>
      </c>
      <c r="AG61" s="316">
        <f t="shared" si="90"/>
        <v>299</v>
      </c>
    </row>
    <row r="62">
      <c r="A62" s="226"/>
      <c r="B62" s="226"/>
      <c r="C62" s="330" t="s">
        <v>778</v>
      </c>
      <c r="D62" s="302">
        <f t="shared" ref="D62:P62" si="91">D60/D61</f>
        <v>0</v>
      </c>
      <c r="E62" s="207">
        <f t="shared" si="91"/>
        <v>0.03571428571</v>
      </c>
      <c r="F62" s="207">
        <f t="shared" si="91"/>
        <v>0</v>
      </c>
      <c r="G62" s="207">
        <f t="shared" si="91"/>
        <v>0</v>
      </c>
      <c r="H62" s="207">
        <f t="shared" si="91"/>
        <v>0</v>
      </c>
      <c r="I62" s="207">
        <f t="shared" si="91"/>
        <v>0.0701754386</v>
      </c>
      <c r="J62" s="207" t="str">
        <f t="shared" si="91"/>
        <v>#DIV/0!</v>
      </c>
      <c r="K62" s="207" t="str">
        <f t="shared" si="91"/>
        <v>#DIV/0!</v>
      </c>
      <c r="L62" s="207" t="str">
        <f t="shared" si="91"/>
        <v>#DIV/0!</v>
      </c>
      <c r="M62" s="207" t="str">
        <f t="shared" si="91"/>
        <v>#DIV/0!</v>
      </c>
      <c r="N62" s="207" t="str">
        <f t="shared" si="91"/>
        <v>#DIV/0!</v>
      </c>
      <c r="O62" s="303" t="str">
        <f t="shared" si="91"/>
        <v>#DIV/0!</v>
      </c>
      <c r="P62" s="321">
        <f t="shared" si="91"/>
        <v>0.01672240803</v>
      </c>
      <c r="R62" s="226"/>
      <c r="S62" s="226"/>
      <c r="T62" s="330" t="s">
        <v>778</v>
      </c>
      <c r="U62" s="302">
        <f t="shared" ref="U62:AG62" si="92">U60/U61</f>
        <v>0</v>
      </c>
      <c r="V62" s="207">
        <f t="shared" si="92"/>
        <v>0.03571428571</v>
      </c>
      <c r="W62" s="207">
        <f t="shared" si="92"/>
        <v>0</v>
      </c>
      <c r="X62" s="207">
        <f t="shared" si="92"/>
        <v>0</v>
      </c>
      <c r="Y62" s="207">
        <f t="shared" si="92"/>
        <v>0</v>
      </c>
      <c r="Z62" s="207">
        <f t="shared" si="92"/>
        <v>0</v>
      </c>
      <c r="AA62" s="207" t="str">
        <f t="shared" si="92"/>
        <v>#DIV/0!</v>
      </c>
      <c r="AB62" s="207" t="str">
        <f t="shared" si="92"/>
        <v>#DIV/0!</v>
      </c>
      <c r="AC62" s="207" t="str">
        <f t="shared" si="92"/>
        <v>#DIV/0!</v>
      </c>
      <c r="AD62" s="207" t="str">
        <f t="shared" si="92"/>
        <v>#DIV/0!</v>
      </c>
      <c r="AE62" s="207" t="str">
        <f t="shared" si="92"/>
        <v>#DIV/0!</v>
      </c>
      <c r="AF62" s="303" t="str">
        <f t="shared" si="92"/>
        <v>#DIV/0!</v>
      </c>
      <c r="AG62" s="322">
        <f t="shared" si="92"/>
        <v>0.003344481605</v>
      </c>
    </row>
    <row r="63">
      <c r="A63" s="332" t="s">
        <v>791</v>
      </c>
      <c r="B63" s="332" t="s">
        <v>747</v>
      </c>
      <c r="C63" s="337" t="s">
        <v>746</v>
      </c>
      <c r="D63" s="334">
        <f>D54</f>
        <v>0</v>
      </c>
      <c r="E63" s="335">
        <v>1.0</v>
      </c>
      <c r="F63" s="335">
        <f t="shared" ref="F63:O63" si="93">F54</f>
        <v>0</v>
      </c>
      <c r="G63" s="335">
        <f t="shared" si="93"/>
        <v>0</v>
      </c>
      <c r="H63" s="335">
        <f t="shared" si="93"/>
        <v>0</v>
      </c>
      <c r="I63" s="335">
        <f t="shared" si="93"/>
        <v>4</v>
      </c>
      <c r="J63" s="335" t="str">
        <f t="shared" si="93"/>
        <v/>
      </c>
      <c r="K63" s="335" t="str">
        <f t="shared" si="93"/>
        <v/>
      </c>
      <c r="L63" s="335" t="str">
        <f t="shared" si="93"/>
        <v/>
      </c>
      <c r="M63" s="335" t="str">
        <f t="shared" si="93"/>
        <v/>
      </c>
      <c r="N63" s="335" t="str">
        <f t="shared" si="93"/>
        <v/>
      </c>
      <c r="O63" s="338" t="str">
        <f t="shared" si="93"/>
        <v/>
      </c>
      <c r="R63" s="332" t="s">
        <v>779</v>
      </c>
      <c r="S63" s="332" t="s">
        <v>747</v>
      </c>
      <c r="T63" s="337" t="s">
        <v>746</v>
      </c>
      <c r="U63" s="334">
        <f t="shared" ref="U63:AF63" si="94">U54</f>
        <v>0</v>
      </c>
      <c r="V63" s="335">
        <f t="shared" si="94"/>
        <v>1</v>
      </c>
      <c r="W63" s="335">
        <f t="shared" si="94"/>
        <v>0</v>
      </c>
      <c r="X63" s="335">
        <f t="shared" si="94"/>
        <v>0</v>
      </c>
      <c r="Y63" s="335" t="str">
        <f t="shared" si="94"/>
        <v/>
      </c>
      <c r="Z63" s="335" t="str">
        <f t="shared" si="94"/>
        <v/>
      </c>
      <c r="AA63" s="335" t="str">
        <f t="shared" si="94"/>
        <v/>
      </c>
      <c r="AB63" s="335" t="str">
        <f t="shared" si="94"/>
        <v/>
      </c>
      <c r="AC63" s="335" t="str">
        <f t="shared" si="94"/>
        <v/>
      </c>
      <c r="AD63" s="335" t="str">
        <f t="shared" si="94"/>
        <v/>
      </c>
      <c r="AE63" s="335" t="str">
        <f t="shared" si="94"/>
        <v/>
      </c>
      <c r="AF63" s="338" t="str">
        <f t="shared" si="94"/>
        <v/>
      </c>
    </row>
    <row r="64">
      <c r="A64" s="219"/>
      <c r="B64" s="219"/>
      <c r="C64" s="342" t="s">
        <v>780</v>
      </c>
      <c r="D64" s="342">
        <v>1.0</v>
      </c>
      <c r="E64" s="29">
        <v>2.0</v>
      </c>
      <c r="F64" s="29">
        <v>3.0</v>
      </c>
      <c r="G64" s="29">
        <v>4.0</v>
      </c>
      <c r="H64" s="29">
        <v>5.0</v>
      </c>
      <c r="I64" s="29">
        <v>6.0</v>
      </c>
      <c r="J64" s="29">
        <v>7.0</v>
      </c>
      <c r="K64" s="29">
        <v>8.0</v>
      </c>
      <c r="L64" s="29">
        <v>9.0</v>
      </c>
      <c r="M64" s="29">
        <v>10.0</v>
      </c>
      <c r="N64" s="29">
        <v>11.0</v>
      </c>
      <c r="O64" s="343">
        <v>12.0</v>
      </c>
      <c r="R64" s="219"/>
      <c r="S64" s="219"/>
      <c r="T64" s="342" t="s">
        <v>780</v>
      </c>
      <c r="U64" s="342">
        <v>1.0</v>
      </c>
      <c r="V64" s="29">
        <v>2.0</v>
      </c>
      <c r="W64" s="29">
        <v>3.0</v>
      </c>
      <c r="X64" s="29">
        <v>4.0</v>
      </c>
      <c r="Y64" s="29">
        <v>5.0</v>
      </c>
      <c r="Z64" s="29">
        <v>6.0</v>
      </c>
      <c r="AA64" s="29">
        <v>7.0</v>
      </c>
      <c r="AB64" s="29">
        <v>8.0</v>
      </c>
      <c r="AC64" s="29">
        <v>9.0</v>
      </c>
      <c r="AD64" s="29">
        <v>10.0</v>
      </c>
      <c r="AE64" s="29">
        <v>11.0</v>
      </c>
      <c r="AF64" s="343">
        <v>12.0</v>
      </c>
    </row>
    <row r="65">
      <c r="A65" s="219"/>
      <c r="B65" s="226"/>
      <c r="C65" s="347" t="s">
        <v>781</v>
      </c>
      <c r="D65" s="348">
        <f>D63/D64</f>
        <v>0</v>
      </c>
      <c r="E65" s="108">
        <f>SUM(D63:E63)/E64</f>
        <v>0.5</v>
      </c>
      <c r="F65" s="345">
        <f>SUM(D63:F63)/F64</f>
        <v>0.3333333333</v>
      </c>
      <c r="G65" s="345">
        <f>SUM(D63:G63)/G64</f>
        <v>0.25</v>
      </c>
      <c r="H65" s="108">
        <f>SUM(D63:H63)/H64</f>
        <v>0.2</v>
      </c>
      <c r="I65" s="345">
        <f>SUM(D63:I63)/I64</f>
        <v>0.8333333333</v>
      </c>
      <c r="J65" s="345">
        <f>SUM(D63:J63)/J64</f>
        <v>0.7142857143</v>
      </c>
      <c r="K65" s="345">
        <f>SUM(D63:K63)/K64</f>
        <v>0.625</v>
      </c>
      <c r="L65" s="345">
        <f>SUM(D63:L63)/L64</f>
        <v>0.5555555556</v>
      </c>
      <c r="M65" s="345">
        <f>SUM(D63:M63)/M64</f>
        <v>0.5</v>
      </c>
      <c r="N65" s="345">
        <f>SUM(D63:N63)/N64</f>
        <v>0.4545454545</v>
      </c>
      <c r="O65" s="346">
        <f>SUM(D63:O63)/O64</f>
        <v>0.4166666667</v>
      </c>
      <c r="R65" s="219"/>
      <c r="S65" s="226"/>
      <c r="T65" s="347" t="s">
        <v>781</v>
      </c>
      <c r="U65" s="348">
        <f>U63/U64</f>
        <v>0</v>
      </c>
      <c r="V65" s="108">
        <f>SUM(U63:V63)/V64</f>
        <v>0.5</v>
      </c>
      <c r="W65" s="345">
        <f>SUM(U63:W63)/W64</f>
        <v>0.3333333333</v>
      </c>
      <c r="X65" s="345">
        <f>SUM(U63:X63)/X64</f>
        <v>0.25</v>
      </c>
      <c r="Y65" s="108">
        <f>SUM(U63:Y63)/Y64</f>
        <v>0.2</v>
      </c>
      <c r="Z65" s="345">
        <f>SUM(U63:Z63)/Z64</f>
        <v>0.1666666667</v>
      </c>
      <c r="AA65" s="345">
        <f>SUM(U63:AA63)/AA64</f>
        <v>0.1428571429</v>
      </c>
      <c r="AB65" s="345">
        <f>SUM(U63:AB63)/AB64</f>
        <v>0.125</v>
      </c>
      <c r="AC65" s="345">
        <f>SUM(U63:AC63)/AC64</f>
        <v>0.1111111111</v>
      </c>
      <c r="AD65" s="345">
        <f>SUM(U63:AD63)/AD64</f>
        <v>0.1</v>
      </c>
      <c r="AE65" s="345">
        <f>SUM(U63:AE63)/AE64</f>
        <v>0.09090909091</v>
      </c>
      <c r="AF65" s="346">
        <f>SUM(U63:AF63)/AF64</f>
        <v>0.08333333333</v>
      </c>
    </row>
    <row r="66">
      <c r="A66" s="219"/>
      <c r="B66" s="332" t="s">
        <v>756</v>
      </c>
      <c r="C66" s="337" t="s">
        <v>746</v>
      </c>
      <c r="D66" s="334">
        <f t="shared" ref="D66:O66" si="95">D57</f>
        <v>0</v>
      </c>
      <c r="E66" s="335">
        <f t="shared" si="95"/>
        <v>0</v>
      </c>
      <c r="F66" s="335">
        <f t="shared" si="95"/>
        <v>0</v>
      </c>
      <c r="G66" s="335">
        <f t="shared" si="95"/>
        <v>0</v>
      </c>
      <c r="H66" s="335">
        <f t="shared" si="95"/>
        <v>0</v>
      </c>
      <c r="I66" s="335">
        <f t="shared" si="95"/>
        <v>0</v>
      </c>
      <c r="J66" s="335" t="str">
        <f t="shared" si="95"/>
        <v/>
      </c>
      <c r="K66" s="335" t="str">
        <f t="shared" si="95"/>
        <v/>
      </c>
      <c r="L66" s="335" t="str">
        <f t="shared" si="95"/>
        <v/>
      </c>
      <c r="M66" s="335" t="str">
        <f t="shared" si="95"/>
        <v/>
      </c>
      <c r="N66" s="335" t="str">
        <f t="shared" si="95"/>
        <v/>
      </c>
      <c r="O66" s="338" t="str">
        <f t="shared" si="95"/>
        <v/>
      </c>
      <c r="R66" s="219"/>
      <c r="S66" s="332" t="s">
        <v>756</v>
      </c>
      <c r="T66" s="337" t="s">
        <v>746</v>
      </c>
      <c r="U66" s="334">
        <f t="shared" ref="U66:AF66" si="96">U57</f>
        <v>0</v>
      </c>
      <c r="V66" s="335">
        <f t="shared" si="96"/>
        <v>0</v>
      </c>
      <c r="W66" s="335">
        <f t="shared" si="96"/>
        <v>0</v>
      </c>
      <c r="X66" s="335">
        <f t="shared" si="96"/>
        <v>0</v>
      </c>
      <c r="Y66" s="335" t="str">
        <f t="shared" si="96"/>
        <v/>
      </c>
      <c r="Z66" s="335" t="str">
        <f t="shared" si="96"/>
        <v/>
      </c>
      <c r="AA66" s="335" t="str">
        <f t="shared" si="96"/>
        <v/>
      </c>
      <c r="AB66" s="335" t="str">
        <f t="shared" si="96"/>
        <v/>
      </c>
      <c r="AC66" s="335" t="str">
        <f t="shared" si="96"/>
        <v/>
      </c>
      <c r="AD66" s="335" t="str">
        <f t="shared" si="96"/>
        <v/>
      </c>
      <c r="AE66" s="335" t="str">
        <f t="shared" si="96"/>
        <v/>
      </c>
      <c r="AF66" s="338" t="str">
        <f t="shared" si="96"/>
        <v/>
      </c>
    </row>
    <row r="67">
      <c r="A67" s="219"/>
      <c r="B67" s="219"/>
      <c r="C67" s="342" t="s">
        <v>780</v>
      </c>
      <c r="D67" s="342">
        <v>1.0</v>
      </c>
      <c r="E67" s="29">
        <v>2.0</v>
      </c>
      <c r="F67" s="29">
        <v>3.0</v>
      </c>
      <c r="G67" s="29">
        <v>4.0</v>
      </c>
      <c r="H67" s="29">
        <v>5.0</v>
      </c>
      <c r="I67" s="29">
        <v>6.0</v>
      </c>
      <c r="J67" s="29">
        <v>7.0</v>
      </c>
      <c r="K67" s="29">
        <v>8.0</v>
      </c>
      <c r="L67" s="29">
        <v>9.0</v>
      </c>
      <c r="M67" s="29">
        <v>10.0</v>
      </c>
      <c r="N67" s="29">
        <v>11.0</v>
      </c>
      <c r="O67" s="343">
        <v>12.0</v>
      </c>
      <c r="R67" s="219"/>
      <c r="S67" s="219"/>
      <c r="T67" s="342" t="s">
        <v>780</v>
      </c>
      <c r="U67" s="342">
        <v>1.0</v>
      </c>
      <c r="V67" s="29">
        <v>2.0</v>
      </c>
      <c r="W67" s="29">
        <v>3.0</v>
      </c>
      <c r="X67" s="29">
        <v>4.0</v>
      </c>
      <c r="Y67" s="29">
        <v>5.0</v>
      </c>
      <c r="Z67" s="29">
        <v>6.0</v>
      </c>
      <c r="AA67" s="29">
        <v>7.0</v>
      </c>
      <c r="AB67" s="29">
        <v>8.0</v>
      </c>
      <c r="AC67" s="29">
        <v>9.0</v>
      </c>
      <c r="AD67" s="29">
        <v>10.0</v>
      </c>
      <c r="AE67" s="29">
        <v>11.0</v>
      </c>
      <c r="AF67" s="343">
        <v>12.0</v>
      </c>
    </row>
    <row r="68">
      <c r="A68" s="219"/>
      <c r="B68" s="226"/>
      <c r="C68" s="347" t="s">
        <v>781</v>
      </c>
      <c r="D68" s="350">
        <f>D66/D67</f>
        <v>0</v>
      </c>
      <c r="E68" s="351">
        <f>SUM(D66:E66)/E67</f>
        <v>0</v>
      </c>
      <c r="F68" s="352">
        <f>SUM(D66:F66)/F67</f>
        <v>0</v>
      </c>
      <c r="G68" s="352">
        <f>SUM(D66:G66)/G67</f>
        <v>0</v>
      </c>
      <c r="H68" s="351">
        <f>SUM(D66:H66)/H67</f>
        <v>0</v>
      </c>
      <c r="I68" s="352">
        <f>SUM(D66:I66)/I67</f>
        <v>0</v>
      </c>
      <c r="J68" s="352">
        <f>SUM(D66:J66)/J67</f>
        <v>0</v>
      </c>
      <c r="K68" s="352">
        <f>SUM(D66:K66)/K67</f>
        <v>0</v>
      </c>
      <c r="L68" s="352">
        <f>SUM(D66:L66)/L67</f>
        <v>0</v>
      </c>
      <c r="M68" s="352">
        <f>SUM(D66:M66)/M67</f>
        <v>0</v>
      </c>
      <c r="N68" s="352">
        <f>SUM(D66:N66)/N67</f>
        <v>0</v>
      </c>
      <c r="O68" s="353">
        <f>SUM(D66:O66)/O67</f>
        <v>0</v>
      </c>
      <c r="R68" s="219"/>
      <c r="S68" s="226"/>
      <c r="T68" s="347" t="s">
        <v>781</v>
      </c>
      <c r="U68" s="348">
        <f>U66/U67</f>
        <v>0</v>
      </c>
      <c r="V68" s="108">
        <f>SUM(U66:V66)/V67</f>
        <v>0</v>
      </c>
      <c r="W68" s="345">
        <f>SUM(U66:W66)/W67</f>
        <v>0</v>
      </c>
      <c r="X68" s="345">
        <f>SUM(U66:X66)/X67</f>
        <v>0</v>
      </c>
      <c r="Y68" s="108">
        <f>SUM(U66:Y66)/Y67</f>
        <v>0</v>
      </c>
      <c r="Z68" s="345">
        <f>SUM(U66:Z66)/Z67</f>
        <v>0</v>
      </c>
      <c r="AA68" s="345">
        <f>SUM(U66:AA66)/AA67</f>
        <v>0</v>
      </c>
      <c r="AB68" s="345">
        <f>SUM(U66:AB66)/AB67</f>
        <v>0</v>
      </c>
      <c r="AC68" s="345">
        <f>SUM(U66:AC66)/AC67</f>
        <v>0</v>
      </c>
      <c r="AD68" s="345">
        <f>SUM(U66:AD66)/AD67</f>
        <v>0</v>
      </c>
      <c r="AE68" s="345">
        <f>SUM(U66:AE66)/AE67</f>
        <v>0</v>
      </c>
      <c r="AF68" s="346">
        <f>SUM(U66:AF66)/AF67</f>
        <v>0</v>
      </c>
    </row>
    <row r="69">
      <c r="A69" s="219"/>
      <c r="B69" s="332" t="s">
        <v>782</v>
      </c>
      <c r="C69" s="333" t="s">
        <v>746</v>
      </c>
      <c r="D69" s="356">
        <f t="shared" ref="D69:O69" si="97">SUM(D63,D66)</f>
        <v>0</v>
      </c>
      <c r="E69" s="356">
        <f t="shared" si="97"/>
        <v>1</v>
      </c>
      <c r="F69" s="356">
        <f t="shared" si="97"/>
        <v>0</v>
      </c>
      <c r="G69" s="356">
        <f t="shared" si="97"/>
        <v>0</v>
      </c>
      <c r="H69" s="356">
        <f t="shared" si="97"/>
        <v>0</v>
      </c>
      <c r="I69" s="356">
        <f t="shared" si="97"/>
        <v>4</v>
      </c>
      <c r="J69" s="356">
        <f t="shared" si="97"/>
        <v>0</v>
      </c>
      <c r="K69" s="356">
        <f t="shared" si="97"/>
        <v>0</v>
      </c>
      <c r="L69" s="356">
        <f t="shared" si="97"/>
        <v>0</v>
      </c>
      <c r="M69" s="356">
        <f t="shared" si="97"/>
        <v>0</v>
      </c>
      <c r="N69" s="356">
        <f t="shared" si="97"/>
        <v>0</v>
      </c>
      <c r="O69" s="358">
        <f t="shared" si="97"/>
        <v>0</v>
      </c>
      <c r="R69" s="219"/>
      <c r="S69" s="332" t="s">
        <v>783</v>
      </c>
      <c r="T69" s="337" t="s">
        <v>746</v>
      </c>
      <c r="U69" s="409">
        <f t="shared" ref="U69:AF69" si="98">SUM(U63,U66)</f>
        <v>0</v>
      </c>
      <c r="V69" s="354">
        <f t="shared" si="98"/>
        <v>1</v>
      </c>
      <c r="W69" s="354">
        <f t="shared" si="98"/>
        <v>0</v>
      </c>
      <c r="X69" s="354">
        <f t="shared" si="98"/>
        <v>0</v>
      </c>
      <c r="Y69" s="354">
        <f t="shared" si="98"/>
        <v>0</v>
      </c>
      <c r="Z69" s="354">
        <f t="shared" si="98"/>
        <v>0</v>
      </c>
      <c r="AA69" s="354">
        <f t="shared" si="98"/>
        <v>0</v>
      </c>
      <c r="AB69" s="354">
        <f t="shared" si="98"/>
        <v>0</v>
      </c>
      <c r="AC69" s="354">
        <f t="shared" si="98"/>
        <v>0</v>
      </c>
      <c r="AD69" s="354">
        <f t="shared" si="98"/>
        <v>0</v>
      </c>
      <c r="AE69" s="354">
        <f t="shared" si="98"/>
        <v>0</v>
      </c>
      <c r="AF69" s="355">
        <f t="shared" si="98"/>
        <v>0</v>
      </c>
    </row>
    <row r="70">
      <c r="A70" s="219"/>
      <c r="B70" s="219"/>
      <c r="C70" s="339" t="s">
        <v>780</v>
      </c>
      <c r="D70" s="29">
        <v>1.0</v>
      </c>
      <c r="E70" s="29">
        <v>2.0</v>
      </c>
      <c r="F70" s="29">
        <v>3.0</v>
      </c>
      <c r="G70" s="29">
        <v>4.0</v>
      </c>
      <c r="H70" s="29">
        <v>5.0</v>
      </c>
      <c r="I70" s="29">
        <v>6.0</v>
      </c>
      <c r="J70" s="29">
        <v>7.0</v>
      </c>
      <c r="K70" s="29">
        <v>8.0</v>
      </c>
      <c r="L70" s="29">
        <v>9.0</v>
      </c>
      <c r="M70" s="29">
        <v>10.0</v>
      </c>
      <c r="N70" s="29">
        <v>11.0</v>
      </c>
      <c r="O70" s="343">
        <v>12.0</v>
      </c>
      <c r="R70" s="219"/>
      <c r="S70" s="219"/>
      <c r="T70" s="342" t="s">
        <v>780</v>
      </c>
      <c r="U70" s="342">
        <v>1.0</v>
      </c>
      <c r="V70" s="29">
        <v>2.0</v>
      </c>
      <c r="W70" s="29">
        <v>3.0</v>
      </c>
      <c r="X70" s="29">
        <v>4.0</v>
      </c>
      <c r="Y70" s="29">
        <v>5.0</v>
      </c>
      <c r="Z70" s="29">
        <v>6.0</v>
      </c>
      <c r="AA70" s="29">
        <v>7.0</v>
      </c>
      <c r="AB70" s="29">
        <v>8.0</v>
      </c>
      <c r="AC70" s="29">
        <v>9.0</v>
      </c>
      <c r="AD70" s="29">
        <v>10.0</v>
      </c>
      <c r="AE70" s="29">
        <v>11.0</v>
      </c>
      <c r="AF70" s="343">
        <v>12.0</v>
      </c>
    </row>
    <row r="71">
      <c r="A71" s="219"/>
      <c r="B71" s="226"/>
      <c r="C71" s="344" t="s">
        <v>781</v>
      </c>
      <c r="D71" s="108">
        <f>D69/D70</f>
        <v>0</v>
      </c>
      <c r="E71" s="108">
        <f>SUM(D69:E69)/E70</f>
        <v>0.5</v>
      </c>
      <c r="F71" s="108">
        <f t="shared" ref="F71:I71" si="99">SUM($E69:F69)/F70</f>
        <v>0.3333333333</v>
      </c>
      <c r="G71" s="108">
        <f t="shared" si="99"/>
        <v>0.25</v>
      </c>
      <c r="H71" s="108">
        <f t="shared" si="99"/>
        <v>0.2</v>
      </c>
      <c r="I71" s="108">
        <f t="shared" si="99"/>
        <v>0.8333333333</v>
      </c>
      <c r="J71" s="345"/>
      <c r="K71" s="345"/>
      <c r="L71" s="345"/>
      <c r="M71" s="345"/>
      <c r="N71" s="345"/>
      <c r="O71" s="346"/>
      <c r="R71" s="219"/>
      <c r="S71" s="226"/>
      <c r="T71" s="347" t="s">
        <v>781</v>
      </c>
      <c r="U71" s="350">
        <f>U69/U70</f>
        <v>0</v>
      </c>
      <c r="V71" s="351">
        <f>SUM(U69:V69)/V70</f>
        <v>0.5</v>
      </c>
      <c r="W71" s="352">
        <f>SUM(U69:W69)/W70</f>
        <v>0.3333333333</v>
      </c>
      <c r="X71" s="352">
        <f>SUM(U69:X69)/X70</f>
        <v>0.25</v>
      </c>
      <c r="Y71" s="351">
        <f>SUM(U69:Y69)/Y70</f>
        <v>0.2</v>
      </c>
      <c r="Z71" s="352">
        <f>SUM(U69:Z69)/Z70</f>
        <v>0.1666666667</v>
      </c>
      <c r="AA71" s="352">
        <f>SUM(U69:AA69)/AA70</f>
        <v>0.1428571429</v>
      </c>
      <c r="AB71" s="352">
        <f>SUM(U69:AB69)/AB70</f>
        <v>0.125</v>
      </c>
      <c r="AC71" s="352">
        <f>SUM(U69:AC69)/AC70</f>
        <v>0.1111111111</v>
      </c>
      <c r="AD71" s="352">
        <f>SUM(U69:AD69)/AD70</f>
        <v>0.1</v>
      </c>
      <c r="AE71" s="352">
        <f>SUM(U69:AE69)/AE70</f>
        <v>0.09090909091</v>
      </c>
      <c r="AF71" s="353">
        <f>SUM(U69:AF69)/AF70</f>
        <v>0.08333333333</v>
      </c>
    </row>
    <row r="72">
      <c r="A72" s="366"/>
      <c r="B72" s="373"/>
      <c r="C72" s="367"/>
      <c r="D72" s="325"/>
      <c r="E72" s="325"/>
      <c r="F72" s="325"/>
      <c r="G72" s="325"/>
      <c r="H72" s="325"/>
      <c r="I72" s="325"/>
      <c r="J72" s="325"/>
      <c r="K72" s="325"/>
      <c r="L72" s="325"/>
      <c r="M72" s="325"/>
      <c r="N72" s="325"/>
      <c r="O72" s="325"/>
      <c r="R72" s="366"/>
      <c r="S72" s="366"/>
      <c r="T72" s="367"/>
      <c r="U72" s="328"/>
      <c r="V72" s="328"/>
      <c r="W72" s="328"/>
      <c r="X72" s="328"/>
      <c r="Y72" s="328"/>
      <c r="Z72" s="328"/>
      <c r="AA72" s="328"/>
      <c r="AB72" s="328"/>
      <c r="AC72" s="328"/>
      <c r="AD72" s="328"/>
      <c r="AE72" s="328"/>
      <c r="AF72" s="328"/>
    </row>
    <row r="73">
      <c r="A73" s="373"/>
      <c r="B73" s="373"/>
      <c r="C73" s="29"/>
      <c r="D73" s="29"/>
      <c r="E73" s="29"/>
      <c r="F73" s="345" t="str">
        <f>SUM(D71:F71)/F72</f>
        <v>#DIV/0!</v>
      </c>
      <c r="G73" s="345" t="str">
        <f>SUM(D71:G71)/G72</f>
        <v>#DIV/0!</v>
      </c>
      <c r="H73" s="108" t="str">
        <f>SUM(D71:H71)/H72</f>
        <v>#DIV/0!</v>
      </c>
      <c r="I73" s="345" t="str">
        <f>SUM(D71:I71)/I72</f>
        <v>#DIV/0!</v>
      </c>
      <c r="J73" s="345" t="str">
        <f>SUM(D71:J71)/J72</f>
        <v>#DIV/0!</v>
      </c>
      <c r="K73" s="345" t="str">
        <f>SUM(D71:K71)/K72</f>
        <v>#DIV/0!</v>
      </c>
      <c r="L73" s="345" t="str">
        <f>SUM(D71:L71)/L72</f>
        <v>#DIV/0!</v>
      </c>
      <c r="M73" s="345" t="str">
        <f>SUM(D71:M71)/M72</f>
        <v>#DIV/0!</v>
      </c>
      <c r="N73" s="345" t="str">
        <f>SUM(D71:N71)/N72</f>
        <v>#DIV/0!</v>
      </c>
      <c r="O73" s="346" t="str">
        <f>SUM(D71:O71)/O72</f>
        <v>#DIV/0!</v>
      </c>
      <c r="R73" s="373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</row>
    <row r="74">
      <c r="A74" s="373"/>
      <c r="B74" s="373"/>
      <c r="C74" s="29"/>
      <c r="D74" s="108"/>
      <c r="E74" s="108"/>
      <c r="F74" s="345"/>
      <c r="G74" s="345"/>
      <c r="H74" s="108"/>
      <c r="I74" s="345"/>
      <c r="J74" s="345"/>
      <c r="K74" s="345"/>
      <c r="L74" s="345"/>
      <c r="M74" s="345"/>
      <c r="N74" s="345"/>
      <c r="O74" s="345"/>
      <c r="R74" s="373"/>
      <c r="T74" s="29"/>
      <c r="U74" s="108"/>
      <c r="V74" s="108"/>
      <c r="W74" s="345"/>
      <c r="X74" s="345"/>
      <c r="Y74" s="108"/>
      <c r="Z74" s="345"/>
      <c r="AA74" s="345"/>
      <c r="AB74" s="345"/>
      <c r="AC74" s="345"/>
      <c r="AD74" s="345"/>
      <c r="AE74" s="345"/>
      <c r="AF74" s="345"/>
    </row>
    <row r="75">
      <c r="C75" s="108"/>
      <c r="D75" s="108"/>
      <c r="E75" s="108"/>
      <c r="F75" s="108"/>
      <c r="G75" s="108"/>
      <c r="H75" s="108"/>
      <c r="I75" s="108"/>
      <c r="J75" s="108"/>
    </row>
    <row r="76">
      <c r="C76" s="108"/>
      <c r="D76" s="108"/>
      <c r="E76" s="108"/>
      <c r="F76" s="108"/>
      <c r="G76" s="108"/>
      <c r="H76" s="108"/>
      <c r="I76" s="108"/>
      <c r="J76" s="108"/>
    </row>
    <row r="77">
      <c r="C77" s="108"/>
      <c r="D77" s="108"/>
      <c r="E77" s="108"/>
      <c r="F77" s="108"/>
      <c r="G77" s="108"/>
      <c r="H77" s="108"/>
      <c r="I77" s="108"/>
      <c r="J77" s="108"/>
    </row>
    <row r="78">
      <c r="C78" s="108"/>
      <c r="D78" s="108"/>
      <c r="E78" s="108"/>
      <c r="F78" s="108"/>
      <c r="G78" s="108"/>
      <c r="H78" s="108"/>
      <c r="I78" s="108"/>
      <c r="J78" s="108"/>
    </row>
    <row r="79">
      <c r="C79" s="108"/>
      <c r="D79" s="108"/>
      <c r="E79" s="108"/>
      <c r="F79" s="108"/>
      <c r="G79" s="108"/>
      <c r="H79" s="108"/>
      <c r="I79" s="108"/>
      <c r="J79" s="108"/>
    </row>
    <row r="80">
      <c r="C80" s="108"/>
      <c r="D80" s="108"/>
      <c r="E80" s="108"/>
      <c r="F80" s="108"/>
      <c r="G80" s="108"/>
      <c r="H80" s="108"/>
      <c r="I80" s="108"/>
      <c r="J80" s="108"/>
    </row>
    <row r="81">
      <c r="C81" s="108"/>
      <c r="D81" s="108"/>
      <c r="E81" s="108"/>
      <c r="F81" s="108"/>
      <c r="G81" s="108"/>
      <c r="H81" s="108"/>
      <c r="I81" s="108"/>
      <c r="J81" s="108"/>
    </row>
    <row r="82">
      <c r="C82" s="108"/>
      <c r="D82" s="108"/>
      <c r="E82" s="108"/>
      <c r="F82" s="108"/>
      <c r="G82" s="108"/>
      <c r="H82" s="108"/>
      <c r="I82" s="108"/>
      <c r="J82" s="108"/>
    </row>
    <row r="83">
      <c r="C83" s="108"/>
      <c r="D83" s="108"/>
      <c r="E83" s="108"/>
      <c r="F83" s="108"/>
      <c r="G83" s="108"/>
      <c r="H83" s="108"/>
      <c r="I83" s="108"/>
      <c r="J83" s="108"/>
    </row>
    <row r="84">
      <c r="C84" s="108"/>
      <c r="D84" s="108"/>
      <c r="E84" s="108"/>
      <c r="F84" s="108"/>
      <c r="G84" s="108"/>
      <c r="H84" s="108"/>
      <c r="I84" s="108"/>
      <c r="J84" s="108"/>
    </row>
    <row r="85">
      <c r="C85" s="108"/>
      <c r="D85" s="108"/>
      <c r="E85" s="108"/>
      <c r="F85" s="108"/>
      <c r="G85" s="108"/>
      <c r="H85" s="108"/>
      <c r="I85" s="108"/>
      <c r="J85" s="108"/>
    </row>
    <row r="86">
      <c r="C86" s="108"/>
      <c r="D86" s="108"/>
      <c r="E86" s="108"/>
      <c r="F86" s="108"/>
      <c r="G86" s="108"/>
      <c r="H86" s="108"/>
      <c r="I86" s="108"/>
      <c r="J86" s="108"/>
    </row>
    <row r="87">
      <c r="C87" s="108"/>
      <c r="D87" s="108"/>
      <c r="E87" s="108"/>
      <c r="F87" s="108"/>
      <c r="G87" s="108"/>
      <c r="H87" s="108"/>
      <c r="I87" s="108"/>
      <c r="J87" s="108"/>
    </row>
    <row r="88">
      <c r="C88" s="108"/>
      <c r="D88" s="108"/>
      <c r="E88" s="108"/>
      <c r="F88" s="108"/>
      <c r="G88" s="108"/>
      <c r="H88" s="108"/>
      <c r="I88" s="108"/>
      <c r="J88" s="108"/>
    </row>
    <row r="89">
      <c r="C89" s="108"/>
      <c r="D89" s="108"/>
      <c r="E89" s="108"/>
      <c r="F89" s="108"/>
      <c r="G89" s="108"/>
      <c r="H89" s="108"/>
      <c r="I89" s="108"/>
      <c r="J89" s="108"/>
    </row>
    <row r="90">
      <c r="C90" s="108"/>
      <c r="D90" s="108"/>
      <c r="E90" s="108"/>
      <c r="F90" s="108"/>
      <c r="G90" s="108"/>
      <c r="H90" s="108"/>
      <c r="I90" s="108"/>
      <c r="J90" s="108"/>
    </row>
    <row r="91">
      <c r="C91" s="108"/>
      <c r="D91" s="108"/>
      <c r="E91" s="108"/>
      <c r="F91" s="108"/>
      <c r="G91" s="108"/>
      <c r="H91" s="108"/>
      <c r="I91" s="108"/>
      <c r="J91" s="108"/>
    </row>
    <row r="92">
      <c r="C92" s="108"/>
      <c r="D92" s="108"/>
      <c r="E92" s="108"/>
      <c r="F92" s="108"/>
      <c r="G92" s="108"/>
      <c r="H92" s="108"/>
      <c r="I92" s="108"/>
      <c r="J92" s="108"/>
    </row>
    <row r="93">
      <c r="C93" s="108"/>
      <c r="D93" s="108"/>
      <c r="E93" s="108"/>
      <c r="F93" s="108"/>
      <c r="G93" s="108"/>
      <c r="H93" s="108"/>
      <c r="I93" s="108"/>
      <c r="J93" s="108"/>
    </row>
    <row r="94">
      <c r="C94" s="108"/>
      <c r="D94" s="108"/>
      <c r="E94" s="108"/>
      <c r="F94" s="108"/>
      <c r="G94" s="108"/>
      <c r="H94" s="108"/>
      <c r="I94" s="108"/>
      <c r="J94" s="108"/>
    </row>
    <row r="95">
      <c r="C95" s="108"/>
      <c r="D95" s="108"/>
      <c r="E95" s="108"/>
      <c r="F95" s="108"/>
      <c r="G95" s="108"/>
      <c r="H95" s="108"/>
      <c r="I95" s="108"/>
      <c r="J95" s="108"/>
    </row>
    <row r="96">
      <c r="C96" s="108"/>
      <c r="D96" s="108"/>
      <c r="E96" s="108"/>
      <c r="F96" s="108"/>
      <c r="G96" s="108"/>
      <c r="H96" s="108"/>
      <c r="I96" s="108"/>
      <c r="J96" s="108"/>
    </row>
    <row r="97">
      <c r="C97" s="108"/>
      <c r="D97" s="108"/>
      <c r="E97" s="108"/>
      <c r="F97" s="108"/>
      <c r="G97" s="108"/>
      <c r="H97" s="108"/>
      <c r="I97" s="108"/>
      <c r="J97" s="108"/>
    </row>
    <row r="98">
      <c r="C98" s="108"/>
      <c r="D98" s="108"/>
      <c r="E98" s="108"/>
      <c r="F98" s="108"/>
      <c r="G98" s="108"/>
      <c r="H98" s="108"/>
      <c r="I98" s="108"/>
      <c r="J98" s="108"/>
    </row>
    <row r="99">
      <c r="C99" s="108"/>
      <c r="D99" s="108"/>
      <c r="E99" s="108"/>
      <c r="F99" s="108"/>
      <c r="G99" s="108"/>
      <c r="H99" s="108"/>
      <c r="I99" s="108"/>
      <c r="J99" s="108"/>
    </row>
    <row r="100">
      <c r="C100" s="108"/>
      <c r="D100" s="108"/>
      <c r="E100" s="108"/>
      <c r="F100" s="108"/>
      <c r="G100" s="108"/>
      <c r="H100" s="108"/>
      <c r="I100" s="108"/>
      <c r="J100" s="108"/>
    </row>
    <row r="101">
      <c r="C101" s="108"/>
      <c r="D101" s="108"/>
      <c r="E101" s="108"/>
      <c r="F101" s="108"/>
      <c r="G101" s="108"/>
      <c r="H101" s="108"/>
      <c r="I101" s="108"/>
      <c r="J101" s="108"/>
    </row>
    <row r="102">
      <c r="C102" s="108"/>
      <c r="D102" s="108"/>
      <c r="E102" s="108"/>
      <c r="F102" s="108"/>
      <c r="G102" s="108"/>
      <c r="H102" s="108"/>
      <c r="I102" s="108"/>
      <c r="J102" s="108"/>
    </row>
    <row r="103">
      <c r="C103" s="108"/>
      <c r="D103" s="108"/>
      <c r="E103" s="108"/>
      <c r="F103" s="108"/>
      <c r="G103" s="108"/>
      <c r="H103" s="108"/>
      <c r="I103" s="108"/>
      <c r="J103" s="108"/>
      <c r="AD103" s="385"/>
    </row>
    <row r="104">
      <c r="C104" s="108"/>
      <c r="D104" s="108"/>
      <c r="E104" s="108"/>
      <c r="F104" s="108"/>
      <c r="G104" s="108"/>
      <c r="H104" s="108"/>
      <c r="I104" s="108"/>
      <c r="J104" s="108"/>
    </row>
    <row r="105">
      <c r="C105" s="108"/>
      <c r="D105" s="108"/>
      <c r="E105" s="108"/>
      <c r="F105" s="108"/>
      <c r="G105" s="108"/>
      <c r="H105" s="108"/>
      <c r="I105" s="108"/>
      <c r="J105" s="108"/>
    </row>
    <row r="106">
      <c r="C106" s="108"/>
      <c r="D106" s="108"/>
      <c r="E106" s="108"/>
      <c r="F106" s="108"/>
      <c r="G106" s="108"/>
      <c r="H106" s="108"/>
      <c r="I106" s="108"/>
      <c r="J106" s="108"/>
    </row>
    <row r="107">
      <c r="C107" s="108"/>
      <c r="D107" s="108"/>
      <c r="E107" s="108"/>
      <c r="F107" s="108"/>
      <c r="G107" s="108"/>
      <c r="H107" s="108"/>
      <c r="I107" s="108"/>
      <c r="J107" s="108"/>
    </row>
    <row r="108">
      <c r="C108" s="108"/>
      <c r="D108" s="108"/>
      <c r="E108" s="108"/>
      <c r="F108" s="108"/>
      <c r="G108" s="108"/>
      <c r="H108" s="108"/>
      <c r="I108" s="108"/>
      <c r="J108" s="108"/>
    </row>
    <row r="109">
      <c r="C109" s="108"/>
      <c r="D109" s="108"/>
      <c r="E109" s="108"/>
      <c r="F109" s="108"/>
      <c r="G109" s="108"/>
      <c r="H109" s="108"/>
      <c r="I109" s="108"/>
      <c r="J109" s="108"/>
    </row>
    <row r="110">
      <c r="C110" s="108"/>
      <c r="D110" s="108"/>
      <c r="E110" s="108"/>
      <c r="F110" s="108"/>
      <c r="G110" s="108"/>
      <c r="H110" s="108"/>
      <c r="I110" s="108"/>
      <c r="J110" s="108"/>
    </row>
    <row r="111">
      <c r="C111" s="108"/>
      <c r="D111" s="108"/>
      <c r="E111" s="108"/>
      <c r="F111" s="108"/>
      <c r="G111" s="108"/>
      <c r="H111" s="108"/>
      <c r="I111" s="108"/>
      <c r="J111" s="108"/>
    </row>
    <row r="112">
      <c r="C112" s="108"/>
      <c r="D112" s="108"/>
      <c r="E112" s="108"/>
      <c r="F112" s="108"/>
      <c r="G112" s="108"/>
      <c r="H112" s="108"/>
      <c r="I112" s="108"/>
      <c r="J112" s="108"/>
    </row>
    <row r="113">
      <c r="C113" s="108"/>
      <c r="D113" s="108"/>
      <c r="E113" s="108"/>
      <c r="F113" s="108"/>
      <c r="G113" s="108"/>
      <c r="H113" s="108"/>
      <c r="I113" s="108"/>
      <c r="J113" s="108"/>
    </row>
    <row r="114">
      <c r="C114" s="108"/>
      <c r="D114" s="108"/>
      <c r="E114" s="108"/>
      <c r="F114" s="108"/>
      <c r="G114" s="108"/>
      <c r="H114" s="108"/>
      <c r="I114" s="108"/>
      <c r="J114" s="108"/>
    </row>
    <row r="115">
      <c r="C115" s="108"/>
      <c r="D115" s="108"/>
      <c r="E115" s="108"/>
      <c r="F115" s="108"/>
      <c r="G115" s="108"/>
      <c r="H115" s="108"/>
      <c r="I115" s="108"/>
      <c r="J115" s="108"/>
    </row>
    <row r="116">
      <c r="C116" s="108"/>
      <c r="D116" s="108"/>
      <c r="E116" s="108"/>
      <c r="F116" s="108"/>
      <c r="G116" s="108"/>
      <c r="H116" s="108"/>
      <c r="I116" s="108"/>
      <c r="J116" s="108"/>
    </row>
    <row r="117">
      <c r="C117" s="108"/>
      <c r="D117" s="108"/>
      <c r="E117" s="108"/>
      <c r="F117" s="108"/>
      <c r="G117" s="108"/>
      <c r="H117" s="108"/>
      <c r="I117" s="108"/>
      <c r="J117" s="108"/>
    </row>
    <row r="118">
      <c r="C118" s="108"/>
      <c r="D118" s="108"/>
      <c r="E118" s="108"/>
      <c r="F118" s="108"/>
      <c r="G118" s="108"/>
      <c r="H118" s="108"/>
      <c r="I118" s="108"/>
      <c r="J118" s="108"/>
    </row>
    <row r="119">
      <c r="C119" s="108"/>
      <c r="D119" s="108"/>
      <c r="E119" s="108"/>
      <c r="F119" s="108"/>
      <c r="G119" s="108"/>
      <c r="H119" s="108"/>
      <c r="I119" s="108"/>
      <c r="J119" s="108"/>
    </row>
    <row r="120">
      <c r="C120" s="108"/>
      <c r="D120" s="108"/>
      <c r="E120" s="108"/>
      <c r="F120" s="108"/>
      <c r="G120" s="108"/>
      <c r="H120" s="108"/>
      <c r="I120" s="108"/>
      <c r="J120" s="108"/>
    </row>
    <row r="121">
      <c r="C121" s="108"/>
      <c r="D121" s="108"/>
      <c r="E121" s="108"/>
      <c r="F121" s="108"/>
      <c r="G121" s="108"/>
      <c r="H121" s="108"/>
      <c r="I121" s="108"/>
      <c r="J121" s="108"/>
    </row>
    <row r="122">
      <c r="C122" s="108"/>
      <c r="D122" s="108"/>
      <c r="E122" s="108"/>
      <c r="F122" s="108"/>
      <c r="G122" s="108"/>
      <c r="H122" s="108"/>
      <c r="I122" s="108"/>
      <c r="J122" s="108"/>
    </row>
    <row r="123">
      <c r="C123" s="108"/>
      <c r="D123" s="108"/>
      <c r="E123" s="108"/>
      <c r="F123" s="108"/>
      <c r="G123" s="108"/>
      <c r="H123" s="108"/>
      <c r="I123" s="108"/>
      <c r="J123" s="108"/>
    </row>
    <row r="124">
      <c r="C124" s="108"/>
      <c r="D124" s="108"/>
      <c r="E124" s="108"/>
      <c r="F124" s="108"/>
      <c r="G124" s="108"/>
      <c r="H124" s="108"/>
      <c r="I124" s="108"/>
      <c r="J124" s="108"/>
    </row>
    <row r="125">
      <c r="C125" s="108"/>
      <c r="D125" s="108"/>
      <c r="E125" s="108"/>
      <c r="F125" s="108"/>
      <c r="G125" s="108"/>
      <c r="H125" s="108"/>
      <c r="I125" s="108"/>
      <c r="J125" s="108"/>
    </row>
    <row r="126">
      <c r="C126" s="108"/>
      <c r="D126" s="108"/>
      <c r="E126" s="108"/>
      <c r="F126" s="108"/>
      <c r="G126" s="108"/>
      <c r="H126" s="108"/>
      <c r="I126" s="108"/>
      <c r="J126" s="108"/>
    </row>
    <row r="127">
      <c r="C127" s="108"/>
      <c r="D127" s="108"/>
      <c r="E127" s="108"/>
      <c r="F127" s="108"/>
      <c r="G127" s="108"/>
      <c r="H127" s="108"/>
      <c r="I127" s="108"/>
      <c r="J127" s="108"/>
    </row>
    <row r="128">
      <c r="C128" s="108"/>
      <c r="D128" s="108"/>
      <c r="E128" s="108"/>
      <c r="F128" s="108"/>
      <c r="G128" s="108"/>
      <c r="H128" s="108"/>
      <c r="I128" s="108"/>
      <c r="J128" s="108"/>
    </row>
    <row r="129">
      <c r="C129" s="108"/>
      <c r="D129" s="108"/>
      <c r="E129" s="108"/>
      <c r="F129" s="108"/>
      <c r="G129" s="108"/>
      <c r="H129" s="108"/>
      <c r="I129" s="108"/>
      <c r="J129" s="108"/>
    </row>
    <row r="130">
      <c r="C130" s="108"/>
      <c r="D130" s="108"/>
      <c r="E130" s="108"/>
      <c r="F130" s="108"/>
      <c r="G130" s="108"/>
      <c r="H130" s="108"/>
      <c r="I130" s="108"/>
      <c r="J130" s="108"/>
    </row>
    <row r="131">
      <c r="C131" s="108"/>
      <c r="D131" s="108"/>
      <c r="E131" s="108"/>
      <c r="F131" s="108"/>
      <c r="G131" s="108"/>
      <c r="H131" s="108"/>
      <c r="I131" s="108"/>
      <c r="J131" s="108"/>
    </row>
    <row r="132">
      <c r="C132" s="108"/>
      <c r="D132" s="108"/>
      <c r="E132" s="108"/>
      <c r="F132" s="108"/>
      <c r="G132" s="108"/>
      <c r="H132" s="108"/>
      <c r="I132" s="108"/>
      <c r="J132" s="108"/>
    </row>
    <row r="133">
      <c r="C133" s="108"/>
      <c r="D133" s="108"/>
      <c r="E133" s="108"/>
      <c r="F133" s="108"/>
      <c r="G133" s="108"/>
      <c r="H133" s="108"/>
      <c r="I133" s="108"/>
      <c r="J133" s="108"/>
    </row>
    <row r="134">
      <c r="C134" s="108"/>
      <c r="D134" s="108"/>
      <c r="E134" s="108"/>
      <c r="F134" s="108"/>
      <c r="G134" s="108"/>
      <c r="H134" s="108"/>
      <c r="I134" s="108"/>
      <c r="J134" s="108"/>
    </row>
    <row r="135">
      <c r="C135" s="108"/>
      <c r="D135" s="108"/>
      <c r="E135" s="108"/>
      <c r="F135" s="108"/>
      <c r="G135" s="108"/>
      <c r="H135" s="108"/>
      <c r="I135" s="108"/>
      <c r="J135" s="108"/>
    </row>
    <row r="136">
      <c r="C136" s="108"/>
      <c r="D136" s="108"/>
      <c r="E136" s="108"/>
      <c r="F136" s="108"/>
      <c r="G136" s="108"/>
      <c r="H136" s="108"/>
      <c r="I136" s="108"/>
      <c r="J136" s="108"/>
    </row>
    <row r="137">
      <c r="C137" s="108"/>
      <c r="D137" s="108"/>
      <c r="E137" s="108"/>
      <c r="F137" s="108"/>
      <c r="G137" s="108"/>
      <c r="H137" s="108"/>
      <c r="I137" s="108"/>
      <c r="J137" s="108"/>
    </row>
    <row r="138">
      <c r="C138" s="108"/>
      <c r="D138" s="108"/>
      <c r="E138" s="108"/>
      <c r="F138" s="108"/>
      <c r="G138" s="108"/>
      <c r="H138" s="108"/>
      <c r="I138" s="108"/>
      <c r="J138" s="108"/>
    </row>
    <row r="139">
      <c r="C139" s="108"/>
      <c r="D139" s="108"/>
      <c r="E139" s="108"/>
      <c r="F139" s="108"/>
      <c r="G139" s="108"/>
      <c r="H139" s="108"/>
      <c r="I139" s="108"/>
      <c r="J139" s="108"/>
    </row>
    <row r="140">
      <c r="C140" s="108"/>
      <c r="D140" s="108"/>
      <c r="E140" s="108"/>
      <c r="F140" s="108"/>
      <c r="G140" s="108"/>
      <c r="H140" s="108"/>
      <c r="I140" s="108"/>
      <c r="J140" s="108"/>
    </row>
    <row r="141">
      <c r="C141" s="108"/>
      <c r="D141" s="108"/>
      <c r="E141" s="108"/>
      <c r="F141" s="108"/>
      <c r="G141" s="108"/>
      <c r="H141" s="108"/>
      <c r="I141" s="108"/>
      <c r="J141" s="108"/>
    </row>
    <row r="142">
      <c r="C142" s="108"/>
      <c r="D142" s="108"/>
      <c r="E142" s="108"/>
      <c r="F142" s="108"/>
      <c r="G142" s="108"/>
      <c r="H142" s="108"/>
      <c r="I142" s="108"/>
      <c r="J142" s="108"/>
    </row>
    <row r="143">
      <c r="C143" s="108"/>
      <c r="D143" s="108"/>
      <c r="E143" s="108"/>
      <c r="F143" s="108"/>
      <c r="G143" s="108"/>
      <c r="H143" s="108"/>
      <c r="I143" s="108"/>
      <c r="J143" s="108"/>
    </row>
    <row r="144">
      <c r="C144" s="108"/>
      <c r="D144" s="108"/>
      <c r="E144" s="108"/>
      <c r="F144" s="108"/>
      <c r="G144" s="108"/>
      <c r="H144" s="108"/>
      <c r="I144" s="108"/>
      <c r="J144" s="108"/>
    </row>
    <row r="145">
      <c r="C145" s="108"/>
      <c r="D145" s="108"/>
      <c r="E145" s="108"/>
      <c r="F145" s="108"/>
      <c r="G145" s="108"/>
      <c r="H145" s="108"/>
      <c r="I145" s="108"/>
      <c r="J145" s="108"/>
    </row>
    <row r="146">
      <c r="C146" s="108"/>
      <c r="D146" s="108"/>
      <c r="E146" s="108"/>
      <c r="F146" s="108"/>
      <c r="G146" s="108"/>
      <c r="H146" s="108"/>
      <c r="I146" s="108"/>
      <c r="J146" s="108"/>
    </row>
    <row r="147">
      <c r="C147" s="108"/>
      <c r="D147" s="108"/>
      <c r="E147" s="108"/>
      <c r="F147" s="108"/>
      <c r="G147" s="108"/>
      <c r="H147" s="108"/>
      <c r="I147" s="108"/>
      <c r="J147" s="108"/>
    </row>
    <row r="148">
      <c r="C148" s="108"/>
      <c r="D148" s="108"/>
      <c r="E148" s="108"/>
      <c r="F148" s="108"/>
      <c r="G148" s="108"/>
      <c r="H148" s="108"/>
      <c r="I148" s="108"/>
      <c r="J148" s="108"/>
    </row>
    <row r="149">
      <c r="C149" s="108"/>
      <c r="D149" s="108"/>
      <c r="E149" s="108"/>
      <c r="F149" s="108"/>
      <c r="G149" s="108"/>
      <c r="H149" s="108"/>
      <c r="I149" s="108"/>
      <c r="J149" s="108"/>
    </row>
    <row r="150">
      <c r="C150" s="108"/>
      <c r="D150" s="108"/>
      <c r="E150" s="108"/>
      <c r="F150" s="108"/>
      <c r="G150" s="108"/>
      <c r="H150" s="108"/>
      <c r="I150" s="108"/>
      <c r="J150" s="108"/>
    </row>
    <row r="151">
      <c r="C151" s="108"/>
      <c r="D151" s="108"/>
      <c r="E151" s="108"/>
      <c r="F151" s="108"/>
      <c r="G151" s="108"/>
      <c r="H151" s="108"/>
      <c r="I151" s="108"/>
      <c r="J151" s="108"/>
    </row>
    <row r="152">
      <c r="C152" s="108"/>
      <c r="D152" s="108"/>
      <c r="E152" s="108"/>
      <c r="F152" s="108"/>
      <c r="G152" s="108"/>
      <c r="H152" s="108"/>
      <c r="I152" s="108"/>
      <c r="J152" s="108"/>
    </row>
    <row r="153">
      <c r="C153" s="108"/>
      <c r="D153" s="108"/>
      <c r="E153" s="108"/>
      <c r="F153" s="108"/>
      <c r="G153" s="108"/>
      <c r="H153" s="108"/>
      <c r="I153" s="108"/>
      <c r="J153" s="108"/>
    </row>
    <row r="154">
      <c r="C154" s="108"/>
      <c r="D154" s="108"/>
      <c r="E154" s="108"/>
      <c r="F154" s="108"/>
      <c r="G154" s="108"/>
      <c r="H154" s="108"/>
      <c r="I154" s="108"/>
      <c r="J154" s="108"/>
    </row>
    <row r="155">
      <c r="C155" s="108"/>
      <c r="D155" s="108"/>
      <c r="E155" s="108"/>
      <c r="F155" s="108"/>
      <c r="G155" s="108"/>
      <c r="H155" s="108"/>
      <c r="I155" s="108"/>
      <c r="J155" s="108"/>
    </row>
    <row r="156">
      <c r="C156" s="108"/>
      <c r="D156" s="108"/>
      <c r="E156" s="108"/>
      <c r="F156" s="108"/>
      <c r="G156" s="108"/>
      <c r="H156" s="108"/>
      <c r="I156" s="108"/>
      <c r="J156" s="108"/>
    </row>
    <row r="157">
      <c r="C157" s="108"/>
      <c r="D157" s="108"/>
      <c r="E157" s="108"/>
      <c r="F157" s="108"/>
      <c r="G157" s="108"/>
      <c r="H157" s="108"/>
      <c r="I157" s="108"/>
      <c r="J157" s="108"/>
    </row>
    <row r="158">
      <c r="C158" s="108"/>
      <c r="D158" s="108"/>
      <c r="E158" s="108"/>
      <c r="F158" s="108"/>
      <c r="G158" s="108"/>
      <c r="H158" s="108"/>
      <c r="I158" s="108"/>
      <c r="J158" s="108"/>
    </row>
    <row r="159">
      <c r="C159" s="108"/>
      <c r="D159" s="108"/>
      <c r="E159" s="108"/>
      <c r="F159" s="108"/>
      <c r="G159" s="108"/>
      <c r="H159" s="108"/>
      <c r="I159" s="108"/>
      <c r="J159" s="108"/>
    </row>
    <row r="160">
      <c r="C160" s="108"/>
      <c r="D160" s="108"/>
      <c r="E160" s="108"/>
      <c r="F160" s="108"/>
      <c r="G160" s="108"/>
      <c r="H160" s="108"/>
      <c r="I160" s="108"/>
      <c r="J160" s="108"/>
    </row>
    <row r="161">
      <c r="C161" s="108"/>
      <c r="D161" s="108"/>
      <c r="E161" s="108"/>
      <c r="F161" s="108"/>
      <c r="G161" s="108"/>
      <c r="H161" s="108"/>
      <c r="I161" s="108"/>
      <c r="J161" s="108"/>
    </row>
    <row r="162">
      <c r="C162" s="108"/>
      <c r="D162" s="108"/>
      <c r="E162" s="108"/>
      <c r="F162" s="108"/>
      <c r="G162" s="108"/>
      <c r="H162" s="108"/>
      <c r="I162" s="108"/>
      <c r="J162" s="108"/>
    </row>
    <row r="163">
      <c r="C163" s="108"/>
      <c r="D163" s="108"/>
      <c r="E163" s="108"/>
      <c r="F163" s="108"/>
      <c r="G163" s="108"/>
      <c r="H163" s="108"/>
      <c r="I163" s="108"/>
      <c r="J163" s="108"/>
    </row>
    <row r="164">
      <c r="C164" s="108"/>
      <c r="D164" s="108"/>
      <c r="E164" s="108"/>
      <c r="F164" s="108"/>
      <c r="G164" s="108"/>
      <c r="H164" s="108"/>
      <c r="I164" s="108"/>
      <c r="J164" s="108"/>
    </row>
    <row r="165">
      <c r="C165" s="108"/>
      <c r="D165" s="108"/>
      <c r="E165" s="108"/>
      <c r="F165" s="108"/>
      <c r="G165" s="108"/>
      <c r="H165" s="108"/>
      <c r="I165" s="108"/>
      <c r="J165" s="108"/>
    </row>
    <row r="166">
      <c r="C166" s="108"/>
      <c r="D166" s="108"/>
      <c r="E166" s="108"/>
      <c r="F166" s="108"/>
      <c r="G166" s="108"/>
      <c r="H166" s="108"/>
      <c r="I166" s="108"/>
      <c r="J166" s="108"/>
    </row>
    <row r="167">
      <c r="C167" s="108"/>
      <c r="D167" s="108"/>
      <c r="E167" s="108"/>
      <c r="F167" s="108"/>
      <c r="G167" s="108"/>
      <c r="H167" s="108"/>
      <c r="I167" s="108"/>
      <c r="J167" s="108"/>
    </row>
    <row r="168">
      <c r="C168" s="108"/>
      <c r="D168" s="108"/>
      <c r="E168" s="108"/>
      <c r="F168" s="108"/>
      <c r="G168" s="108"/>
      <c r="H168" s="108"/>
      <c r="I168" s="108"/>
      <c r="J168" s="108"/>
    </row>
    <row r="169">
      <c r="C169" s="108"/>
      <c r="D169" s="108"/>
      <c r="E169" s="108"/>
      <c r="F169" s="108"/>
      <c r="G169" s="108"/>
      <c r="H169" s="108"/>
      <c r="I169" s="108"/>
      <c r="J169" s="108"/>
    </row>
    <row r="170">
      <c r="C170" s="108"/>
      <c r="D170" s="108"/>
      <c r="E170" s="108"/>
      <c r="F170" s="108"/>
      <c r="G170" s="108"/>
      <c r="H170" s="108"/>
      <c r="I170" s="108"/>
      <c r="J170" s="108"/>
    </row>
    <row r="171">
      <c r="C171" s="108"/>
      <c r="D171" s="108"/>
      <c r="E171" s="108"/>
      <c r="F171" s="108"/>
      <c r="G171" s="108"/>
      <c r="H171" s="108"/>
      <c r="I171" s="108"/>
      <c r="J171" s="108"/>
    </row>
    <row r="172">
      <c r="C172" s="108"/>
      <c r="D172" s="108"/>
      <c r="E172" s="108"/>
      <c r="F172" s="108"/>
      <c r="G172" s="108"/>
      <c r="H172" s="108"/>
      <c r="I172" s="108"/>
      <c r="J172" s="108"/>
    </row>
    <row r="173">
      <c r="C173" s="108"/>
      <c r="D173" s="108"/>
      <c r="E173" s="108"/>
      <c r="F173" s="108"/>
      <c r="G173" s="108"/>
      <c r="H173" s="108"/>
      <c r="I173" s="108"/>
      <c r="J173" s="108"/>
    </row>
    <row r="174">
      <c r="C174" s="108"/>
      <c r="D174" s="108"/>
      <c r="E174" s="108"/>
      <c r="F174" s="108"/>
      <c r="G174" s="108"/>
      <c r="H174" s="108"/>
      <c r="I174" s="108"/>
      <c r="J174" s="108"/>
    </row>
    <row r="175">
      <c r="C175" s="108"/>
      <c r="D175" s="108"/>
      <c r="E175" s="108"/>
      <c r="F175" s="108"/>
      <c r="G175" s="108"/>
      <c r="H175" s="108"/>
      <c r="I175" s="108"/>
      <c r="J175" s="108"/>
    </row>
    <row r="176">
      <c r="C176" s="108"/>
      <c r="D176" s="108"/>
      <c r="E176" s="108"/>
      <c r="F176" s="108"/>
      <c r="G176" s="108"/>
      <c r="H176" s="108"/>
      <c r="I176" s="108"/>
      <c r="J176" s="108"/>
    </row>
    <row r="177">
      <c r="C177" s="108"/>
      <c r="D177" s="108"/>
      <c r="E177" s="108"/>
      <c r="F177" s="108"/>
      <c r="G177" s="108"/>
      <c r="H177" s="108"/>
      <c r="I177" s="108"/>
      <c r="J177" s="108"/>
    </row>
    <row r="178">
      <c r="C178" s="108"/>
      <c r="D178" s="108"/>
      <c r="E178" s="108"/>
      <c r="F178" s="108"/>
      <c r="G178" s="108"/>
      <c r="H178" s="108"/>
      <c r="I178" s="108"/>
      <c r="J178" s="108"/>
    </row>
    <row r="179">
      <c r="C179" s="108"/>
      <c r="D179" s="108"/>
      <c r="E179" s="108"/>
      <c r="F179" s="108"/>
      <c r="G179" s="108"/>
      <c r="H179" s="108"/>
      <c r="I179" s="108"/>
      <c r="J179" s="108"/>
    </row>
    <row r="180">
      <c r="C180" s="108"/>
      <c r="D180" s="108"/>
      <c r="E180" s="108"/>
      <c r="F180" s="108"/>
      <c r="G180" s="108"/>
      <c r="H180" s="108"/>
      <c r="I180" s="108"/>
      <c r="J180" s="108"/>
    </row>
    <row r="181">
      <c r="C181" s="108"/>
      <c r="D181" s="108"/>
      <c r="E181" s="108"/>
      <c r="F181" s="108"/>
      <c r="G181" s="108"/>
      <c r="H181" s="108"/>
      <c r="I181" s="108"/>
      <c r="J181" s="108"/>
    </row>
    <row r="182">
      <c r="C182" s="108"/>
      <c r="D182" s="108"/>
      <c r="E182" s="108"/>
      <c r="F182" s="108"/>
      <c r="G182" s="108"/>
      <c r="H182" s="108"/>
      <c r="I182" s="108"/>
      <c r="J182" s="108"/>
    </row>
    <row r="183">
      <c r="C183" s="108"/>
      <c r="D183" s="108"/>
      <c r="E183" s="108"/>
      <c r="F183" s="108"/>
      <c r="G183" s="108"/>
      <c r="H183" s="108"/>
      <c r="I183" s="108"/>
      <c r="J183" s="108"/>
    </row>
    <row r="184">
      <c r="C184" s="108"/>
      <c r="D184" s="108"/>
      <c r="E184" s="108"/>
      <c r="F184" s="108"/>
      <c r="G184" s="108"/>
      <c r="H184" s="108"/>
      <c r="I184" s="108"/>
      <c r="J184" s="108"/>
    </row>
    <row r="185">
      <c r="C185" s="108"/>
      <c r="D185" s="108"/>
      <c r="E185" s="108"/>
      <c r="F185" s="108"/>
      <c r="G185" s="108"/>
      <c r="H185" s="108"/>
      <c r="I185" s="108"/>
      <c r="J185" s="108"/>
    </row>
    <row r="186">
      <c r="C186" s="108"/>
      <c r="D186" s="108"/>
      <c r="E186" s="108"/>
      <c r="F186" s="108"/>
      <c r="G186" s="108"/>
      <c r="H186" s="108"/>
      <c r="I186" s="108"/>
      <c r="J186" s="108"/>
    </row>
    <row r="187">
      <c r="C187" s="108"/>
      <c r="D187" s="108"/>
      <c r="E187" s="108"/>
      <c r="F187" s="108"/>
      <c r="G187" s="108"/>
      <c r="H187" s="108"/>
      <c r="I187" s="108"/>
      <c r="J187" s="108"/>
    </row>
    <row r="188">
      <c r="C188" s="108"/>
      <c r="D188" s="108"/>
      <c r="E188" s="108"/>
      <c r="F188" s="108"/>
      <c r="G188" s="108"/>
      <c r="H188" s="108"/>
      <c r="I188" s="108"/>
      <c r="J188" s="108"/>
    </row>
    <row r="189">
      <c r="C189" s="108"/>
      <c r="D189" s="108"/>
      <c r="E189" s="108"/>
      <c r="F189" s="108"/>
      <c r="G189" s="108"/>
      <c r="H189" s="108"/>
      <c r="I189" s="108"/>
      <c r="J189" s="108"/>
    </row>
    <row r="190">
      <c r="C190" s="108"/>
      <c r="D190" s="108"/>
      <c r="E190" s="108"/>
      <c r="F190" s="108"/>
      <c r="G190" s="108"/>
      <c r="H190" s="108"/>
      <c r="I190" s="108"/>
      <c r="J190" s="108"/>
    </row>
    <row r="191">
      <c r="C191" s="108"/>
      <c r="D191" s="108"/>
      <c r="E191" s="108"/>
      <c r="F191" s="108"/>
      <c r="G191" s="108"/>
      <c r="H191" s="108"/>
      <c r="I191" s="108"/>
      <c r="J191" s="108"/>
    </row>
    <row r="192">
      <c r="C192" s="108"/>
      <c r="D192" s="108"/>
      <c r="E192" s="108"/>
      <c r="F192" s="108"/>
      <c r="G192" s="108"/>
      <c r="H192" s="108"/>
      <c r="I192" s="108"/>
      <c r="J192" s="108"/>
    </row>
    <row r="193">
      <c r="C193" s="108"/>
      <c r="D193" s="108"/>
      <c r="E193" s="108"/>
      <c r="F193" s="108"/>
      <c r="G193" s="108"/>
      <c r="H193" s="108"/>
      <c r="I193" s="108"/>
      <c r="J193" s="108"/>
    </row>
    <row r="194">
      <c r="C194" s="108"/>
      <c r="D194" s="108"/>
      <c r="E194" s="108"/>
      <c r="F194" s="108"/>
      <c r="G194" s="108"/>
      <c r="H194" s="108"/>
      <c r="I194" s="108"/>
      <c r="J194" s="108"/>
    </row>
    <row r="195">
      <c r="C195" s="108"/>
      <c r="D195" s="108"/>
      <c r="E195" s="108"/>
      <c r="F195" s="108"/>
      <c r="G195" s="108"/>
      <c r="H195" s="108"/>
      <c r="I195" s="108"/>
      <c r="J195" s="108"/>
    </row>
    <row r="196">
      <c r="C196" s="108"/>
      <c r="D196" s="108"/>
      <c r="E196" s="108"/>
      <c r="F196" s="108"/>
      <c r="G196" s="108"/>
      <c r="H196" s="108"/>
      <c r="I196" s="108"/>
      <c r="J196" s="108"/>
    </row>
    <row r="197">
      <c r="C197" s="108"/>
      <c r="D197" s="108"/>
      <c r="E197" s="108"/>
      <c r="F197" s="108"/>
      <c r="G197" s="108"/>
      <c r="H197" s="108"/>
      <c r="I197" s="108"/>
      <c r="J197" s="108"/>
    </row>
    <row r="198">
      <c r="C198" s="108"/>
      <c r="D198" s="108"/>
      <c r="E198" s="108"/>
      <c r="F198" s="108"/>
      <c r="G198" s="108"/>
      <c r="H198" s="108"/>
      <c r="I198" s="108"/>
      <c r="J198" s="108"/>
    </row>
    <row r="199">
      <c r="C199" s="108"/>
      <c r="D199" s="108"/>
      <c r="E199" s="108"/>
      <c r="F199" s="108"/>
      <c r="G199" s="108"/>
      <c r="H199" s="108"/>
      <c r="I199" s="108"/>
      <c r="J199" s="108"/>
    </row>
    <row r="200">
      <c r="C200" s="108"/>
      <c r="D200" s="108"/>
      <c r="E200" s="108"/>
      <c r="F200" s="108"/>
      <c r="G200" s="108"/>
      <c r="H200" s="108"/>
      <c r="I200" s="108"/>
      <c r="J200" s="108"/>
    </row>
    <row r="201">
      <c r="C201" s="108"/>
      <c r="D201" s="108"/>
      <c r="E201" s="108"/>
      <c r="F201" s="108"/>
      <c r="G201" s="108"/>
      <c r="H201" s="108"/>
      <c r="I201" s="108"/>
      <c r="J201" s="108"/>
    </row>
    <row r="202">
      <c r="C202" s="108"/>
      <c r="D202" s="108"/>
      <c r="E202" s="108"/>
      <c r="F202" s="108"/>
      <c r="G202" s="108"/>
      <c r="H202" s="108"/>
      <c r="I202" s="108"/>
      <c r="J202" s="108"/>
    </row>
    <row r="203">
      <c r="C203" s="108"/>
      <c r="D203" s="108"/>
      <c r="E203" s="108"/>
      <c r="F203" s="108"/>
      <c r="G203" s="108"/>
      <c r="H203" s="108"/>
      <c r="I203" s="108"/>
      <c r="J203" s="108"/>
    </row>
    <row r="204">
      <c r="C204" s="108"/>
      <c r="D204" s="108"/>
      <c r="E204" s="108"/>
      <c r="F204" s="108"/>
      <c r="G204" s="108"/>
      <c r="H204" s="108"/>
      <c r="I204" s="108"/>
      <c r="J204" s="108"/>
    </row>
    <row r="205">
      <c r="C205" s="108"/>
      <c r="D205" s="108"/>
      <c r="E205" s="108"/>
      <c r="F205" s="108"/>
      <c r="G205" s="108"/>
      <c r="H205" s="108"/>
      <c r="I205" s="108"/>
      <c r="J205" s="108"/>
    </row>
    <row r="206">
      <c r="C206" s="108"/>
      <c r="D206" s="108"/>
      <c r="E206" s="108"/>
      <c r="F206" s="108"/>
      <c r="G206" s="108"/>
      <c r="H206" s="108"/>
      <c r="I206" s="108"/>
      <c r="J206" s="108"/>
    </row>
    <row r="207">
      <c r="C207" s="108"/>
      <c r="D207" s="108"/>
      <c r="E207" s="108"/>
      <c r="F207" s="108"/>
      <c r="G207" s="108"/>
      <c r="H207" s="108"/>
      <c r="I207" s="108"/>
      <c r="J207" s="108"/>
    </row>
    <row r="208">
      <c r="C208" s="108"/>
      <c r="D208" s="108"/>
      <c r="E208" s="108"/>
      <c r="F208" s="108"/>
      <c r="G208" s="108"/>
      <c r="H208" s="108"/>
      <c r="I208" s="108"/>
      <c r="J208" s="108"/>
    </row>
    <row r="209">
      <c r="C209" s="108"/>
      <c r="D209" s="108"/>
      <c r="E209" s="108"/>
      <c r="F209" s="108"/>
      <c r="G209" s="108"/>
      <c r="H209" s="108"/>
      <c r="I209" s="108"/>
      <c r="J209" s="108"/>
    </row>
    <row r="210">
      <c r="C210" s="108"/>
      <c r="D210" s="108"/>
      <c r="E210" s="108"/>
      <c r="F210" s="108"/>
      <c r="G210" s="108"/>
      <c r="H210" s="108"/>
      <c r="I210" s="108"/>
      <c r="J210" s="108"/>
    </row>
    <row r="211">
      <c r="C211" s="108"/>
      <c r="D211" s="108"/>
      <c r="E211" s="108"/>
      <c r="F211" s="108"/>
      <c r="G211" s="108"/>
      <c r="H211" s="108"/>
      <c r="I211" s="108"/>
      <c r="J211" s="108"/>
    </row>
    <row r="212">
      <c r="C212" s="108"/>
      <c r="D212" s="108"/>
      <c r="E212" s="108"/>
      <c r="F212" s="108"/>
      <c r="G212" s="108"/>
      <c r="H212" s="108"/>
      <c r="I212" s="108"/>
      <c r="J212" s="108"/>
    </row>
    <row r="213">
      <c r="C213" s="108"/>
      <c r="D213" s="108"/>
      <c r="E213" s="108"/>
      <c r="F213" s="108"/>
      <c r="G213" s="108"/>
      <c r="H213" s="108"/>
      <c r="I213" s="108"/>
      <c r="J213" s="108"/>
    </row>
    <row r="214">
      <c r="C214" s="108"/>
      <c r="D214" s="108"/>
      <c r="E214" s="108"/>
      <c r="F214" s="108"/>
      <c r="G214" s="108"/>
      <c r="H214" s="108"/>
      <c r="I214" s="108"/>
      <c r="J214" s="108"/>
    </row>
    <row r="215">
      <c r="C215" s="108"/>
      <c r="D215" s="108"/>
      <c r="E215" s="108"/>
      <c r="F215" s="108"/>
      <c r="G215" s="108"/>
      <c r="H215" s="108"/>
      <c r="I215" s="108"/>
      <c r="J215" s="108"/>
    </row>
    <row r="216">
      <c r="C216" s="108"/>
      <c r="D216" s="108"/>
      <c r="E216" s="108"/>
      <c r="F216" s="108"/>
      <c r="G216" s="108"/>
      <c r="H216" s="108"/>
      <c r="I216" s="108"/>
      <c r="J216" s="108"/>
    </row>
    <row r="217">
      <c r="C217" s="108"/>
      <c r="D217" s="108"/>
      <c r="E217" s="108"/>
      <c r="F217" s="108"/>
      <c r="G217" s="108"/>
      <c r="H217" s="108"/>
      <c r="I217" s="108"/>
      <c r="J217" s="108"/>
    </row>
    <row r="218">
      <c r="C218" s="108"/>
      <c r="D218" s="108"/>
      <c r="E218" s="108"/>
      <c r="F218" s="108"/>
      <c r="G218" s="108"/>
      <c r="H218" s="108"/>
      <c r="I218" s="108"/>
      <c r="J218" s="108"/>
    </row>
    <row r="219">
      <c r="C219" s="108"/>
      <c r="D219" s="108"/>
      <c r="E219" s="108"/>
      <c r="F219" s="108"/>
      <c r="G219" s="108"/>
      <c r="H219" s="108"/>
      <c r="I219" s="108"/>
      <c r="J219" s="108"/>
    </row>
    <row r="220">
      <c r="C220" s="108"/>
      <c r="D220" s="108"/>
      <c r="E220" s="108"/>
      <c r="F220" s="108"/>
      <c r="G220" s="108"/>
      <c r="H220" s="108"/>
      <c r="I220" s="108"/>
      <c r="J220" s="108"/>
    </row>
    <row r="221">
      <c r="C221" s="108"/>
      <c r="D221" s="108"/>
      <c r="E221" s="108"/>
      <c r="F221" s="108"/>
      <c r="G221" s="108"/>
      <c r="H221" s="108"/>
      <c r="I221" s="108"/>
      <c r="J221" s="108"/>
    </row>
    <row r="222">
      <c r="C222" s="108"/>
      <c r="D222" s="108"/>
      <c r="E222" s="108"/>
      <c r="F222" s="108"/>
      <c r="G222" s="108"/>
      <c r="H222" s="108"/>
      <c r="I222" s="108"/>
      <c r="J222" s="108"/>
    </row>
    <row r="223">
      <c r="C223" s="108"/>
      <c r="D223" s="108"/>
      <c r="E223" s="108"/>
      <c r="F223" s="108"/>
      <c r="G223" s="108"/>
      <c r="H223" s="108"/>
      <c r="I223" s="108"/>
      <c r="J223" s="108"/>
    </row>
    <row r="224">
      <c r="C224" s="108"/>
      <c r="D224" s="108"/>
      <c r="E224" s="108"/>
      <c r="F224" s="108"/>
      <c r="G224" s="108"/>
      <c r="H224" s="108"/>
      <c r="I224" s="108"/>
      <c r="J224" s="108"/>
    </row>
    <row r="225">
      <c r="C225" s="108"/>
      <c r="D225" s="108"/>
      <c r="E225" s="108"/>
      <c r="F225" s="108"/>
      <c r="G225" s="108"/>
      <c r="H225" s="108"/>
      <c r="I225" s="108"/>
      <c r="J225" s="108"/>
    </row>
    <row r="226">
      <c r="C226" s="108"/>
      <c r="D226" s="108"/>
      <c r="E226" s="108"/>
      <c r="F226" s="108"/>
      <c r="G226" s="108"/>
      <c r="H226" s="108"/>
      <c r="I226" s="108"/>
      <c r="J226" s="108"/>
    </row>
    <row r="227">
      <c r="C227" s="108"/>
      <c r="D227" s="108"/>
      <c r="E227" s="108"/>
      <c r="F227" s="108"/>
      <c r="G227" s="108"/>
      <c r="H227" s="108"/>
      <c r="I227" s="108"/>
      <c r="J227" s="108"/>
    </row>
    <row r="228">
      <c r="C228" s="108"/>
      <c r="D228" s="108"/>
      <c r="E228" s="108"/>
      <c r="F228" s="108"/>
      <c r="G228" s="108"/>
      <c r="H228" s="108"/>
      <c r="I228" s="108"/>
      <c r="J228" s="108"/>
    </row>
    <row r="229">
      <c r="C229" s="108"/>
      <c r="D229" s="108"/>
      <c r="E229" s="108"/>
      <c r="F229" s="108"/>
      <c r="G229" s="108"/>
      <c r="H229" s="108"/>
      <c r="I229" s="108"/>
      <c r="J229" s="108"/>
    </row>
    <row r="230">
      <c r="C230" s="108"/>
      <c r="D230" s="108"/>
      <c r="E230" s="108"/>
      <c r="F230" s="108"/>
      <c r="G230" s="108"/>
      <c r="H230" s="108"/>
      <c r="I230" s="108"/>
      <c r="J230" s="108"/>
    </row>
    <row r="231">
      <c r="C231" s="108"/>
      <c r="D231" s="108"/>
      <c r="E231" s="108"/>
      <c r="F231" s="108"/>
      <c r="G231" s="108"/>
      <c r="H231" s="108"/>
      <c r="I231" s="108"/>
      <c r="J231" s="108"/>
    </row>
    <row r="232">
      <c r="C232" s="108"/>
      <c r="D232" s="108"/>
      <c r="E232" s="108"/>
      <c r="F232" s="108"/>
      <c r="G232" s="108"/>
      <c r="H232" s="108"/>
      <c r="I232" s="108"/>
      <c r="J232" s="108"/>
    </row>
    <row r="233">
      <c r="C233" s="108"/>
      <c r="D233" s="108"/>
      <c r="E233" s="108"/>
      <c r="F233" s="108"/>
      <c r="G233" s="108"/>
      <c r="H233" s="108"/>
      <c r="I233" s="108"/>
      <c r="J233" s="108"/>
    </row>
    <row r="234">
      <c r="C234" s="108"/>
      <c r="D234" s="108"/>
      <c r="E234" s="108"/>
      <c r="F234" s="108"/>
      <c r="G234" s="108"/>
      <c r="H234" s="108"/>
      <c r="I234" s="108"/>
      <c r="J234" s="108"/>
    </row>
    <row r="235">
      <c r="C235" s="108"/>
      <c r="D235" s="108"/>
      <c r="E235" s="108"/>
      <c r="F235" s="108"/>
      <c r="G235" s="108"/>
      <c r="H235" s="108"/>
      <c r="I235" s="108"/>
      <c r="J235" s="108"/>
    </row>
    <row r="236">
      <c r="C236" s="108"/>
      <c r="D236" s="108"/>
      <c r="E236" s="108"/>
      <c r="F236" s="108"/>
      <c r="G236" s="108"/>
      <c r="H236" s="108"/>
      <c r="I236" s="108"/>
      <c r="J236" s="108"/>
    </row>
    <row r="237">
      <c r="C237" s="108"/>
      <c r="D237" s="108"/>
      <c r="E237" s="108"/>
      <c r="F237" s="108"/>
      <c r="G237" s="108"/>
      <c r="H237" s="108"/>
      <c r="I237" s="108"/>
      <c r="J237" s="108"/>
    </row>
    <row r="238">
      <c r="C238" s="108"/>
      <c r="D238" s="108"/>
      <c r="E238" s="108"/>
      <c r="F238" s="108"/>
      <c r="G238" s="108"/>
      <c r="H238" s="108"/>
      <c r="I238" s="108"/>
      <c r="J238" s="108"/>
    </row>
    <row r="239">
      <c r="C239" s="108"/>
      <c r="D239" s="108"/>
      <c r="E239" s="108"/>
      <c r="F239" s="108"/>
      <c r="G239" s="108"/>
      <c r="H239" s="108"/>
      <c r="I239" s="108"/>
      <c r="J239" s="108"/>
    </row>
    <row r="240">
      <c r="C240" s="108"/>
      <c r="D240" s="108"/>
      <c r="E240" s="108"/>
      <c r="F240" s="108"/>
      <c r="G240" s="108"/>
      <c r="H240" s="108"/>
      <c r="I240" s="108"/>
      <c r="J240" s="108"/>
    </row>
    <row r="241">
      <c r="C241" s="108"/>
      <c r="D241" s="108"/>
      <c r="E241" s="108"/>
      <c r="F241" s="108"/>
      <c r="G241" s="108"/>
      <c r="H241" s="108"/>
      <c r="I241" s="108"/>
      <c r="J241" s="108"/>
    </row>
    <row r="242">
      <c r="C242" s="108"/>
      <c r="D242" s="108"/>
      <c r="E242" s="108"/>
      <c r="F242" s="108"/>
      <c r="G242" s="108"/>
      <c r="H242" s="108"/>
      <c r="I242" s="108"/>
      <c r="J242" s="108"/>
    </row>
    <row r="243">
      <c r="C243" s="108"/>
      <c r="D243" s="108"/>
      <c r="E243" s="108"/>
      <c r="F243" s="108"/>
      <c r="G243" s="108"/>
      <c r="H243" s="108"/>
      <c r="I243" s="108"/>
      <c r="J243" s="108"/>
    </row>
    <row r="244">
      <c r="C244" s="108"/>
      <c r="D244" s="108"/>
      <c r="E244" s="108"/>
      <c r="F244" s="108"/>
      <c r="G244" s="108"/>
      <c r="H244" s="108"/>
      <c r="I244" s="108"/>
      <c r="J244" s="108"/>
    </row>
    <row r="245">
      <c r="C245" s="108"/>
      <c r="D245" s="108"/>
      <c r="E245" s="108"/>
      <c r="F245" s="108"/>
      <c r="G245" s="108"/>
      <c r="H245" s="108"/>
      <c r="I245" s="108"/>
      <c r="J245" s="108"/>
    </row>
    <row r="246">
      <c r="C246" s="108"/>
      <c r="D246" s="108"/>
      <c r="E246" s="108"/>
      <c r="F246" s="108"/>
      <c r="G246" s="108"/>
      <c r="H246" s="108"/>
      <c r="I246" s="108"/>
      <c r="J246" s="108"/>
    </row>
    <row r="247">
      <c r="C247" s="108"/>
      <c r="D247" s="108"/>
      <c r="E247" s="108"/>
      <c r="F247" s="108"/>
      <c r="G247" s="108"/>
      <c r="H247" s="108"/>
      <c r="I247" s="108"/>
      <c r="J247" s="108"/>
    </row>
    <row r="248">
      <c r="C248" s="108"/>
      <c r="D248" s="108"/>
      <c r="E248" s="108"/>
      <c r="F248" s="108"/>
      <c r="G248" s="108"/>
      <c r="H248" s="108"/>
      <c r="I248" s="108"/>
      <c r="J248" s="108"/>
    </row>
    <row r="249">
      <c r="C249" s="108"/>
      <c r="D249" s="108"/>
      <c r="E249" s="108"/>
      <c r="F249" s="108"/>
      <c r="G249" s="108"/>
      <c r="H249" s="108"/>
      <c r="I249" s="108"/>
      <c r="J249" s="108"/>
    </row>
    <row r="250">
      <c r="C250" s="108"/>
      <c r="D250" s="108"/>
      <c r="E250" s="108"/>
      <c r="F250" s="108"/>
      <c r="G250" s="108"/>
      <c r="H250" s="108"/>
      <c r="I250" s="108"/>
      <c r="J250" s="108"/>
    </row>
    <row r="251">
      <c r="C251" s="108"/>
      <c r="D251" s="108"/>
      <c r="E251" s="108"/>
      <c r="F251" s="108"/>
      <c r="G251" s="108"/>
      <c r="H251" s="108"/>
      <c r="I251" s="108"/>
      <c r="J251" s="108"/>
    </row>
    <row r="252">
      <c r="C252" s="108"/>
      <c r="D252" s="108"/>
      <c r="E252" s="108"/>
      <c r="F252" s="108"/>
      <c r="G252" s="108"/>
      <c r="H252" s="108"/>
      <c r="I252" s="108"/>
      <c r="J252" s="108"/>
    </row>
    <row r="253">
      <c r="C253" s="108"/>
      <c r="D253" s="108"/>
      <c r="E253" s="108"/>
      <c r="F253" s="108"/>
      <c r="G253" s="108"/>
      <c r="H253" s="108"/>
      <c r="I253" s="108"/>
      <c r="J253" s="108"/>
    </row>
    <row r="254">
      <c r="C254" s="108"/>
      <c r="D254" s="108"/>
      <c r="E254" s="108"/>
      <c r="F254" s="108"/>
      <c r="G254" s="108"/>
      <c r="H254" s="108"/>
      <c r="I254" s="108"/>
      <c r="J254" s="108"/>
    </row>
    <row r="255">
      <c r="C255" s="108"/>
      <c r="D255" s="108"/>
      <c r="E255" s="108"/>
      <c r="F255" s="108"/>
      <c r="G255" s="108"/>
      <c r="H255" s="108"/>
      <c r="I255" s="108"/>
      <c r="J255" s="108"/>
    </row>
    <row r="256">
      <c r="C256" s="108"/>
      <c r="D256" s="108"/>
      <c r="E256" s="108"/>
      <c r="F256" s="108"/>
      <c r="G256" s="108"/>
      <c r="H256" s="108"/>
      <c r="I256" s="108"/>
      <c r="J256" s="108"/>
    </row>
    <row r="257">
      <c r="C257" s="108"/>
      <c r="D257" s="108"/>
      <c r="E257" s="108"/>
      <c r="F257" s="108"/>
      <c r="G257" s="108"/>
      <c r="H257" s="108"/>
      <c r="I257" s="108"/>
      <c r="J257" s="108"/>
    </row>
    <row r="258">
      <c r="C258" s="108"/>
      <c r="D258" s="108"/>
      <c r="E258" s="108"/>
      <c r="F258" s="108"/>
      <c r="G258" s="108"/>
      <c r="H258" s="108"/>
      <c r="I258" s="108"/>
      <c r="J258" s="108"/>
    </row>
    <row r="259">
      <c r="C259" s="108"/>
      <c r="D259" s="108"/>
      <c r="E259" s="108"/>
      <c r="F259" s="108"/>
      <c r="G259" s="108"/>
      <c r="H259" s="108"/>
      <c r="I259" s="108"/>
      <c r="J259" s="108"/>
    </row>
    <row r="260">
      <c r="C260" s="108"/>
      <c r="D260" s="108"/>
      <c r="E260" s="108"/>
      <c r="F260" s="108"/>
      <c r="G260" s="108"/>
      <c r="H260" s="108"/>
      <c r="I260" s="108"/>
      <c r="J260" s="108"/>
    </row>
    <row r="261">
      <c r="C261" s="108"/>
      <c r="D261" s="108"/>
      <c r="E261" s="108"/>
      <c r="F261" s="108"/>
      <c r="G261" s="108"/>
      <c r="H261" s="108"/>
      <c r="I261" s="108"/>
      <c r="J261" s="108"/>
    </row>
    <row r="262">
      <c r="C262" s="108"/>
      <c r="D262" s="108"/>
      <c r="E262" s="108"/>
      <c r="F262" s="108"/>
      <c r="G262" s="108"/>
      <c r="H262" s="108"/>
      <c r="I262" s="108"/>
      <c r="J262" s="108"/>
    </row>
    <row r="263">
      <c r="C263" s="108"/>
      <c r="D263" s="108"/>
      <c r="E263" s="108"/>
      <c r="F263" s="108"/>
      <c r="G263" s="108"/>
      <c r="H263" s="108"/>
      <c r="I263" s="108"/>
      <c r="J263" s="108"/>
    </row>
    <row r="264">
      <c r="C264" s="108"/>
      <c r="D264" s="108"/>
      <c r="E264" s="108"/>
      <c r="F264" s="108"/>
      <c r="G264" s="108"/>
      <c r="H264" s="108"/>
      <c r="I264" s="108"/>
      <c r="J264" s="108"/>
    </row>
    <row r="265">
      <c r="C265" s="108"/>
      <c r="D265" s="108"/>
      <c r="E265" s="108"/>
      <c r="F265" s="108"/>
      <c r="G265" s="108"/>
      <c r="H265" s="108"/>
      <c r="I265" s="108"/>
      <c r="J265" s="108"/>
    </row>
    <row r="266">
      <c r="C266" s="108"/>
      <c r="D266" s="108"/>
      <c r="E266" s="108"/>
      <c r="F266" s="108"/>
      <c r="G266" s="108"/>
      <c r="H266" s="108"/>
      <c r="I266" s="108"/>
      <c r="J266" s="108"/>
    </row>
    <row r="267">
      <c r="C267" s="108"/>
      <c r="D267" s="108"/>
      <c r="E267" s="108"/>
      <c r="F267" s="108"/>
      <c r="G267" s="108"/>
      <c r="H267" s="108"/>
      <c r="I267" s="108"/>
      <c r="J267" s="108"/>
    </row>
    <row r="268">
      <c r="C268" s="108"/>
      <c r="D268" s="108"/>
      <c r="E268" s="108"/>
      <c r="F268" s="108"/>
      <c r="G268" s="108"/>
      <c r="H268" s="108"/>
      <c r="I268" s="108"/>
      <c r="J268" s="108"/>
    </row>
    <row r="269">
      <c r="C269" s="108"/>
      <c r="D269" s="108"/>
      <c r="E269" s="108"/>
      <c r="F269" s="108"/>
      <c r="G269" s="108"/>
      <c r="H269" s="108"/>
      <c r="I269" s="108"/>
      <c r="J269" s="108"/>
    </row>
    <row r="270">
      <c r="C270" s="108"/>
      <c r="D270" s="108"/>
      <c r="E270" s="108"/>
      <c r="F270" s="108"/>
      <c r="G270" s="108"/>
      <c r="H270" s="108"/>
      <c r="I270" s="108"/>
      <c r="J270" s="108"/>
    </row>
    <row r="271">
      <c r="C271" s="108"/>
      <c r="D271" s="108"/>
      <c r="E271" s="108"/>
      <c r="F271" s="108"/>
      <c r="G271" s="108"/>
      <c r="H271" s="108"/>
      <c r="I271" s="108"/>
      <c r="J271" s="108"/>
    </row>
    <row r="272">
      <c r="C272" s="108"/>
      <c r="D272" s="108"/>
      <c r="E272" s="108"/>
      <c r="F272" s="108"/>
      <c r="G272" s="108"/>
      <c r="H272" s="108"/>
      <c r="I272" s="108"/>
      <c r="J272" s="108"/>
    </row>
    <row r="273">
      <c r="C273" s="108"/>
      <c r="D273" s="108"/>
      <c r="E273" s="108"/>
      <c r="F273" s="108"/>
      <c r="G273" s="108"/>
      <c r="H273" s="108"/>
      <c r="I273" s="108"/>
      <c r="J273" s="108"/>
    </row>
    <row r="274">
      <c r="C274" s="108"/>
      <c r="D274" s="108"/>
      <c r="E274" s="108"/>
      <c r="F274" s="108"/>
      <c r="G274" s="108"/>
      <c r="H274" s="108"/>
      <c r="I274" s="108"/>
      <c r="J274" s="108"/>
    </row>
    <row r="275">
      <c r="C275" s="108"/>
      <c r="D275" s="108"/>
      <c r="E275" s="108"/>
      <c r="F275" s="108"/>
      <c r="G275" s="108"/>
      <c r="H275" s="108"/>
      <c r="I275" s="108"/>
      <c r="J275" s="108"/>
    </row>
    <row r="276">
      <c r="C276" s="108"/>
      <c r="D276" s="108"/>
      <c r="E276" s="108"/>
      <c r="F276" s="108"/>
      <c r="G276" s="108"/>
      <c r="H276" s="108"/>
      <c r="I276" s="108"/>
      <c r="J276" s="108"/>
    </row>
    <row r="277">
      <c r="C277" s="108"/>
      <c r="D277" s="108"/>
      <c r="E277" s="108"/>
      <c r="F277" s="108"/>
      <c r="G277" s="108"/>
      <c r="H277" s="108"/>
      <c r="I277" s="108"/>
      <c r="J277" s="108"/>
    </row>
    <row r="278">
      <c r="C278" s="108"/>
      <c r="D278" s="108"/>
      <c r="E278" s="108"/>
      <c r="F278" s="108"/>
      <c r="G278" s="108"/>
      <c r="H278" s="108"/>
      <c r="I278" s="108"/>
      <c r="J278" s="108"/>
    </row>
    <row r="279">
      <c r="C279" s="108"/>
      <c r="D279" s="108"/>
      <c r="E279" s="108"/>
      <c r="F279" s="108"/>
      <c r="G279" s="108"/>
      <c r="H279" s="108"/>
      <c r="I279" s="108"/>
      <c r="J279" s="108"/>
    </row>
    <row r="280">
      <c r="C280" s="108"/>
      <c r="D280" s="108"/>
      <c r="E280" s="108"/>
      <c r="F280" s="108"/>
      <c r="G280" s="108"/>
      <c r="H280" s="108"/>
      <c r="I280" s="108"/>
      <c r="J280" s="108"/>
    </row>
    <row r="281">
      <c r="C281" s="108"/>
      <c r="D281" s="108"/>
      <c r="E281" s="108"/>
      <c r="F281" s="108"/>
      <c r="G281" s="108"/>
      <c r="H281" s="108"/>
      <c r="I281" s="108"/>
      <c r="J281" s="108"/>
    </row>
    <row r="282">
      <c r="C282" s="108"/>
      <c r="D282" s="108"/>
      <c r="E282" s="108"/>
      <c r="F282" s="108"/>
      <c r="G282" s="108"/>
      <c r="H282" s="108"/>
      <c r="I282" s="108"/>
      <c r="J282" s="108"/>
    </row>
    <row r="283">
      <c r="C283" s="108"/>
      <c r="D283" s="108"/>
      <c r="E283" s="108"/>
      <c r="F283" s="108"/>
      <c r="G283" s="108"/>
      <c r="H283" s="108"/>
      <c r="I283" s="108"/>
      <c r="J283" s="108"/>
    </row>
    <row r="284">
      <c r="C284" s="108"/>
      <c r="D284" s="108"/>
      <c r="E284" s="108"/>
      <c r="F284" s="108"/>
      <c r="G284" s="108"/>
      <c r="H284" s="108"/>
      <c r="I284" s="108"/>
      <c r="J284" s="108"/>
    </row>
    <row r="285">
      <c r="C285" s="108"/>
      <c r="D285" s="108"/>
      <c r="E285" s="108"/>
      <c r="F285" s="108"/>
      <c r="G285" s="108"/>
      <c r="H285" s="108"/>
      <c r="I285" s="108"/>
      <c r="J285" s="108"/>
    </row>
    <row r="286">
      <c r="C286" s="108"/>
      <c r="D286" s="108"/>
      <c r="E286" s="108"/>
      <c r="F286" s="108"/>
      <c r="G286" s="108"/>
      <c r="H286" s="108"/>
      <c r="I286" s="108"/>
      <c r="J286" s="108"/>
    </row>
    <row r="287">
      <c r="C287" s="108"/>
      <c r="D287" s="108"/>
      <c r="E287" s="108"/>
      <c r="F287" s="108"/>
      <c r="G287" s="108"/>
      <c r="H287" s="108"/>
      <c r="I287" s="108"/>
      <c r="J287" s="108"/>
    </row>
    <row r="288">
      <c r="C288" s="108"/>
      <c r="D288" s="108"/>
      <c r="E288" s="108"/>
      <c r="F288" s="108"/>
      <c r="G288" s="108"/>
      <c r="H288" s="108"/>
      <c r="I288" s="108"/>
      <c r="J288" s="108"/>
    </row>
    <row r="289">
      <c r="C289" s="108"/>
      <c r="D289" s="108"/>
      <c r="E289" s="108"/>
      <c r="F289" s="108"/>
      <c r="G289" s="108"/>
      <c r="H289" s="108"/>
      <c r="I289" s="108"/>
      <c r="J289" s="108"/>
    </row>
    <row r="290">
      <c r="C290" s="108"/>
      <c r="D290" s="108"/>
      <c r="E290" s="108"/>
      <c r="F290" s="108"/>
      <c r="G290" s="108"/>
      <c r="H290" s="108"/>
      <c r="I290" s="108"/>
      <c r="J290" s="108"/>
    </row>
    <row r="291">
      <c r="C291" s="108"/>
      <c r="D291" s="108"/>
      <c r="E291" s="108"/>
      <c r="F291" s="108"/>
      <c r="G291" s="108"/>
      <c r="H291" s="108"/>
      <c r="I291" s="108"/>
      <c r="J291" s="108"/>
    </row>
    <row r="292">
      <c r="C292" s="108"/>
      <c r="D292" s="108"/>
      <c r="E292" s="108"/>
      <c r="F292" s="108"/>
      <c r="G292" s="108"/>
      <c r="H292" s="108"/>
      <c r="I292" s="108"/>
      <c r="J292" s="108"/>
    </row>
    <row r="293">
      <c r="C293" s="108"/>
      <c r="D293" s="108"/>
      <c r="E293" s="108"/>
      <c r="F293" s="108"/>
      <c r="G293" s="108"/>
      <c r="H293" s="108"/>
      <c r="I293" s="108"/>
      <c r="J293" s="108"/>
    </row>
    <row r="294">
      <c r="C294" s="108"/>
      <c r="D294" s="108"/>
      <c r="E294" s="108"/>
      <c r="F294" s="108"/>
      <c r="G294" s="108"/>
      <c r="H294" s="108"/>
      <c r="I294" s="108"/>
      <c r="J294" s="108"/>
    </row>
    <row r="295">
      <c r="C295" s="108"/>
      <c r="D295" s="108"/>
      <c r="E295" s="108"/>
      <c r="F295" s="108"/>
      <c r="G295" s="108"/>
      <c r="H295" s="108"/>
      <c r="I295" s="108"/>
      <c r="J295" s="108"/>
    </row>
    <row r="296">
      <c r="C296" s="108"/>
      <c r="D296" s="108"/>
      <c r="E296" s="108"/>
      <c r="F296" s="108"/>
      <c r="G296" s="108"/>
      <c r="H296" s="108"/>
      <c r="I296" s="108"/>
      <c r="J296" s="108"/>
    </row>
    <row r="297">
      <c r="C297" s="108"/>
      <c r="D297" s="108"/>
      <c r="E297" s="108"/>
      <c r="F297" s="108"/>
      <c r="G297" s="108"/>
      <c r="H297" s="108"/>
      <c r="I297" s="108"/>
      <c r="J297" s="108"/>
    </row>
    <row r="298">
      <c r="C298" s="108"/>
      <c r="D298" s="108"/>
      <c r="E298" s="108"/>
      <c r="F298" s="108"/>
      <c r="G298" s="108"/>
      <c r="H298" s="108"/>
      <c r="I298" s="108"/>
      <c r="J298" s="108"/>
    </row>
    <row r="299">
      <c r="C299" s="108"/>
      <c r="D299" s="108"/>
      <c r="E299" s="108"/>
      <c r="F299" s="108"/>
      <c r="G299" s="108"/>
      <c r="H299" s="108"/>
      <c r="I299" s="108"/>
      <c r="J299" s="108"/>
    </row>
    <row r="300">
      <c r="C300" s="108"/>
      <c r="D300" s="108"/>
      <c r="E300" s="108"/>
      <c r="F300" s="108"/>
      <c r="G300" s="108"/>
      <c r="H300" s="108"/>
      <c r="I300" s="108"/>
      <c r="J300" s="108"/>
    </row>
    <row r="301">
      <c r="C301" s="108"/>
      <c r="D301" s="108"/>
      <c r="E301" s="108"/>
      <c r="F301" s="108"/>
      <c r="G301" s="108"/>
      <c r="H301" s="108"/>
      <c r="I301" s="108"/>
      <c r="J301" s="108"/>
    </row>
    <row r="302">
      <c r="C302" s="108"/>
      <c r="D302" s="108"/>
      <c r="E302" s="108"/>
      <c r="F302" s="108"/>
      <c r="G302" s="108"/>
      <c r="H302" s="108"/>
      <c r="I302" s="108"/>
      <c r="J302" s="108"/>
    </row>
    <row r="303">
      <c r="C303" s="108"/>
      <c r="D303" s="108"/>
      <c r="E303" s="108"/>
      <c r="F303" s="108"/>
      <c r="G303" s="108"/>
      <c r="H303" s="108"/>
      <c r="I303" s="108"/>
      <c r="J303" s="108"/>
    </row>
    <row r="304">
      <c r="C304" s="108"/>
      <c r="D304" s="108"/>
      <c r="E304" s="108"/>
      <c r="F304" s="108"/>
      <c r="G304" s="108"/>
      <c r="H304" s="108"/>
      <c r="I304" s="108"/>
      <c r="J304" s="108"/>
    </row>
    <row r="305">
      <c r="C305" s="108"/>
      <c r="D305" s="108"/>
      <c r="E305" s="108"/>
      <c r="F305" s="108"/>
      <c r="G305" s="108"/>
      <c r="H305" s="108"/>
      <c r="I305" s="108"/>
      <c r="J305" s="108"/>
    </row>
    <row r="306">
      <c r="C306" s="108"/>
      <c r="D306" s="108"/>
      <c r="E306" s="108"/>
      <c r="F306" s="108"/>
      <c r="G306" s="108"/>
      <c r="H306" s="108"/>
      <c r="I306" s="108"/>
      <c r="J306" s="108"/>
    </row>
    <row r="307">
      <c r="C307" s="108"/>
      <c r="D307" s="108"/>
      <c r="E307" s="108"/>
      <c r="F307" s="108"/>
      <c r="G307" s="108"/>
      <c r="H307" s="108"/>
      <c r="I307" s="108"/>
      <c r="J307" s="108"/>
    </row>
    <row r="308">
      <c r="C308" s="108"/>
      <c r="D308" s="108"/>
      <c r="E308" s="108"/>
      <c r="F308" s="108"/>
      <c r="G308" s="108"/>
      <c r="H308" s="108"/>
      <c r="I308" s="108"/>
      <c r="J308" s="108"/>
    </row>
    <row r="309">
      <c r="C309" s="108"/>
      <c r="D309" s="108"/>
      <c r="E309" s="108"/>
      <c r="F309" s="108"/>
      <c r="G309" s="108"/>
      <c r="H309" s="108"/>
      <c r="I309" s="108"/>
      <c r="J309" s="108"/>
    </row>
    <row r="310">
      <c r="C310" s="108"/>
      <c r="D310" s="108"/>
      <c r="E310" s="108"/>
      <c r="F310" s="108"/>
      <c r="G310" s="108"/>
      <c r="H310" s="108"/>
      <c r="I310" s="108"/>
      <c r="J310" s="108"/>
    </row>
    <row r="311">
      <c r="C311" s="108"/>
      <c r="D311" s="108"/>
      <c r="E311" s="108"/>
      <c r="F311" s="108"/>
      <c r="G311" s="108"/>
      <c r="H311" s="108"/>
      <c r="I311" s="108"/>
      <c r="J311" s="108"/>
    </row>
    <row r="312">
      <c r="C312" s="108"/>
      <c r="D312" s="108"/>
      <c r="E312" s="108"/>
      <c r="F312" s="108"/>
      <c r="G312" s="108"/>
      <c r="H312" s="108"/>
      <c r="I312" s="108"/>
      <c r="J312" s="108"/>
    </row>
    <row r="313">
      <c r="C313" s="108"/>
      <c r="D313" s="108"/>
      <c r="E313" s="108"/>
      <c r="F313" s="108"/>
      <c r="G313" s="108"/>
      <c r="H313" s="108"/>
      <c r="I313" s="108"/>
      <c r="J313" s="108"/>
    </row>
    <row r="314">
      <c r="C314" s="108"/>
      <c r="D314" s="108"/>
      <c r="E314" s="108"/>
      <c r="F314" s="108"/>
      <c r="G314" s="108"/>
      <c r="H314" s="108"/>
      <c r="I314" s="108"/>
      <c r="J314" s="108"/>
    </row>
    <row r="315">
      <c r="C315" s="108"/>
      <c r="D315" s="108"/>
      <c r="E315" s="108"/>
      <c r="F315" s="108"/>
      <c r="G315" s="108"/>
      <c r="H315" s="108"/>
      <c r="I315" s="108"/>
      <c r="J315" s="108"/>
    </row>
    <row r="316">
      <c r="C316" s="108"/>
      <c r="D316" s="108"/>
      <c r="E316" s="108"/>
      <c r="F316" s="108"/>
      <c r="G316" s="108"/>
      <c r="H316" s="108"/>
      <c r="I316" s="108"/>
      <c r="J316" s="108"/>
    </row>
    <row r="317">
      <c r="C317" s="108"/>
      <c r="D317" s="108"/>
      <c r="E317" s="108"/>
      <c r="F317" s="108"/>
      <c r="G317" s="108"/>
      <c r="H317" s="108"/>
      <c r="I317" s="108"/>
      <c r="J317" s="108"/>
    </row>
    <row r="318">
      <c r="C318" s="108"/>
      <c r="D318" s="108"/>
      <c r="E318" s="108"/>
      <c r="F318" s="108"/>
      <c r="G318" s="108"/>
      <c r="H318" s="108"/>
      <c r="I318" s="108"/>
      <c r="J318" s="108"/>
    </row>
    <row r="319">
      <c r="C319" s="108"/>
      <c r="D319" s="108"/>
      <c r="E319" s="108"/>
      <c r="F319" s="108"/>
      <c r="G319" s="108"/>
      <c r="H319" s="108"/>
      <c r="I319" s="108"/>
      <c r="J319" s="108"/>
    </row>
    <row r="320">
      <c r="C320" s="108"/>
      <c r="D320" s="108"/>
      <c r="E320" s="108"/>
      <c r="F320" s="108"/>
      <c r="G320" s="108"/>
      <c r="H320" s="108"/>
      <c r="I320" s="108"/>
      <c r="J320" s="108"/>
    </row>
    <row r="321">
      <c r="C321" s="108"/>
      <c r="D321" s="108"/>
      <c r="E321" s="108"/>
      <c r="F321" s="108"/>
      <c r="G321" s="108"/>
      <c r="H321" s="108"/>
      <c r="I321" s="108"/>
      <c r="J321" s="108"/>
    </row>
    <row r="322">
      <c r="C322" s="108"/>
      <c r="D322" s="108"/>
      <c r="E322" s="108"/>
      <c r="F322" s="108"/>
      <c r="G322" s="108"/>
      <c r="H322" s="108"/>
      <c r="I322" s="108"/>
      <c r="J322" s="108"/>
    </row>
    <row r="323">
      <c r="C323" s="108"/>
      <c r="D323" s="108"/>
      <c r="E323" s="108"/>
      <c r="F323" s="108"/>
      <c r="G323" s="108"/>
      <c r="H323" s="108"/>
      <c r="I323" s="108"/>
      <c r="J323" s="108"/>
    </row>
    <row r="324">
      <c r="C324" s="108"/>
      <c r="D324" s="108"/>
      <c r="E324" s="108"/>
      <c r="F324" s="108"/>
      <c r="G324" s="108"/>
      <c r="H324" s="108"/>
      <c r="I324" s="108"/>
      <c r="J324" s="108"/>
    </row>
    <row r="325">
      <c r="C325" s="108"/>
      <c r="D325" s="108"/>
      <c r="E325" s="108"/>
      <c r="F325" s="108"/>
      <c r="G325" s="108"/>
      <c r="H325" s="108"/>
      <c r="I325" s="108"/>
      <c r="J325" s="108"/>
    </row>
    <row r="326">
      <c r="C326" s="108"/>
      <c r="D326" s="108"/>
      <c r="E326" s="108"/>
      <c r="F326" s="108"/>
      <c r="G326" s="108"/>
      <c r="H326" s="108"/>
      <c r="I326" s="108"/>
      <c r="J326" s="108"/>
    </row>
    <row r="327">
      <c r="C327" s="108"/>
      <c r="D327" s="108"/>
      <c r="E327" s="108"/>
      <c r="F327" s="108"/>
      <c r="G327" s="108"/>
      <c r="H327" s="108"/>
      <c r="I327" s="108"/>
      <c r="J327" s="108"/>
    </row>
    <row r="328">
      <c r="C328" s="108"/>
      <c r="D328" s="108"/>
      <c r="E328" s="108"/>
      <c r="F328" s="108"/>
      <c r="G328" s="108"/>
      <c r="H328" s="108"/>
      <c r="I328" s="108"/>
      <c r="J328" s="108"/>
    </row>
    <row r="329">
      <c r="C329" s="108"/>
      <c r="D329" s="108"/>
      <c r="E329" s="108"/>
      <c r="F329" s="108"/>
      <c r="G329" s="108"/>
      <c r="H329" s="108"/>
      <c r="I329" s="108"/>
      <c r="J329" s="108"/>
    </row>
    <row r="330">
      <c r="C330" s="108"/>
      <c r="D330" s="108"/>
      <c r="E330" s="108"/>
      <c r="F330" s="108"/>
      <c r="G330" s="108"/>
      <c r="H330" s="108"/>
      <c r="I330" s="108"/>
      <c r="J330" s="108"/>
    </row>
    <row r="331">
      <c r="C331" s="108"/>
      <c r="D331" s="108"/>
      <c r="E331" s="108"/>
      <c r="F331" s="108"/>
      <c r="G331" s="108"/>
      <c r="H331" s="108"/>
      <c r="I331" s="108"/>
      <c r="J331" s="108"/>
    </row>
    <row r="332">
      <c r="C332" s="108"/>
      <c r="D332" s="108"/>
      <c r="E332" s="108"/>
      <c r="F332" s="108"/>
      <c r="G332" s="108"/>
      <c r="H332" s="108"/>
      <c r="I332" s="108"/>
      <c r="J332" s="108"/>
    </row>
    <row r="333">
      <c r="C333" s="108"/>
      <c r="D333" s="108"/>
      <c r="E333" s="108"/>
      <c r="F333" s="108"/>
      <c r="G333" s="108"/>
      <c r="H333" s="108"/>
      <c r="I333" s="108"/>
      <c r="J333" s="108"/>
    </row>
    <row r="334">
      <c r="C334" s="108"/>
      <c r="D334" s="108"/>
      <c r="E334" s="108"/>
      <c r="F334" s="108"/>
      <c r="G334" s="108"/>
      <c r="H334" s="108"/>
      <c r="I334" s="108"/>
      <c r="J334" s="108"/>
    </row>
    <row r="335">
      <c r="C335" s="108"/>
      <c r="D335" s="108"/>
      <c r="E335" s="108"/>
      <c r="F335" s="108"/>
      <c r="G335" s="108"/>
      <c r="H335" s="108"/>
      <c r="I335" s="108"/>
      <c r="J335" s="108"/>
    </row>
    <row r="336">
      <c r="C336" s="108"/>
      <c r="D336" s="108"/>
      <c r="E336" s="108"/>
      <c r="F336" s="108"/>
      <c r="G336" s="108"/>
      <c r="H336" s="108"/>
      <c r="I336" s="108"/>
      <c r="J336" s="108"/>
    </row>
    <row r="337">
      <c r="C337" s="108"/>
      <c r="D337" s="108"/>
      <c r="E337" s="108"/>
      <c r="F337" s="108"/>
      <c r="G337" s="108"/>
      <c r="H337" s="108"/>
      <c r="I337" s="108"/>
      <c r="J337" s="108"/>
    </row>
    <row r="338">
      <c r="C338" s="108"/>
      <c r="D338" s="108"/>
      <c r="E338" s="108"/>
      <c r="F338" s="108"/>
      <c r="G338" s="108"/>
      <c r="H338" s="108"/>
      <c r="I338" s="108"/>
      <c r="J338" s="108"/>
    </row>
    <row r="339">
      <c r="C339" s="108"/>
      <c r="D339" s="108"/>
      <c r="E339" s="108"/>
      <c r="F339" s="108"/>
      <c r="G339" s="108"/>
      <c r="H339" s="108"/>
      <c r="I339" s="108"/>
      <c r="J339" s="108"/>
    </row>
    <row r="340">
      <c r="C340" s="108"/>
      <c r="D340" s="108"/>
      <c r="E340" s="108"/>
      <c r="F340" s="108"/>
      <c r="G340" s="108"/>
      <c r="H340" s="108"/>
      <c r="I340" s="108"/>
      <c r="J340" s="108"/>
    </row>
    <row r="341">
      <c r="C341" s="108"/>
      <c r="D341" s="108"/>
      <c r="E341" s="108"/>
      <c r="F341" s="108"/>
      <c r="G341" s="108"/>
      <c r="H341" s="108"/>
      <c r="I341" s="108"/>
      <c r="J341" s="108"/>
    </row>
    <row r="342">
      <c r="C342" s="108"/>
      <c r="D342" s="108"/>
      <c r="E342" s="108"/>
      <c r="F342" s="108"/>
      <c r="G342" s="108"/>
      <c r="H342" s="108"/>
      <c r="I342" s="108"/>
      <c r="J342" s="108"/>
    </row>
    <row r="343">
      <c r="C343" s="108"/>
      <c r="D343" s="108"/>
      <c r="E343" s="108"/>
      <c r="F343" s="108"/>
      <c r="G343" s="108"/>
      <c r="H343" s="108"/>
      <c r="I343" s="108"/>
      <c r="J343" s="108"/>
    </row>
    <row r="344">
      <c r="C344" s="108"/>
      <c r="D344" s="108"/>
      <c r="E344" s="108"/>
      <c r="F344" s="108"/>
      <c r="G344" s="108"/>
      <c r="H344" s="108"/>
      <c r="I344" s="108"/>
      <c r="J344" s="108"/>
    </row>
    <row r="345">
      <c r="C345" s="108"/>
      <c r="D345" s="108"/>
      <c r="E345" s="108"/>
      <c r="F345" s="108"/>
      <c r="G345" s="108"/>
      <c r="H345" s="108"/>
      <c r="I345" s="108"/>
      <c r="J345" s="108"/>
    </row>
    <row r="346">
      <c r="C346" s="108"/>
      <c r="D346" s="108"/>
      <c r="E346" s="108"/>
      <c r="F346" s="108"/>
      <c r="G346" s="108"/>
      <c r="H346" s="108"/>
      <c r="I346" s="108"/>
      <c r="J346" s="108"/>
    </row>
    <row r="347">
      <c r="C347" s="108"/>
      <c r="D347" s="108"/>
      <c r="E347" s="108"/>
      <c r="F347" s="108"/>
      <c r="G347" s="108"/>
      <c r="H347" s="108"/>
      <c r="I347" s="108"/>
      <c r="J347" s="108"/>
    </row>
    <row r="348">
      <c r="C348" s="108"/>
      <c r="D348" s="108"/>
      <c r="E348" s="108"/>
      <c r="F348" s="108"/>
      <c r="G348" s="108"/>
      <c r="H348" s="108"/>
      <c r="I348" s="108"/>
      <c r="J348" s="108"/>
    </row>
    <row r="349">
      <c r="C349" s="108"/>
      <c r="D349" s="108"/>
      <c r="E349" s="108"/>
      <c r="F349" s="108"/>
      <c r="G349" s="108"/>
      <c r="H349" s="108"/>
      <c r="I349" s="108"/>
      <c r="J349" s="108"/>
    </row>
    <row r="350">
      <c r="C350" s="108"/>
      <c r="D350" s="108"/>
      <c r="E350" s="108"/>
      <c r="F350" s="108"/>
      <c r="G350" s="108"/>
      <c r="H350" s="108"/>
      <c r="I350" s="108"/>
      <c r="J350" s="108"/>
    </row>
    <row r="351">
      <c r="C351" s="108"/>
      <c r="D351" s="108"/>
      <c r="E351" s="108"/>
      <c r="F351" s="108"/>
      <c r="G351" s="108"/>
      <c r="H351" s="108"/>
      <c r="I351" s="108"/>
      <c r="J351" s="108"/>
    </row>
    <row r="352">
      <c r="C352" s="108"/>
      <c r="D352" s="108"/>
      <c r="E352" s="108"/>
      <c r="F352" s="108"/>
      <c r="G352" s="108"/>
      <c r="H352" s="108"/>
      <c r="I352" s="108"/>
      <c r="J352" s="108"/>
    </row>
    <row r="353">
      <c r="C353" s="108"/>
      <c r="D353" s="108"/>
      <c r="E353" s="108"/>
      <c r="F353" s="108"/>
      <c r="G353" s="108"/>
      <c r="H353" s="108"/>
      <c r="I353" s="108"/>
      <c r="J353" s="108"/>
    </row>
    <row r="354">
      <c r="C354" s="108"/>
      <c r="D354" s="108"/>
      <c r="E354" s="108"/>
      <c r="F354" s="108"/>
      <c r="G354" s="108"/>
      <c r="H354" s="108"/>
      <c r="I354" s="108"/>
      <c r="J354" s="108"/>
    </row>
    <row r="355">
      <c r="C355" s="108"/>
      <c r="D355" s="108"/>
      <c r="E355" s="108"/>
      <c r="F355" s="108"/>
      <c r="G355" s="108"/>
      <c r="H355" s="108"/>
      <c r="I355" s="108"/>
      <c r="J355" s="108"/>
    </row>
    <row r="356">
      <c r="C356" s="108"/>
      <c r="D356" s="108"/>
      <c r="E356" s="108"/>
      <c r="F356" s="108"/>
      <c r="G356" s="108"/>
      <c r="H356" s="108"/>
      <c r="I356" s="108"/>
      <c r="J356" s="108"/>
    </row>
    <row r="357">
      <c r="C357" s="108"/>
      <c r="D357" s="108"/>
      <c r="E357" s="108"/>
      <c r="F357" s="108"/>
      <c r="G357" s="108"/>
      <c r="H357" s="108"/>
      <c r="I357" s="108"/>
      <c r="J357" s="108"/>
    </row>
    <row r="358">
      <c r="C358" s="108"/>
      <c r="D358" s="108"/>
      <c r="E358" s="108"/>
      <c r="F358" s="108"/>
      <c r="G358" s="108"/>
      <c r="H358" s="108"/>
      <c r="I358" s="108"/>
      <c r="J358" s="108"/>
    </row>
    <row r="359">
      <c r="C359" s="108"/>
      <c r="D359" s="108"/>
      <c r="E359" s="108"/>
      <c r="F359" s="108"/>
      <c r="G359" s="108"/>
      <c r="H359" s="108"/>
      <c r="I359" s="108"/>
      <c r="J359" s="108"/>
    </row>
    <row r="360">
      <c r="C360" s="108"/>
      <c r="D360" s="108"/>
      <c r="E360" s="108"/>
      <c r="F360" s="108"/>
      <c r="G360" s="108"/>
      <c r="H360" s="108"/>
      <c r="I360" s="108"/>
      <c r="J360" s="108"/>
    </row>
    <row r="361">
      <c r="C361" s="108"/>
      <c r="D361" s="108"/>
      <c r="E361" s="108"/>
      <c r="F361" s="108"/>
      <c r="G361" s="108"/>
      <c r="H361" s="108"/>
      <c r="I361" s="108"/>
      <c r="J361" s="108"/>
    </row>
    <row r="362">
      <c r="C362" s="108"/>
      <c r="D362" s="108"/>
      <c r="E362" s="108"/>
      <c r="F362" s="108"/>
      <c r="G362" s="108"/>
      <c r="H362" s="108"/>
      <c r="I362" s="108"/>
      <c r="J362" s="108"/>
    </row>
    <row r="363">
      <c r="C363" s="108"/>
      <c r="D363" s="108"/>
      <c r="E363" s="108"/>
      <c r="F363" s="108"/>
      <c r="G363" s="108"/>
      <c r="H363" s="108"/>
      <c r="I363" s="108"/>
      <c r="J363" s="108"/>
    </row>
    <row r="364">
      <c r="C364" s="108"/>
      <c r="D364" s="108"/>
      <c r="E364" s="108"/>
      <c r="F364" s="108"/>
      <c r="G364" s="108"/>
      <c r="H364" s="108"/>
      <c r="I364" s="108"/>
      <c r="J364" s="108"/>
    </row>
    <row r="365">
      <c r="C365" s="108"/>
      <c r="D365" s="108"/>
      <c r="E365" s="108"/>
      <c r="F365" s="108"/>
      <c r="G365" s="108"/>
      <c r="H365" s="108"/>
      <c r="I365" s="108"/>
      <c r="J365" s="108"/>
    </row>
    <row r="366">
      <c r="C366" s="108"/>
      <c r="D366" s="108"/>
      <c r="E366" s="108"/>
      <c r="F366" s="108"/>
      <c r="G366" s="108"/>
      <c r="H366" s="108"/>
      <c r="I366" s="108"/>
      <c r="J366" s="108"/>
    </row>
    <row r="367">
      <c r="C367" s="108"/>
      <c r="D367" s="108"/>
      <c r="E367" s="108"/>
      <c r="F367" s="108"/>
      <c r="G367" s="108"/>
      <c r="H367" s="108"/>
      <c r="I367" s="108"/>
      <c r="J367" s="108"/>
    </row>
    <row r="368">
      <c r="C368" s="108"/>
      <c r="D368" s="108"/>
      <c r="E368" s="108"/>
      <c r="F368" s="108"/>
      <c r="G368" s="108"/>
      <c r="H368" s="108"/>
      <c r="I368" s="108"/>
      <c r="J368" s="108"/>
    </row>
    <row r="369">
      <c r="C369" s="108"/>
      <c r="D369" s="108"/>
      <c r="E369" s="108"/>
      <c r="F369" s="108"/>
      <c r="G369" s="108"/>
      <c r="H369" s="108"/>
      <c r="I369" s="108"/>
      <c r="J369" s="108"/>
    </row>
    <row r="370">
      <c r="C370" s="108"/>
      <c r="D370" s="108"/>
      <c r="E370" s="108"/>
      <c r="F370" s="108"/>
      <c r="G370" s="108"/>
      <c r="H370" s="108"/>
      <c r="I370" s="108"/>
      <c r="J370" s="108"/>
    </row>
    <row r="371">
      <c r="C371" s="108"/>
      <c r="D371" s="108"/>
      <c r="E371" s="108"/>
      <c r="F371" s="108"/>
      <c r="G371" s="108"/>
      <c r="H371" s="108"/>
      <c r="I371" s="108"/>
      <c r="J371" s="108"/>
    </row>
    <row r="372">
      <c r="C372" s="108"/>
      <c r="D372" s="108"/>
      <c r="E372" s="108"/>
      <c r="F372" s="108"/>
      <c r="G372" s="108"/>
      <c r="H372" s="108"/>
      <c r="I372" s="108"/>
      <c r="J372" s="108"/>
    </row>
    <row r="373">
      <c r="C373" s="108"/>
      <c r="D373" s="108"/>
      <c r="E373" s="108"/>
      <c r="F373" s="108"/>
      <c r="G373" s="108"/>
      <c r="H373" s="108"/>
      <c r="I373" s="108"/>
      <c r="J373" s="108"/>
    </row>
    <row r="374">
      <c r="C374" s="108"/>
      <c r="D374" s="108"/>
      <c r="E374" s="108"/>
      <c r="F374" s="108"/>
      <c r="G374" s="108"/>
      <c r="H374" s="108"/>
      <c r="I374" s="108"/>
      <c r="J374" s="108"/>
    </row>
    <row r="375">
      <c r="C375" s="108"/>
      <c r="D375" s="108"/>
      <c r="E375" s="108"/>
      <c r="F375" s="108"/>
      <c r="G375" s="108"/>
      <c r="H375" s="108"/>
      <c r="I375" s="108"/>
      <c r="J375" s="108"/>
    </row>
    <row r="376">
      <c r="C376" s="108"/>
      <c r="D376" s="108"/>
      <c r="E376" s="108"/>
      <c r="F376" s="108"/>
      <c r="G376" s="108"/>
      <c r="H376" s="108"/>
      <c r="I376" s="108"/>
      <c r="J376" s="108"/>
    </row>
    <row r="377">
      <c r="C377" s="108"/>
      <c r="D377" s="108"/>
      <c r="E377" s="108"/>
      <c r="F377" s="108"/>
      <c r="G377" s="108"/>
      <c r="H377" s="108"/>
      <c r="I377" s="108"/>
      <c r="J377" s="108"/>
    </row>
    <row r="378">
      <c r="C378" s="108"/>
      <c r="D378" s="108"/>
      <c r="E378" s="108"/>
      <c r="F378" s="108"/>
      <c r="G378" s="108"/>
      <c r="H378" s="108"/>
      <c r="I378" s="108"/>
      <c r="J378" s="108"/>
    </row>
    <row r="379">
      <c r="C379" s="108"/>
      <c r="D379" s="108"/>
      <c r="E379" s="108"/>
      <c r="F379" s="108"/>
      <c r="G379" s="108"/>
      <c r="H379" s="108"/>
      <c r="I379" s="108"/>
      <c r="J379" s="108"/>
    </row>
    <row r="380">
      <c r="C380" s="108"/>
      <c r="D380" s="108"/>
      <c r="E380" s="108"/>
      <c r="F380" s="108"/>
      <c r="G380" s="108"/>
      <c r="H380" s="108"/>
      <c r="I380" s="108"/>
      <c r="J380" s="108"/>
    </row>
    <row r="381">
      <c r="C381" s="108"/>
      <c r="D381" s="108"/>
      <c r="E381" s="108"/>
      <c r="F381" s="108"/>
      <c r="G381" s="108"/>
      <c r="H381" s="108"/>
      <c r="I381" s="108"/>
      <c r="J381" s="108"/>
    </row>
    <row r="382">
      <c r="C382" s="108"/>
      <c r="D382" s="108"/>
      <c r="E382" s="108"/>
      <c r="F382" s="108"/>
      <c r="G382" s="108"/>
      <c r="H382" s="108"/>
      <c r="I382" s="108"/>
      <c r="J382" s="108"/>
    </row>
    <row r="383">
      <c r="C383" s="108"/>
      <c r="D383" s="108"/>
      <c r="E383" s="108"/>
      <c r="F383" s="108"/>
      <c r="G383" s="108"/>
      <c r="H383" s="108"/>
      <c r="I383" s="108"/>
      <c r="J383" s="108"/>
    </row>
    <row r="384">
      <c r="C384" s="108"/>
      <c r="D384" s="108"/>
      <c r="E384" s="108"/>
      <c r="F384" s="108"/>
      <c r="G384" s="108"/>
      <c r="H384" s="108"/>
      <c r="I384" s="108"/>
      <c r="J384" s="108"/>
    </row>
    <row r="385">
      <c r="C385" s="108"/>
      <c r="D385" s="108"/>
      <c r="E385" s="108"/>
      <c r="F385" s="108"/>
      <c r="G385" s="108"/>
      <c r="H385" s="108"/>
      <c r="I385" s="108"/>
      <c r="J385" s="108"/>
    </row>
    <row r="386">
      <c r="C386" s="108"/>
      <c r="D386" s="108"/>
      <c r="E386" s="108"/>
      <c r="F386" s="108"/>
      <c r="G386" s="108"/>
      <c r="H386" s="108"/>
      <c r="I386" s="108"/>
      <c r="J386" s="108"/>
    </row>
    <row r="387">
      <c r="C387" s="108"/>
      <c r="D387" s="108"/>
      <c r="E387" s="108"/>
      <c r="F387" s="108"/>
      <c r="G387" s="108"/>
      <c r="H387" s="108"/>
      <c r="I387" s="108"/>
      <c r="J387" s="108"/>
    </row>
    <row r="388">
      <c r="C388" s="108"/>
      <c r="D388" s="108"/>
      <c r="E388" s="108"/>
      <c r="F388" s="108"/>
      <c r="G388" s="108"/>
      <c r="H388" s="108"/>
      <c r="I388" s="108"/>
      <c r="J388" s="108"/>
    </row>
    <row r="389">
      <c r="C389" s="108"/>
      <c r="D389" s="108"/>
      <c r="E389" s="108"/>
      <c r="F389" s="108"/>
      <c r="G389" s="108"/>
      <c r="H389" s="108"/>
      <c r="I389" s="108"/>
      <c r="J389" s="108"/>
    </row>
    <row r="390">
      <c r="C390" s="108"/>
      <c r="D390" s="108"/>
      <c r="E390" s="108"/>
      <c r="F390" s="108"/>
      <c r="G390" s="108"/>
      <c r="H390" s="108"/>
      <c r="I390" s="108"/>
      <c r="J390" s="108"/>
    </row>
    <row r="391">
      <c r="C391" s="108"/>
      <c r="D391" s="108"/>
      <c r="E391" s="108"/>
      <c r="F391" s="108"/>
      <c r="G391" s="108"/>
      <c r="H391" s="108"/>
      <c r="I391" s="108"/>
      <c r="J391" s="108"/>
    </row>
    <row r="392">
      <c r="C392" s="108"/>
      <c r="D392" s="108"/>
      <c r="E392" s="108"/>
      <c r="F392" s="108"/>
      <c r="G392" s="108"/>
      <c r="H392" s="108"/>
      <c r="I392" s="108"/>
      <c r="J392" s="108"/>
    </row>
    <row r="393">
      <c r="C393" s="108"/>
      <c r="D393" s="108"/>
      <c r="E393" s="108"/>
      <c r="F393" s="108"/>
      <c r="G393" s="108"/>
      <c r="H393" s="108"/>
      <c r="I393" s="108"/>
      <c r="J393" s="108"/>
    </row>
    <row r="394">
      <c r="C394" s="108"/>
      <c r="D394" s="108"/>
      <c r="E394" s="108"/>
      <c r="F394" s="108"/>
      <c r="G394" s="108"/>
      <c r="H394" s="108"/>
      <c r="I394" s="108"/>
      <c r="J394" s="108"/>
    </row>
    <row r="395">
      <c r="C395" s="108"/>
      <c r="D395" s="108"/>
      <c r="E395" s="108"/>
      <c r="F395" s="108"/>
      <c r="G395" s="108"/>
      <c r="H395" s="108"/>
      <c r="I395" s="108"/>
      <c r="J395" s="108"/>
    </row>
    <row r="396">
      <c r="C396" s="108"/>
      <c r="D396" s="108"/>
      <c r="E396" s="108"/>
      <c r="F396" s="108"/>
      <c r="G396" s="108"/>
      <c r="H396" s="108"/>
      <c r="I396" s="108"/>
      <c r="J396" s="108"/>
    </row>
    <row r="397">
      <c r="C397" s="108"/>
      <c r="D397" s="108"/>
      <c r="E397" s="108"/>
      <c r="F397" s="108"/>
      <c r="G397" s="108"/>
      <c r="H397" s="108"/>
      <c r="I397" s="108"/>
      <c r="J397" s="108"/>
    </row>
    <row r="398">
      <c r="C398" s="108"/>
      <c r="D398" s="108"/>
      <c r="E398" s="108"/>
      <c r="F398" s="108"/>
      <c r="G398" s="108"/>
      <c r="H398" s="108"/>
      <c r="I398" s="108"/>
      <c r="J398" s="108"/>
    </row>
    <row r="399">
      <c r="C399" s="108"/>
      <c r="D399" s="108"/>
      <c r="E399" s="108"/>
      <c r="F399" s="108"/>
      <c r="G399" s="108"/>
      <c r="H399" s="108"/>
      <c r="I399" s="108"/>
      <c r="J399" s="108"/>
    </row>
    <row r="400">
      <c r="C400" s="108"/>
      <c r="D400" s="108"/>
      <c r="E400" s="108"/>
      <c r="F400" s="108"/>
      <c r="G400" s="108"/>
      <c r="H400" s="108"/>
      <c r="I400" s="108"/>
      <c r="J400" s="108"/>
    </row>
    <row r="401">
      <c r="C401" s="108"/>
      <c r="D401" s="108"/>
      <c r="E401" s="108"/>
      <c r="F401" s="108"/>
      <c r="G401" s="108"/>
      <c r="H401" s="108"/>
      <c r="I401" s="108"/>
      <c r="J401" s="108"/>
    </row>
    <row r="402">
      <c r="C402" s="108"/>
      <c r="D402" s="108"/>
      <c r="E402" s="108"/>
      <c r="F402" s="108"/>
      <c r="G402" s="108"/>
      <c r="H402" s="108"/>
      <c r="I402" s="108"/>
      <c r="J402" s="108"/>
    </row>
    <row r="403">
      <c r="C403" s="108"/>
      <c r="D403" s="108"/>
      <c r="E403" s="108"/>
      <c r="F403" s="108"/>
      <c r="G403" s="108"/>
      <c r="H403" s="108"/>
      <c r="I403" s="108"/>
      <c r="J403" s="108"/>
    </row>
    <row r="404">
      <c r="C404" s="108"/>
      <c r="D404" s="108"/>
      <c r="E404" s="108"/>
      <c r="F404" s="108"/>
      <c r="G404" s="108"/>
      <c r="H404" s="108"/>
      <c r="I404" s="108"/>
      <c r="J404" s="108"/>
    </row>
    <row r="405">
      <c r="C405" s="108"/>
      <c r="D405" s="108"/>
      <c r="E405" s="108"/>
      <c r="F405" s="108"/>
      <c r="G405" s="108"/>
      <c r="H405" s="108"/>
      <c r="I405" s="108"/>
      <c r="J405" s="108"/>
    </row>
    <row r="406">
      <c r="C406" s="108"/>
      <c r="D406" s="108"/>
      <c r="E406" s="108"/>
      <c r="F406" s="108"/>
      <c r="G406" s="108"/>
      <c r="H406" s="108"/>
      <c r="I406" s="108"/>
      <c r="J406" s="108"/>
    </row>
    <row r="407">
      <c r="C407" s="108"/>
      <c r="D407" s="108"/>
      <c r="E407" s="108"/>
      <c r="F407" s="108"/>
      <c r="G407" s="108"/>
      <c r="H407" s="108"/>
      <c r="I407" s="108"/>
      <c r="J407" s="108"/>
    </row>
    <row r="408">
      <c r="C408" s="108"/>
      <c r="D408" s="108"/>
      <c r="E408" s="108"/>
      <c r="F408" s="108"/>
      <c r="G408" s="108"/>
      <c r="H408" s="108"/>
      <c r="I408" s="108"/>
      <c r="J408" s="108"/>
    </row>
    <row r="409">
      <c r="C409" s="108"/>
      <c r="D409" s="108"/>
      <c r="E409" s="108"/>
      <c r="F409" s="108"/>
      <c r="G409" s="108"/>
      <c r="H409" s="108"/>
      <c r="I409" s="108"/>
      <c r="J409" s="108"/>
    </row>
    <row r="410">
      <c r="C410" s="108"/>
      <c r="D410" s="108"/>
      <c r="E410" s="108"/>
      <c r="F410" s="108"/>
      <c r="G410" s="108"/>
      <c r="H410" s="108"/>
      <c r="I410" s="108"/>
      <c r="J410" s="108"/>
    </row>
    <row r="411">
      <c r="C411" s="108"/>
      <c r="D411" s="108"/>
      <c r="E411" s="108"/>
      <c r="F411" s="108"/>
      <c r="G411" s="108"/>
      <c r="H411" s="108"/>
      <c r="I411" s="108"/>
      <c r="J411" s="108"/>
    </row>
    <row r="412">
      <c r="C412" s="108"/>
      <c r="D412" s="108"/>
      <c r="E412" s="108"/>
      <c r="F412" s="108"/>
      <c r="G412" s="108"/>
      <c r="H412" s="108"/>
      <c r="I412" s="108"/>
      <c r="J412" s="108"/>
    </row>
    <row r="413">
      <c r="C413" s="108"/>
      <c r="D413" s="108"/>
      <c r="E413" s="108"/>
      <c r="F413" s="108"/>
      <c r="G413" s="108"/>
      <c r="H413" s="108"/>
      <c r="I413" s="108"/>
      <c r="J413" s="108"/>
    </row>
    <row r="414">
      <c r="C414" s="108"/>
      <c r="D414" s="108"/>
      <c r="E414" s="108"/>
      <c r="F414" s="108"/>
      <c r="G414" s="108"/>
      <c r="H414" s="108"/>
      <c r="I414" s="108"/>
      <c r="J414" s="108"/>
    </row>
    <row r="415">
      <c r="C415" s="108"/>
      <c r="D415" s="108"/>
      <c r="E415" s="108"/>
      <c r="F415" s="108"/>
      <c r="G415" s="108"/>
      <c r="H415" s="108"/>
      <c r="I415" s="108"/>
      <c r="J415" s="108"/>
    </row>
    <row r="416">
      <c r="C416" s="108"/>
      <c r="D416" s="108"/>
      <c r="E416" s="108"/>
      <c r="F416" s="108"/>
      <c r="G416" s="108"/>
      <c r="H416" s="108"/>
      <c r="I416" s="108"/>
      <c r="J416" s="108"/>
    </row>
    <row r="417">
      <c r="C417" s="108"/>
      <c r="D417" s="108"/>
      <c r="E417" s="108"/>
      <c r="F417" s="108"/>
      <c r="G417" s="108"/>
      <c r="H417" s="108"/>
      <c r="I417" s="108"/>
      <c r="J417" s="108"/>
    </row>
    <row r="418">
      <c r="C418" s="108"/>
      <c r="D418" s="108"/>
      <c r="E418" s="108"/>
      <c r="F418" s="108"/>
      <c r="G418" s="108"/>
      <c r="H418" s="108"/>
      <c r="I418" s="108"/>
      <c r="J418" s="108"/>
    </row>
    <row r="419">
      <c r="C419" s="108"/>
      <c r="D419" s="108"/>
      <c r="E419" s="108"/>
      <c r="F419" s="108"/>
      <c r="G419" s="108"/>
      <c r="H419" s="108"/>
      <c r="I419" s="108"/>
      <c r="J419" s="108"/>
    </row>
    <row r="420">
      <c r="C420" s="108"/>
      <c r="D420" s="108"/>
      <c r="E420" s="108"/>
      <c r="F420" s="108"/>
      <c r="G420" s="108"/>
      <c r="H420" s="108"/>
      <c r="I420" s="108"/>
      <c r="J420" s="108"/>
    </row>
    <row r="421">
      <c r="C421" s="108"/>
      <c r="D421" s="108"/>
      <c r="E421" s="108"/>
      <c r="F421" s="108"/>
      <c r="G421" s="108"/>
      <c r="H421" s="108"/>
      <c r="I421" s="108"/>
      <c r="J421" s="108"/>
    </row>
    <row r="422">
      <c r="C422" s="108"/>
      <c r="D422" s="108"/>
      <c r="E422" s="108"/>
      <c r="F422" s="108"/>
      <c r="G422" s="108"/>
      <c r="H422" s="108"/>
      <c r="I422" s="108"/>
      <c r="J422" s="108"/>
    </row>
    <row r="423">
      <c r="C423" s="108"/>
      <c r="D423" s="108"/>
      <c r="E423" s="108"/>
      <c r="F423" s="108"/>
      <c r="G423" s="108"/>
      <c r="H423" s="108"/>
      <c r="I423" s="108"/>
      <c r="J423" s="108"/>
    </row>
    <row r="424">
      <c r="C424" s="108"/>
      <c r="D424" s="108"/>
      <c r="E424" s="108"/>
      <c r="F424" s="108"/>
      <c r="G424" s="108"/>
      <c r="H424" s="108"/>
      <c r="I424" s="108"/>
      <c r="J424" s="108"/>
    </row>
    <row r="425">
      <c r="C425" s="108"/>
      <c r="D425" s="108"/>
      <c r="E425" s="108"/>
      <c r="F425" s="108"/>
      <c r="G425" s="108"/>
      <c r="H425" s="108"/>
      <c r="I425" s="108"/>
      <c r="J425" s="108"/>
    </row>
    <row r="426">
      <c r="C426" s="108"/>
      <c r="D426" s="108"/>
      <c r="E426" s="108"/>
      <c r="F426" s="108"/>
      <c r="G426" s="108"/>
      <c r="H426" s="108"/>
      <c r="I426" s="108"/>
      <c r="J426" s="108"/>
    </row>
    <row r="427">
      <c r="C427" s="108"/>
      <c r="D427" s="108"/>
      <c r="E427" s="108"/>
      <c r="F427" s="108"/>
      <c r="G427" s="108"/>
      <c r="H427" s="108"/>
      <c r="I427" s="108"/>
      <c r="J427" s="108"/>
    </row>
    <row r="428">
      <c r="C428" s="108"/>
      <c r="D428" s="108"/>
      <c r="E428" s="108"/>
      <c r="F428" s="108"/>
      <c r="G428" s="108"/>
      <c r="H428" s="108"/>
      <c r="I428" s="108"/>
      <c r="J428" s="108"/>
    </row>
    <row r="429">
      <c r="C429" s="108"/>
      <c r="D429" s="108"/>
      <c r="E429" s="108"/>
      <c r="F429" s="108"/>
      <c r="G429" s="108"/>
      <c r="H429" s="108"/>
      <c r="I429" s="108"/>
      <c r="J429" s="108"/>
    </row>
    <row r="430">
      <c r="C430" s="108"/>
      <c r="D430" s="108"/>
      <c r="E430" s="108"/>
      <c r="F430" s="108"/>
      <c r="G430" s="108"/>
      <c r="H430" s="108"/>
      <c r="I430" s="108"/>
      <c r="J430" s="108"/>
    </row>
    <row r="431">
      <c r="C431" s="108"/>
      <c r="D431" s="108"/>
      <c r="E431" s="108"/>
      <c r="F431" s="108"/>
      <c r="G431" s="108"/>
      <c r="H431" s="108"/>
      <c r="I431" s="108"/>
      <c r="J431" s="108"/>
    </row>
    <row r="432">
      <c r="C432" s="108"/>
      <c r="D432" s="108"/>
      <c r="E432" s="108"/>
      <c r="F432" s="108"/>
      <c r="G432" s="108"/>
      <c r="H432" s="108"/>
      <c r="I432" s="108"/>
      <c r="J432" s="108"/>
    </row>
    <row r="433">
      <c r="C433" s="108"/>
      <c r="D433" s="108"/>
      <c r="E433" s="108"/>
      <c r="F433" s="108"/>
      <c r="G433" s="108"/>
      <c r="H433" s="108"/>
      <c r="I433" s="108"/>
      <c r="J433" s="108"/>
    </row>
    <row r="434">
      <c r="C434" s="108"/>
      <c r="D434" s="108"/>
      <c r="E434" s="108"/>
      <c r="F434" s="108"/>
      <c r="G434" s="108"/>
      <c r="H434" s="108"/>
      <c r="I434" s="108"/>
      <c r="J434" s="108"/>
    </row>
    <row r="435">
      <c r="C435" s="108"/>
      <c r="D435" s="108"/>
      <c r="E435" s="108"/>
      <c r="F435" s="108"/>
      <c r="G435" s="108"/>
      <c r="H435" s="108"/>
      <c r="I435" s="108"/>
      <c r="J435" s="108"/>
    </row>
    <row r="436">
      <c r="C436" s="108"/>
      <c r="D436" s="108"/>
      <c r="E436" s="108"/>
      <c r="F436" s="108"/>
      <c r="G436" s="108"/>
      <c r="H436" s="108"/>
      <c r="I436" s="108"/>
      <c r="J436" s="108"/>
    </row>
    <row r="437">
      <c r="C437" s="108"/>
      <c r="D437" s="108"/>
      <c r="E437" s="108"/>
      <c r="F437" s="108"/>
      <c r="G437" s="108"/>
      <c r="H437" s="108"/>
      <c r="I437" s="108"/>
      <c r="J437" s="108"/>
    </row>
    <row r="438">
      <c r="C438" s="108"/>
      <c r="D438" s="108"/>
      <c r="E438" s="108"/>
      <c r="F438" s="108"/>
      <c r="G438" s="108"/>
      <c r="H438" s="108"/>
      <c r="I438" s="108"/>
      <c r="J438" s="108"/>
    </row>
    <row r="439">
      <c r="C439" s="108"/>
      <c r="D439" s="108"/>
      <c r="E439" s="108"/>
      <c r="F439" s="108"/>
      <c r="G439" s="108"/>
      <c r="H439" s="108"/>
      <c r="I439" s="108"/>
      <c r="J439" s="108"/>
    </row>
    <row r="440">
      <c r="C440" s="108"/>
      <c r="D440" s="108"/>
      <c r="E440" s="108"/>
      <c r="F440" s="108"/>
      <c r="G440" s="108"/>
      <c r="H440" s="108"/>
      <c r="I440" s="108"/>
      <c r="J440" s="108"/>
    </row>
    <row r="441">
      <c r="C441" s="108"/>
      <c r="D441" s="108"/>
      <c r="E441" s="108"/>
      <c r="F441" s="108"/>
      <c r="G441" s="108"/>
      <c r="H441" s="108"/>
      <c r="I441" s="108"/>
      <c r="J441" s="108"/>
    </row>
    <row r="442">
      <c r="C442" s="108"/>
      <c r="D442" s="108"/>
      <c r="E442" s="108"/>
      <c r="F442" s="108"/>
      <c r="G442" s="108"/>
      <c r="H442" s="108"/>
      <c r="I442" s="108"/>
      <c r="J442" s="108"/>
    </row>
    <row r="443">
      <c r="C443" s="108"/>
      <c r="D443" s="108"/>
      <c r="E443" s="108"/>
      <c r="F443" s="108"/>
      <c r="G443" s="108"/>
      <c r="H443" s="108"/>
      <c r="I443" s="108"/>
      <c r="J443" s="108"/>
    </row>
    <row r="444">
      <c r="C444" s="108"/>
      <c r="D444" s="108"/>
      <c r="E444" s="108"/>
      <c r="F444" s="108"/>
      <c r="G444" s="108"/>
      <c r="H444" s="108"/>
      <c r="I444" s="108"/>
      <c r="J444" s="108"/>
    </row>
    <row r="445">
      <c r="C445" s="108"/>
      <c r="D445" s="108"/>
      <c r="E445" s="108"/>
      <c r="F445" s="108"/>
      <c r="G445" s="108"/>
      <c r="H445" s="108"/>
      <c r="I445" s="108"/>
      <c r="J445" s="108"/>
    </row>
    <row r="446">
      <c r="C446" s="108"/>
      <c r="D446" s="108"/>
      <c r="E446" s="108"/>
      <c r="F446" s="108"/>
      <c r="G446" s="108"/>
      <c r="H446" s="108"/>
      <c r="I446" s="108"/>
      <c r="J446" s="108"/>
    </row>
    <row r="447">
      <c r="C447" s="108"/>
      <c r="D447" s="108"/>
      <c r="E447" s="108"/>
      <c r="F447" s="108"/>
      <c r="G447" s="108"/>
      <c r="H447" s="108"/>
      <c r="I447" s="108"/>
      <c r="J447" s="108"/>
    </row>
    <row r="448">
      <c r="C448" s="108"/>
      <c r="D448" s="108"/>
      <c r="E448" s="108"/>
      <c r="F448" s="108"/>
      <c r="G448" s="108"/>
      <c r="H448" s="108"/>
      <c r="I448" s="108"/>
      <c r="J448" s="108"/>
    </row>
    <row r="449">
      <c r="C449" s="108"/>
      <c r="D449" s="108"/>
      <c r="E449" s="108"/>
      <c r="F449" s="108"/>
      <c r="G449" s="108"/>
      <c r="H449" s="108"/>
      <c r="I449" s="108"/>
      <c r="J449" s="108"/>
    </row>
    <row r="450">
      <c r="C450" s="108"/>
      <c r="D450" s="108"/>
      <c r="E450" s="108"/>
      <c r="F450" s="108"/>
      <c r="G450" s="108"/>
      <c r="H450" s="108"/>
      <c r="I450" s="108"/>
      <c r="J450" s="108"/>
    </row>
    <row r="451">
      <c r="C451" s="108"/>
      <c r="D451" s="108"/>
      <c r="E451" s="108"/>
      <c r="F451" s="108"/>
      <c r="G451" s="108"/>
      <c r="H451" s="108"/>
      <c r="I451" s="108"/>
      <c r="J451" s="108"/>
    </row>
    <row r="452">
      <c r="C452" s="108"/>
      <c r="D452" s="108"/>
      <c r="E452" s="108"/>
      <c r="F452" s="108"/>
      <c r="G452" s="108"/>
      <c r="H452" s="108"/>
      <c r="I452" s="108"/>
      <c r="J452" s="108"/>
    </row>
    <row r="453">
      <c r="C453" s="108"/>
      <c r="D453" s="108"/>
      <c r="E453" s="108"/>
      <c r="F453" s="108"/>
      <c r="G453" s="108"/>
      <c r="H453" s="108"/>
      <c r="I453" s="108"/>
      <c r="J453" s="108"/>
    </row>
    <row r="454">
      <c r="C454" s="108"/>
      <c r="D454" s="108"/>
      <c r="E454" s="108"/>
      <c r="F454" s="108"/>
      <c r="G454" s="108"/>
      <c r="H454" s="108"/>
      <c r="I454" s="108"/>
      <c r="J454" s="108"/>
    </row>
    <row r="455">
      <c r="C455" s="108"/>
      <c r="D455" s="108"/>
      <c r="E455" s="108"/>
      <c r="F455" s="108"/>
      <c r="G455" s="108"/>
      <c r="H455" s="108"/>
      <c r="I455" s="108"/>
      <c r="J455" s="108"/>
    </row>
    <row r="456">
      <c r="C456" s="108"/>
      <c r="D456" s="108"/>
      <c r="E456" s="108"/>
      <c r="F456" s="108"/>
      <c r="G456" s="108"/>
      <c r="H456" s="108"/>
      <c r="I456" s="108"/>
      <c r="J456" s="108"/>
    </row>
    <row r="457">
      <c r="C457" s="108"/>
      <c r="D457" s="108"/>
      <c r="E457" s="108"/>
      <c r="F457" s="108"/>
      <c r="G457" s="108"/>
      <c r="H457" s="108"/>
      <c r="I457" s="108"/>
      <c r="J457" s="108"/>
    </row>
    <row r="458">
      <c r="C458" s="108"/>
      <c r="D458" s="108"/>
      <c r="E458" s="108"/>
      <c r="F458" s="108"/>
      <c r="G458" s="108"/>
      <c r="H458" s="108"/>
      <c r="I458" s="108"/>
      <c r="J458" s="108"/>
    </row>
    <row r="459">
      <c r="C459" s="108"/>
      <c r="D459" s="108"/>
      <c r="E459" s="108"/>
      <c r="F459" s="108"/>
      <c r="G459" s="108"/>
      <c r="H459" s="108"/>
      <c r="I459" s="108"/>
      <c r="J459" s="108"/>
    </row>
    <row r="460">
      <c r="C460" s="108"/>
      <c r="D460" s="108"/>
      <c r="E460" s="108"/>
      <c r="F460" s="108"/>
      <c r="G460" s="108"/>
      <c r="H460" s="108"/>
      <c r="I460" s="108"/>
      <c r="J460" s="108"/>
    </row>
    <row r="461">
      <c r="C461" s="108"/>
      <c r="D461" s="108"/>
      <c r="E461" s="108"/>
      <c r="F461" s="108"/>
      <c r="G461" s="108"/>
      <c r="H461" s="108"/>
      <c r="I461" s="108"/>
      <c r="J461" s="108"/>
    </row>
    <row r="462">
      <c r="C462" s="108"/>
      <c r="D462" s="108"/>
      <c r="E462" s="108"/>
      <c r="F462" s="108"/>
      <c r="G462" s="108"/>
      <c r="H462" s="108"/>
      <c r="I462" s="108"/>
      <c r="J462" s="108"/>
    </row>
    <row r="463">
      <c r="C463" s="108"/>
      <c r="D463" s="108"/>
      <c r="E463" s="108"/>
      <c r="F463" s="108"/>
      <c r="G463" s="108"/>
      <c r="H463" s="108"/>
      <c r="I463" s="108"/>
      <c r="J463" s="108"/>
    </row>
    <row r="464">
      <c r="C464" s="108"/>
      <c r="D464" s="108"/>
      <c r="E464" s="108"/>
      <c r="F464" s="108"/>
      <c r="G464" s="108"/>
      <c r="H464" s="108"/>
      <c r="I464" s="108"/>
      <c r="J464" s="108"/>
    </row>
    <row r="465">
      <c r="C465" s="108"/>
      <c r="D465" s="108"/>
      <c r="E465" s="108"/>
      <c r="F465" s="108"/>
      <c r="G465" s="108"/>
      <c r="H465" s="108"/>
      <c r="I465" s="108"/>
      <c r="J465" s="108"/>
    </row>
    <row r="466">
      <c r="C466" s="108"/>
      <c r="D466" s="108"/>
      <c r="E466" s="108"/>
      <c r="F466" s="108"/>
      <c r="G466" s="108"/>
      <c r="H466" s="108"/>
      <c r="I466" s="108"/>
      <c r="J466" s="108"/>
    </row>
    <row r="467">
      <c r="C467" s="108"/>
      <c r="D467" s="108"/>
      <c r="E467" s="108"/>
      <c r="F467" s="108"/>
      <c r="G467" s="108"/>
      <c r="H467" s="108"/>
      <c r="I467" s="108"/>
      <c r="J467" s="108"/>
    </row>
    <row r="468">
      <c r="C468" s="108"/>
      <c r="D468" s="108"/>
      <c r="E468" s="108"/>
      <c r="F468" s="108"/>
      <c r="G468" s="108"/>
      <c r="H468" s="108"/>
      <c r="I468" s="108"/>
      <c r="J468" s="108"/>
    </row>
    <row r="469">
      <c r="C469" s="108"/>
      <c r="D469" s="108"/>
      <c r="E469" s="108"/>
      <c r="F469" s="108"/>
      <c r="G469" s="108"/>
      <c r="H469" s="108"/>
      <c r="I469" s="108"/>
      <c r="J469" s="108"/>
    </row>
    <row r="470">
      <c r="C470" s="108"/>
      <c r="D470" s="108"/>
      <c r="E470" s="108"/>
      <c r="F470" s="108"/>
      <c r="G470" s="108"/>
      <c r="H470" s="108"/>
      <c r="I470" s="108"/>
      <c r="J470" s="108"/>
    </row>
    <row r="471">
      <c r="C471" s="108"/>
      <c r="D471" s="108"/>
      <c r="E471" s="108"/>
      <c r="F471" s="108"/>
      <c r="G471" s="108"/>
      <c r="H471" s="108"/>
      <c r="I471" s="108"/>
      <c r="J471" s="108"/>
    </row>
    <row r="472">
      <c r="C472" s="108"/>
      <c r="D472" s="108"/>
      <c r="E472" s="108"/>
      <c r="F472" s="108"/>
      <c r="G472" s="108"/>
      <c r="H472" s="108"/>
      <c r="I472" s="108"/>
      <c r="J472" s="108"/>
    </row>
    <row r="473">
      <c r="C473" s="108"/>
      <c r="D473" s="108"/>
      <c r="E473" s="108"/>
      <c r="F473" s="108"/>
      <c r="G473" s="108"/>
      <c r="H473" s="108"/>
      <c r="I473" s="108"/>
      <c r="J473" s="108"/>
    </row>
    <row r="474">
      <c r="C474" s="108"/>
      <c r="D474" s="108"/>
      <c r="E474" s="108"/>
      <c r="F474" s="108"/>
      <c r="G474" s="108"/>
      <c r="H474" s="108"/>
      <c r="I474" s="108"/>
      <c r="J474" s="108"/>
    </row>
    <row r="475">
      <c r="C475" s="108"/>
      <c r="D475" s="108"/>
      <c r="E475" s="108"/>
      <c r="F475" s="108"/>
      <c r="G475" s="108"/>
      <c r="H475" s="108"/>
      <c r="I475" s="108"/>
      <c r="J475" s="108"/>
    </row>
    <row r="476">
      <c r="C476" s="108"/>
      <c r="D476" s="108"/>
      <c r="E476" s="108"/>
      <c r="F476" s="108"/>
      <c r="G476" s="108"/>
      <c r="H476" s="108"/>
      <c r="I476" s="108"/>
      <c r="J476" s="108"/>
    </row>
    <row r="477">
      <c r="C477" s="108"/>
      <c r="D477" s="108"/>
      <c r="E477" s="108"/>
      <c r="F477" s="108"/>
      <c r="G477" s="108"/>
      <c r="H477" s="108"/>
      <c r="I477" s="108"/>
      <c r="J477" s="108"/>
    </row>
    <row r="478">
      <c r="C478" s="108"/>
      <c r="D478" s="108"/>
      <c r="E478" s="108"/>
      <c r="F478" s="108"/>
      <c r="G478" s="108"/>
      <c r="H478" s="108"/>
      <c r="I478" s="108"/>
      <c r="J478" s="108"/>
    </row>
    <row r="479">
      <c r="C479" s="108"/>
      <c r="D479" s="108"/>
      <c r="E479" s="108"/>
      <c r="F479" s="108"/>
      <c r="G479" s="108"/>
      <c r="H479" s="108"/>
      <c r="I479" s="108"/>
      <c r="J479" s="108"/>
    </row>
    <row r="480">
      <c r="C480" s="108"/>
      <c r="D480" s="108"/>
      <c r="E480" s="108"/>
      <c r="F480" s="108"/>
      <c r="G480" s="108"/>
      <c r="H480" s="108"/>
      <c r="I480" s="108"/>
      <c r="J480" s="108"/>
    </row>
    <row r="481">
      <c r="C481" s="108"/>
      <c r="D481" s="108"/>
      <c r="E481" s="108"/>
      <c r="F481" s="108"/>
      <c r="G481" s="108"/>
      <c r="H481" s="108"/>
      <c r="I481" s="108"/>
      <c r="J481" s="108"/>
    </row>
    <row r="482">
      <c r="C482" s="108"/>
      <c r="D482" s="108"/>
      <c r="E482" s="108"/>
      <c r="F482" s="108"/>
      <c r="G482" s="108"/>
      <c r="H482" s="108"/>
      <c r="I482" s="108"/>
      <c r="J482" s="108"/>
    </row>
    <row r="483">
      <c r="C483" s="108"/>
      <c r="D483" s="108"/>
      <c r="E483" s="108"/>
      <c r="F483" s="108"/>
      <c r="G483" s="108"/>
      <c r="H483" s="108"/>
      <c r="I483" s="108"/>
      <c r="J483" s="108"/>
    </row>
    <row r="484">
      <c r="C484" s="108"/>
      <c r="D484" s="108"/>
      <c r="E484" s="108"/>
      <c r="F484" s="108"/>
      <c r="G484" s="108"/>
      <c r="H484" s="108"/>
      <c r="I484" s="108"/>
      <c r="J484" s="108"/>
    </row>
    <row r="485">
      <c r="C485" s="108"/>
      <c r="D485" s="108"/>
      <c r="E485" s="108"/>
      <c r="F485" s="108"/>
      <c r="G485" s="108"/>
      <c r="H485" s="108"/>
      <c r="I485" s="108"/>
      <c r="J485" s="108"/>
    </row>
    <row r="486">
      <c r="C486" s="108"/>
      <c r="D486" s="108"/>
      <c r="E486" s="108"/>
      <c r="F486" s="108"/>
      <c r="G486" s="108"/>
      <c r="H486" s="108"/>
      <c r="I486" s="108"/>
      <c r="J486" s="108"/>
    </row>
    <row r="487">
      <c r="C487" s="108"/>
      <c r="D487" s="108"/>
      <c r="E487" s="108"/>
      <c r="F487" s="108"/>
      <c r="G487" s="108"/>
      <c r="H487" s="108"/>
      <c r="I487" s="108"/>
      <c r="J487" s="108"/>
    </row>
    <row r="488">
      <c r="C488" s="108"/>
      <c r="D488" s="108"/>
      <c r="E488" s="108"/>
      <c r="F488" s="108"/>
      <c r="G488" s="108"/>
      <c r="H488" s="108"/>
      <c r="I488" s="108"/>
      <c r="J488" s="108"/>
    </row>
    <row r="489">
      <c r="C489" s="108"/>
      <c r="D489" s="108"/>
      <c r="E489" s="108"/>
      <c r="F489" s="108"/>
      <c r="G489" s="108"/>
      <c r="H489" s="108"/>
      <c r="I489" s="108"/>
      <c r="J489" s="108"/>
    </row>
    <row r="490">
      <c r="C490" s="108"/>
      <c r="D490" s="108"/>
      <c r="E490" s="108"/>
      <c r="F490" s="108"/>
      <c r="G490" s="108"/>
      <c r="H490" s="108"/>
      <c r="I490" s="108"/>
      <c r="J490" s="108"/>
    </row>
    <row r="491">
      <c r="C491" s="108"/>
      <c r="D491" s="108"/>
      <c r="E491" s="108"/>
      <c r="F491" s="108"/>
      <c r="G491" s="108"/>
      <c r="H491" s="108"/>
      <c r="I491" s="108"/>
      <c r="J491" s="108"/>
    </row>
    <row r="492">
      <c r="C492" s="108"/>
      <c r="D492" s="108"/>
      <c r="E492" s="108"/>
      <c r="F492" s="108"/>
      <c r="G492" s="108"/>
      <c r="H492" s="108"/>
      <c r="I492" s="108"/>
      <c r="J492" s="108"/>
    </row>
    <row r="493">
      <c r="C493" s="108"/>
      <c r="D493" s="108"/>
      <c r="E493" s="108"/>
      <c r="F493" s="108"/>
      <c r="G493" s="108"/>
      <c r="H493" s="108"/>
      <c r="I493" s="108"/>
      <c r="J493" s="108"/>
    </row>
    <row r="494">
      <c r="C494" s="108"/>
      <c r="D494" s="108"/>
      <c r="E494" s="108"/>
      <c r="F494" s="108"/>
      <c r="G494" s="108"/>
      <c r="H494" s="108"/>
      <c r="I494" s="108"/>
      <c r="J494" s="108"/>
    </row>
    <row r="495">
      <c r="C495" s="108"/>
      <c r="D495" s="108"/>
      <c r="E495" s="108"/>
      <c r="F495" s="108"/>
      <c r="G495" s="108"/>
      <c r="H495" s="108"/>
      <c r="I495" s="108"/>
      <c r="J495" s="108"/>
    </row>
    <row r="496">
      <c r="C496" s="108"/>
      <c r="D496" s="108"/>
      <c r="E496" s="108"/>
      <c r="F496" s="108"/>
      <c r="G496" s="108"/>
      <c r="H496" s="108"/>
      <c r="I496" s="108"/>
      <c r="J496" s="108"/>
    </row>
    <row r="497">
      <c r="C497" s="108"/>
      <c r="D497" s="108"/>
      <c r="E497" s="108"/>
      <c r="F497" s="108"/>
      <c r="G497" s="108"/>
      <c r="H497" s="108"/>
      <c r="I497" s="108"/>
      <c r="J497" s="108"/>
    </row>
    <row r="498">
      <c r="C498" s="108"/>
      <c r="D498" s="108"/>
      <c r="E498" s="108"/>
      <c r="F498" s="108"/>
      <c r="G498" s="108"/>
      <c r="H498" s="108"/>
      <c r="I498" s="108"/>
      <c r="J498" s="108"/>
    </row>
    <row r="499">
      <c r="C499" s="108"/>
      <c r="D499" s="108"/>
      <c r="E499" s="108"/>
      <c r="F499" s="108"/>
      <c r="G499" s="108"/>
      <c r="H499" s="108"/>
      <c r="I499" s="108"/>
      <c r="J499" s="108"/>
    </row>
    <row r="500">
      <c r="C500" s="108"/>
      <c r="D500" s="108"/>
      <c r="E500" s="108"/>
      <c r="F500" s="108"/>
      <c r="G500" s="108"/>
      <c r="H500" s="108"/>
      <c r="I500" s="108"/>
      <c r="J500" s="108"/>
    </row>
    <row r="501">
      <c r="C501" s="108"/>
      <c r="D501" s="108"/>
      <c r="E501" s="108"/>
      <c r="F501" s="108"/>
      <c r="G501" s="108"/>
      <c r="H501" s="108"/>
      <c r="I501" s="108"/>
      <c r="J501" s="108"/>
    </row>
    <row r="502">
      <c r="C502" s="108"/>
      <c r="D502" s="108"/>
      <c r="E502" s="108"/>
      <c r="F502" s="108"/>
      <c r="G502" s="108"/>
      <c r="H502" s="108"/>
      <c r="I502" s="108"/>
      <c r="J502" s="108"/>
    </row>
    <row r="503">
      <c r="C503" s="108"/>
      <c r="D503" s="108"/>
      <c r="E503" s="108"/>
      <c r="F503" s="108"/>
      <c r="G503" s="108"/>
      <c r="H503" s="108"/>
      <c r="I503" s="108"/>
      <c r="J503" s="108"/>
    </row>
    <row r="504">
      <c r="C504" s="108"/>
      <c r="D504" s="108"/>
      <c r="E504" s="108"/>
      <c r="F504" s="108"/>
      <c r="G504" s="108"/>
      <c r="H504" s="108"/>
      <c r="I504" s="108"/>
      <c r="J504" s="108"/>
    </row>
    <row r="505">
      <c r="C505" s="108"/>
      <c r="D505" s="108"/>
      <c r="E505" s="108"/>
      <c r="F505" s="108"/>
      <c r="G505" s="108"/>
      <c r="H505" s="108"/>
      <c r="I505" s="108"/>
      <c r="J505" s="108"/>
    </row>
    <row r="506">
      <c r="C506" s="108"/>
      <c r="D506" s="108"/>
      <c r="E506" s="108"/>
      <c r="F506" s="108"/>
      <c r="G506" s="108"/>
      <c r="H506" s="108"/>
      <c r="I506" s="108"/>
      <c r="J506" s="108"/>
    </row>
    <row r="507">
      <c r="C507" s="108"/>
      <c r="D507" s="108"/>
      <c r="E507" s="108"/>
      <c r="F507" s="108"/>
      <c r="G507" s="108"/>
      <c r="H507" s="108"/>
      <c r="I507" s="108"/>
      <c r="J507" s="108"/>
    </row>
    <row r="508">
      <c r="C508" s="108"/>
      <c r="D508" s="108"/>
      <c r="E508" s="108"/>
      <c r="F508" s="108"/>
      <c r="G508" s="108"/>
      <c r="H508" s="108"/>
      <c r="I508" s="108"/>
      <c r="J508" s="108"/>
    </row>
    <row r="509">
      <c r="C509" s="108"/>
      <c r="D509" s="108"/>
      <c r="E509" s="108"/>
      <c r="F509" s="108"/>
      <c r="G509" s="108"/>
      <c r="H509" s="108"/>
      <c r="I509" s="108"/>
      <c r="J509" s="108"/>
    </row>
    <row r="510">
      <c r="C510" s="108"/>
      <c r="D510" s="108"/>
      <c r="E510" s="108"/>
      <c r="F510" s="108"/>
      <c r="G510" s="108"/>
      <c r="H510" s="108"/>
      <c r="I510" s="108"/>
      <c r="J510" s="108"/>
    </row>
    <row r="511">
      <c r="C511" s="108"/>
      <c r="D511" s="108"/>
      <c r="E511" s="108"/>
      <c r="F511" s="108"/>
      <c r="G511" s="108"/>
      <c r="H511" s="108"/>
      <c r="I511" s="108"/>
      <c r="J511" s="108"/>
    </row>
    <row r="512">
      <c r="C512" s="108"/>
      <c r="D512" s="108"/>
      <c r="E512" s="108"/>
      <c r="F512" s="108"/>
      <c r="G512" s="108"/>
      <c r="H512" s="108"/>
      <c r="I512" s="108"/>
      <c r="J512" s="108"/>
    </row>
    <row r="513">
      <c r="C513" s="108"/>
      <c r="D513" s="108"/>
      <c r="E513" s="108"/>
      <c r="F513" s="108"/>
      <c r="G513" s="108"/>
      <c r="H513" s="108"/>
      <c r="I513" s="108"/>
      <c r="J513" s="108"/>
    </row>
    <row r="514">
      <c r="C514" s="108"/>
      <c r="D514" s="108"/>
      <c r="E514" s="108"/>
      <c r="F514" s="108"/>
      <c r="G514" s="108"/>
      <c r="H514" s="108"/>
      <c r="I514" s="108"/>
      <c r="J514" s="108"/>
    </row>
    <row r="515">
      <c r="C515" s="108"/>
      <c r="D515" s="108"/>
      <c r="E515" s="108"/>
      <c r="F515" s="108"/>
      <c r="G515" s="108"/>
      <c r="H515" s="108"/>
      <c r="I515" s="108"/>
      <c r="J515" s="108"/>
    </row>
    <row r="516">
      <c r="C516" s="108"/>
      <c r="D516" s="108"/>
      <c r="E516" s="108"/>
      <c r="F516" s="108"/>
      <c r="G516" s="108"/>
      <c r="H516" s="108"/>
      <c r="I516" s="108"/>
      <c r="J516" s="108"/>
    </row>
    <row r="517">
      <c r="C517" s="108"/>
      <c r="D517" s="108"/>
      <c r="E517" s="108"/>
      <c r="F517" s="108"/>
      <c r="G517" s="108"/>
      <c r="H517" s="108"/>
      <c r="I517" s="108"/>
      <c r="J517" s="108"/>
    </row>
    <row r="518">
      <c r="C518" s="108"/>
      <c r="D518" s="108"/>
      <c r="E518" s="108"/>
      <c r="F518" s="108"/>
      <c r="G518" s="108"/>
      <c r="H518" s="108"/>
      <c r="I518" s="108"/>
      <c r="J518" s="108"/>
    </row>
    <row r="519">
      <c r="C519" s="108"/>
      <c r="D519" s="108"/>
      <c r="E519" s="108"/>
      <c r="F519" s="108"/>
      <c r="G519" s="108"/>
      <c r="H519" s="108"/>
      <c r="I519" s="108"/>
      <c r="J519" s="108"/>
    </row>
    <row r="520">
      <c r="C520" s="108"/>
      <c r="D520" s="108"/>
      <c r="E520" s="108"/>
      <c r="F520" s="108"/>
      <c r="G520" s="108"/>
      <c r="H520" s="108"/>
      <c r="I520" s="108"/>
      <c r="J520" s="108"/>
    </row>
    <row r="521">
      <c r="C521" s="108"/>
      <c r="D521" s="108"/>
      <c r="E521" s="108"/>
      <c r="F521" s="108"/>
      <c r="G521" s="108"/>
      <c r="H521" s="108"/>
      <c r="I521" s="108"/>
      <c r="J521" s="108"/>
    </row>
    <row r="522">
      <c r="C522" s="108"/>
      <c r="D522" s="108"/>
      <c r="E522" s="108"/>
      <c r="F522" s="108"/>
      <c r="G522" s="108"/>
      <c r="H522" s="108"/>
      <c r="I522" s="108"/>
      <c r="J522" s="108"/>
    </row>
    <row r="523">
      <c r="C523" s="108"/>
      <c r="D523" s="108"/>
      <c r="E523" s="108"/>
      <c r="F523" s="108"/>
      <c r="G523" s="108"/>
      <c r="H523" s="108"/>
      <c r="I523" s="108"/>
      <c r="J523" s="108"/>
    </row>
    <row r="524">
      <c r="C524" s="108"/>
      <c r="D524" s="108"/>
      <c r="E524" s="108"/>
      <c r="F524" s="108"/>
      <c r="G524" s="108"/>
      <c r="H524" s="108"/>
      <c r="I524" s="108"/>
      <c r="J524" s="108"/>
    </row>
    <row r="525">
      <c r="C525" s="108"/>
      <c r="D525" s="108"/>
      <c r="E525" s="108"/>
      <c r="F525" s="108"/>
      <c r="G525" s="108"/>
      <c r="H525" s="108"/>
      <c r="I525" s="108"/>
      <c r="J525" s="108"/>
    </row>
    <row r="526">
      <c r="C526" s="108"/>
      <c r="D526" s="108"/>
      <c r="E526" s="108"/>
      <c r="F526" s="108"/>
      <c r="G526" s="108"/>
      <c r="H526" s="108"/>
      <c r="I526" s="108"/>
      <c r="J526" s="108"/>
    </row>
    <row r="527">
      <c r="C527" s="108"/>
      <c r="D527" s="108"/>
      <c r="E527" s="108"/>
      <c r="F527" s="108"/>
      <c r="G527" s="108"/>
      <c r="H527" s="108"/>
      <c r="I527" s="108"/>
      <c r="J527" s="108"/>
    </row>
    <row r="528">
      <c r="C528" s="108"/>
      <c r="D528" s="108"/>
      <c r="E528" s="108"/>
      <c r="F528" s="108"/>
      <c r="G528" s="108"/>
      <c r="H528" s="108"/>
      <c r="I528" s="108"/>
      <c r="J528" s="108"/>
    </row>
    <row r="529">
      <c r="C529" s="108"/>
      <c r="D529" s="108"/>
      <c r="E529" s="108"/>
      <c r="F529" s="108"/>
      <c r="G529" s="108"/>
      <c r="H529" s="108"/>
      <c r="I529" s="108"/>
      <c r="J529" s="108"/>
    </row>
    <row r="530">
      <c r="C530" s="108"/>
      <c r="D530" s="108"/>
      <c r="E530" s="108"/>
      <c r="F530" s="108"/>
      <c r="G530" s="108"/>
      <c r="H530" s="108"/>
      <c r="I530" s="108"/>
      <c r="J530" s="108"/>
    </row>
    <row r="531">
      <c r="C531" s="108"/>
      <c r="D531" s="108"/>
      <c r="E531" s="108"/>
      <c r="F531" s="108"/>
      <c r="G531" s="108"/>
      <c r="H531" s="108"/>
      <c r="I531" s="108"/>
      <c r="J531" s="108"/>
    </row>
    <row r="532">
      <c r="C532" s="108"/>
      <c r="D532" s="108"/>
      <c r="E532" s="108"/>
      <c r="F532" s="108"/>
      <c r="G532" s="108"/>
      <c r="H532" s="108"/>
      <c r="I532" s="108"/>
      <c r="J532" s="108"/>
    </row>
    <row r="533">
      <c r="C533" s="108"/>
      <c r="D533" s="108"/>
      <c r="E533" s="108"/>
      <c r="F533" s="108"/>
      <c r="G533" s="108"/>
      <c r="H533" s="108"/>
      <c r="I533" s="108"/>
      <c r="J533" s="108"/>
    </row>
    <row r="534">
      <c r="C534" s="108"/>
      <c r="D534" s="108"/>
      <c r="E534" s="108"/>
      <c r="F534" s="108"/>
      <c r="G534" s="108"/>
      <c r="H534" s="108"/>
      <c r="I534" s="108"/>
      <c r="J534" s="108"/>
    </row>
    <row r="535">
      <c r="C535" s="108"/>
      <c r="D535" s="108"/>
      <c r="E535" s="108"/>
      <c r="F535" s="108"/>
      <c r="G535" s="108"/>
      <c r="H535" s="108"/>
      <c r="I535" s="108"/>
      <c r="J535" s="108"/>
    </row>
    <row r="536">
      <c r="C536" s="108"/>
      <c r="D536" s="108"/>
      <c r="E536" s="108"/>
      <c r="F536" s="108"/>
      <c r="G536" s="108"/>
      <c r="H536" s="108"/>
      <c r="I536" s="108"/>
      <c r="J536" s="108"/>
    </row>
    <row r="537">
      <c r="C537" s="108"/>
      <c r="D537" s="108"/>
      <c r="E537" s="108"/>
      <c r="F537" s="108"/>
      <c r="G537" s="108"/>
      <c r="H537" s="108"/>
      <c r="I537" s="108"/>
      <c r="J537" s="108"/>
    </row>
    <row r="538">
      <c r="C538" s="108"/>
      <c r="D538" s="108"/>
      <c r="E538" s="108"/>
      <c r="F538" s="108"/>
      <c r="G538" s="108"/>
      <c r="H538" s="108"/>
      <c r="I538" s="108"/>
      <c r="J538" s="108"/>
    </row>
    <row r="539">
      <c r="C539" s="108"/>
      <c r="D539" s="108"/>
      <c r="E539" s="108"/>
      <c r="F539" s="108"/>
      <c r="G539" s="108"/>
      <c r="H539" s="108"/>
      <c r="I539" s="108"/>
      <c r="J539" s="108"/>
    </row>
    <row r="540">
      <c r="C540" s="108"/>
      <c r="D540" s="108"/>
      <c r="E540" s="108"/>
      <c r="F540" s="108"/>
      <c r="G540" s="108"/>
      <c r="H540" s="108"/>
      <c r="I540" s="108"/>
      <c r="J540" s="108"/>
    </row>
    <row r="541">
      <c r="C541" s="108"/>
      <c r="D541" s="108"/>
      <c r="E541" s="108"/>
      <c r="F541" s="108"/>
      <c r="G541" s="108"/>
      <c r="H541" s="108"/>
      <c r="I541" s="108"/>
      <c r="J541" s="108"/>
    </row>
    <row r="542">
      <c r="C542" s="108"/>
      <c r="D542" s="108"/>
      <c r="E542" s="108"/>
      <c r="F542" s="108"/>
      <c r="G542" s="108"/>
      <c r="H542" s="108"/>
      <c r="I542" s="108"/>
      <c r="J542" s="108"/>
    </row>
    <row r="543">
      <c r="C543" s="108"/>
      <c r="D543" s="108"/>
      <c r="E543" s="108"/>
      <c r="F543" s="108"/>
      <c r="G543" s="108"/>
      <c r="H543" s="108"/>
      <c r="I543" s="108"/>
      <c r="J543" s="108"/>
    </row>
    <row r="544">
      <c r="C544" s="108"/>
      <c r="D544" s="108"/>
      <c r="E544" s="108"/>
      <c r="F544" s="108"/>
      <c r="G544" s="108"/>
      <c r="H544" s="108"/>
      <c r="I544" s="108"/>
      <c r="J544" s="108"/>
    </row>
    <row r="545">
      <c r="C545" s="108"/>
      <c r="D545" s="108"/>
      <c r="E545" s="108"/>
      <c r="F545" s="108"/>
      <c r="G545" s="108"/>
      <c r="H545" s="108"/>
      <c r="I545" s="108"/>
      <c r="J545" s="108"/>
    </row>
    <row r="546">
      <c r="C546" s="108"/>
      <c r="D546" s="108"/>
      <c r="E546" s="108"/>
      <c r="F546" s="108"/>
      <c r="G546" s="108"/>
      <c r="H546" s="108"/>
      <c r="I546" s="108"/>
      <c r="J546" s="108"/>
    </row>
    <row r="547">
      <c r="C547" s="108"/>
      <c r="D547" s="108"/>
      <c r="E547" s="108"/>
      <c r="F547" s="108"/>
      <c r="G547" s="108"/>
      <c r="H547" s="108"/>
      <c r="I547" s="108"/>
      <c r="J547" s="108"/>
    </row>
    <row r="548">
      <c r="C548" s="108"/>
      <c r="D548" s="108"/>
      <c r="E548" s="108"/>
      <c r="F548" s="108"/>
      <c r="G548" s="108"/>
      <c r="H548" s="108"/>
      <c r="I548" s="108"/>
      <c r="J548" s="108"/>
    </row>
    <row r="549">
      <c r="C549" s="108"/>
      <c r="D549" s="108"/>
      <c r="E549" s="108"/>
      <c r="F549" s="108"/>
      <c r="G549" s="108"/>
      <c r="H549" s="108"/>
      <c r="I549" s="108"/>
      <c r="J549" s="108"/>
    </row>
    <row r="550">
      <c r="C550" s="108"/>
      <c r="D550" s="108"/>
      <c r="E550" s="108"/>
      <c r="F550" s="108"/>
      <c r="G550" s="108"/>
      <c r="H550" s="108"/>
      <c r="I550" s="108"/>
      <c r="J550" s="108"/>
    </row>
    <row r="551">
      <c r="C551" s="108"/>
      <c r="D551" s="108"/>
      <c r="E551" s="108"/>
      <c r="F551" s="108"/>
      <c r="G551" s="108"/>
      <c r="H551" s="108"/>
      <c r="I551" s="108"/>
      <c r="J551" s="108"/>
    </row>
    <row r="552">
      <c r="C552" s="108"/>
      <c r="D552" s="108"/>
      <c r="E552" s="108"/>
      <c r="F552" s="108"/>
      <c r="G552" s="108"/>
      <c r="H552" s="108"/>
      <c r="I552" s="108"/>
      <c r="J552" s="108"/>
    </row>
    <row r="553">
      <c r="C553" s="108"/>
      <c r="D553" s="108"/>
      <c r="E553" s="108"/>
      <c r="F553" s="108"/>
      <c r="G553" s="108"/>
      <c r="H553" s="108"/>
      <c r="I553" s="108"/>
      <c r="J553" s="108"/>
    </row>
    <row r="554">
      <c r="C554" s="108"/>
      <c r="D554" s="108"/>
      <c r="E554" s="108"/>
      <c r="F554" s="108"/>
      <c r="G554" s="108"/>
      <c r="H554" s="108"/>
      <c r="I554" s="108"/>
      <c r="J554" s="108"/>
    </row>
    <row r="555">
      <c r="C555" s="108"/>
      <c r="D555" s="108"/>
      <c r="E555" s="108"/>
      <c r="F555" s="108"/>
      <c r="G555" s="108"/>
      <c r="H555" s="108"/>
      <c r="I555" s="108"/>
      <c r="J555" s="108"/>
    </row>
    <row r="556">
      <c r="C556" s="108"/>
      <c r="D556" s="108"/>
      <c r="E556" s="108"/>
      <c r="F556" s="108"/>
      <c r="G556" s="108"/>
      <c r="H556" s="108"/>
      <c r="I556" s="108"/>
      <c r="J556" s="108"/>
    </row>
    <row r="557">
      <c r="C557" s="108"/>
      <c r="D557" s="108"/>
      <c r="E557" s="108"/>
      <c r="F557" s="108"/>
      <c r="G557" s="108"/>
      <c r="H557" s="108"/>
      <c r="I557" s="108"/>
      <c r="J557" s="108"/>
    </row>
    <row r="558">
      <c r="C558" s="108"/>
      <c r="D558" s="108"/>
      <c r="E558" s="108"/>
      <c r="F558" s="108"/>
      <c r="G558" s="108"/>
      <c r="H558" s="108"/>
      <c r="I558" s="108"/>
      <c r="J558" s="108"/>
    </row>
    <row r="559">
      <c r="C559" s="108"/>
      <c r="D559" s="108"/>
      <c r="E559" s="108"/>
      <c r="F559" s="108"/>
      <c r="G559" s="108"/>
      <c r="H559" s="108"/>
      <c r="I559" s="108"/>
      <c r="J559" s="108"/>
    </row>
    <row r="560">
      <c r="C560" s="108"/>
      <c r="D560" s="108"/>
      <c r="E560" s="108"/>
      <c r="F560" s="108"/>
      <c r="G560" s="108"/>
      <c r="H560" s="108"/>
      <c r="I560" s="108"/>
      <c r="J560" s="108"/>
    </row>
    <row r="561">
      <c r="C561" s="108"/>
      <c r="D561" s="108"/>
      <c r="E561" s="108"/>
      <c r="F561" s="108"/>
      <c r="G561" s="108"/>
      <c r="H561" s="108"/>
      <c r="I561" s="108"/>
      <c r="J561" s="108"/>
    </row>
    <row r="562">
      <c r="C562" s="108"/>
      <c r="D562" s="108"/>
      <c r="E562" s="108"/>
      <c r="F562" s="108"/>
      <c r="G562" s="108"/>
      <c r="H562" s="108"/>
      <c r="I562" s="108"/>
      <c r="J562" s="108"/>
    </row>
    <row r="563">
      <c r="C563" s="108"/>
      <c r="D563" s="108"/>
      <c r="E563" s="108"/>
      <c r="F563" s="108"/>
      <c r="G563" s="108"/>
      <c r="H563" s="108"/>
      <c r="I563" s="108"/>
      <c r="J563" s="108"/>
    </row>
    <row r="564">
      <c r="C564" s="108"/>
      <c r="D564" s="108"/>
      <c r="E564" s="108"/>
      <c r="F564" s="108"/>
      <c r="G564" s="108"/>
      <c r="H564" s="108"/>
      <c r="I564" s="108"/>
      <c r="J564" s="108"/>
    </row>
    <row r="565">
      <c r="C565" s="108"/>
      <c r="D565" s="108"/>
      <c r="E565" s="108"/>
      <c r="F565" s="108"/>
      <c r="G565" s="108"/>
      <c r="H565" s="108"/>
      <c r="I565" s="108"/>
      <c r="J565" s="108"/>
    </row>
    <row r="566">
      <c r="C566" s="108"/>
      <c r="D566" s="108"/>
      <c r="E566" s="108"/>
      <c r="F566" s="108"/>
      <c r="G566" s="108"/>
      <c r="H566" s="108"/>
      <c r="I566" s="108"/>
      <c r="J566" s="108"/>
    </row>
    <row r="567">
      <c r="C567" s="108"/>
      <c r="D567" s="108"/>
      <c r="E567" s="108"/>
      <c r="F567" s="108"/>
      <c r="G567" s="108"/>
      <c r="H567" s="108"/>
      <c r="I567" s="108"/>
      <c r="J567" s="108"/>
    </row>
    <row r="568">
      <c r="C568" s="108"/>
      <c r="D568" s="108"/>
      <c r="E568" s="108"/>
      <c r="F568" s="108"/>
      <c r="G568" s="108"/>
      <c r="H568" s="108"/>
      <c r="I568" s="108"/>
      <c r="J568" s="108"/>
    </row>
    <row r="569">
      <c r="C569" s="108"/>
      <c r="D569" s="108"/>
      <c r="E569" s="108"/>
      <c r="F569" s="108"/>
      <c r="G569" s="108"/>
      <c r="H569" s="108"/>
      <c r="I569" s="108"/>
      <c r="J569" s="108"/>
    </row>
    <row r="570">
      <c r="C570" s="108"/>
      <c r="D570" s="108"/>
      <c r="E570" s="108"/>
      <c r="F570" s="108"/>
      <c r="G570" s="108"/>
      <c r="H570" s="108"/>
      <c r="I570" s="108"/>
      <c r="J570" s="108"/>
    </row>
    <row r="571">
      <c r="C571" s="108"/>
      <c r="D571" s="108"/>
      <c r="E571" s="108"/>
      <c r="F571" s="108"/>
      <c r="G571" s="108"/>
      <c r="H571" s="108"/>
      <c r="I571" s="108"/>
      <c r="J571" s="108"/>
    </row>
    <row r="572">
      <c r="C572" s="108"/>
      <c r="D572" s="108"/>
      <c r="E572" s="108"/>
      <c r="F572" s="108"/>
      <c r="G572" s="108"/>
      <c r="H572" s="108"/>
      <c r="I572" s="108"/>
      <c r="J572" s="108"/>
    </row>
    <row r="573">
      <c r="C573" s="108"/>
      <c r="D573" s="108"/>
      <c r="E573" s="108"/>
      <c r="F573" s="108"/>
      <c r="G573" s="108"/>
      <c r="H573" s="108"/>
      <c r="I573" s="108"/>
      <c r="J573" s="108"/>
    </row>
    <row r="574">
      <c r="C574" s="108"/>
      <c r="D574" s="108"/>
      <c r="E574" s="108"/>
      <c r="F574" s="108"/>
      <c r="G574" s="108"/>
      <c r="H574" s="108"/>
      <c r="I574" s="108"/>
      <c r="J574" s="108"/>
    </row>
    <row r="575">
      <c r="C575" s="108"/>
      <c r="D575" s="108"/>
      <c r="E575" s="108"/>
      <c r="F575" s="108"/>
      <c r="G575" s="108"/>
      <c r="H575" s="108"/>
      <c r="I575" s="108"/>
      <c r="J575" s="108"/>
    </row>
    <row r="576">
      <c r="C576" s="108"/>
      <c r="D576" s="108"/>
      <c r="E576" s="108"/>
      <c r="F576" s="108"/>
      <c r="G576" s="108"/>
      <c r="H576" s="108"/>
      <c r="I576" s="108"/>
      <c r="J576" s="108"/>
    </row>
    <row r="577">
      <c r="C577" s="108"/>
      <c r="D577" s="108"/>
      <c r="E577" s="108"/>
      <c r="F577" s="108"/>
      <c r="G577" s="108"/>
      <c r="H577" s="108"/>
      <c r="I577" s="108"/>
      <c r="J577" s="108"/>
    </row>
    <row r="578">
      <c r="C578" s="108"/>
      <c r="D578" s="108"/>
      <c r="E578" s="108"/>
      <c r="F578" s="108"/>
      <c r="G578" s="108"/>
      <c r="H578" s="108"/>
      <c r="I578" s="108"/>
      <c r="J578" s="108"/>
    </row>
    <row r="579">
      <c r="C579" s="108"/>
      <c r="D579" s="108"/>
      <c r="E579" s="108"/>
      <c r="F579" s="108"/>
      <c r="G579" s="108"/>
      <c r="H579" s="108"/>
      <c r="I579" s="108"/>
      <c r="J579" s="108"/>
    </row>
    <row r="580">
      <c r="C580" s="108"/>
      <c r="D580" s="108"/>
      <c r="E580" s="108"/>
      <c r="F580" s="108"/>
      <c r="G580" s="108"/>
      <c r="H580" s="108"/>
      <c r="I580" s="108"/>
      <c r="J580" s="108"/>
    </row>
    <row r="581">
      <c r="C581" s="108"/>
      <c r="D581" s="108"/>
      <c r="E581" s="108"/>
      <c r="F581" s="108"/>
      <c r="G581" s="108"/>
      <c r="H581" s="108"/>
      <c r="I581" s="108"/>
      <c r="J581" s="108"/>
    </row>
    <row r="582">
      <c r="C582" s="108"/>
      <c r="D582" s="108"/>
      <c r="E582" s="108"/>
      <c r="F582" s="108"/>
      <c r="G582" s="108"/>
      <c r="H582" s="108"/>
      <c r="I582" s="108"/>
      <c r="J582" s="108"/>
    </row>
    <row r="583">
      <c r="C583" s="108"/>
      <c r="D583" s="108"/>
      <c r="E583" s="108"/>
      <c r="F583" s="108"/>
      <c r="G583" s="108"/>
      <c r="H583" s="108"/>
      <c r="I583" s="108"/>
      <c r="J583" s="108"/>
    </row>
    <row r="584">
      <c r="C584" s="108"/>
      <c r="D584" s="108"/>
      <c r="E584" s="108"/>
      <c r="F584" s="108"/>
      <c r="G584" s="108"/>
      <c r="H584" s="108"/>
      <c r="I584" s="108"/>
      <c r="J584" s="108"/>
    </row>
    <row r="585">
      <c r="C585" s="108"/>
      <c r="D585" s="108"/>
      <c r="E585" s="108"/>
      <c r="F585" s="108"/>
      <c r="G585" s="108"/>
      <c r="H585" s="108"/>
      <c r="I585" s="108"/>
      <c r="J585" s="108"/>
    </row>
    <row r="586">
      <c r="C586" s="108"/>
      <c r="D586" s="108"/>
      <c r="E586" s="108"/>
      <c r="F586" s="108"/>
      <c r="G586" s="108"/>
      <c r="H586" s="108"/>
      <c r="I586" s="108"/>
      <c r="J586" s="108"/>
    </row>
    <row r="587">
      <c r="C587" s="108"/>
      <c r="D587" s="108"/>
      <c r="E587" s="108"/>
      <c r="F587" s="108"/>
      <c r="G587" s="108"/>
      <c r="H587" s="108"/>
      <c r="I587" s="108"/>
      <c r="J587" s="108"/>
    </row>
    <row r="588">
      <c r="C588" s="108"/>
      <c r="D588" s="108"/>
      <c r="E588" s="108"/>
      <c r="F588" s="108"/>
      <c r="G588" s="108"/>
      <c r="H588" s="108"/>
      <c r="I588" s="108"/>
      <c r="J588" s="108"/>
    </row>
    <row r="589">
      <c r="C589" s="108"/>
      <c r="D589" s="108"/>
      <c r="E589" s="108"/>
      <c r="F589" s="108"/>
      <c r="G589" s="108"/>
      <c r="H589" s="108"/>
      <c r="I589" s="108"/>
      <c r="J589" s="108"/>
    </row>
    <row r="590">
      <c r="C590" s="108"/>
      <c r="D590" s="108"/>
      <c r="E590" s="108"/>
      <c r="F590" s="108"/>
      <c r="G590" s="108"/>
      <c r="H590" s="108"/>
      <c r="I590" s="108"/>
      <c r="J590" s="108"/>
    </row>
    <row r="591">
      <c r="C591" s="108"/>
      <c r="D591" s="108"/>
      <c r="E591" s="108"/>
      <c r="F591" s="108"/>
      <c r="G591" s="108"/>
      <c r="H591" s="108"/>
      <c r="I591" s="108"/>
      <c r="J591" s="108"/>
    </row>
    <row r="592">
      <c r="C592" s="108"/>
      <c r="D592" s="108"/>
      <c r="E592" s="108"/>
      <c r="F592" s="108"/>
      <c r="G592" s="108"/>
      <c r="H592" s="108"/>
      <c r="I592" s="108"/>
      <c r="J592" s="108"/>
    </row>
    <row r="593">
      <c r="C593" s="108"/>
      <c r="D593" s="108"/>
      <c r="E593" s="108"/>
      <c r="F593" s="108"/>
      <c r="G593" s="108"/>
      <c r="H593" s="108"/>
      <c r="I593" s="108"/>
      <c r="J593" s="108"/>
    </row>
    <row r="594">
      <c r="C594" s="108"/>
      <c r="D594" s="108"/>
      <c r="E594" s="108"/>
      <c r="F594" s="108"/>
      <c r="G594" s="108"/>
      <c r="H594" s="108"/>
      <c r="I594" s="108"/>
      <c r="J594" s="108"/>
    </row>
    <row r="595">
      <c r="C595" s="108"/>
      <c r="D595" s="108"/>
      <c r="E595" s="108"/>
      <c r="F595" s="108"/>
      <c r="G595" s="108"/>
      <c r="H595" s="108"/>
      <c r="I595" s="108"/>
      <c r="J595" s="108"/>
    </row>
    <row r="596">
      <c r="C596" s="108"/>
      <c r="D596" s="108"/>
      <c r="E596" s="108"/>
      <c r="F596" s="108"/>
      <c r="G596" s="108"/>
      <c r="H596" s="108"/>
      <c r="I596" s="108"/>
      <c r="J596" s="108"/>
    </row>
    <row r="597">
      <c r="C597" s="108"/>
      <c r="D597" s="108"/>
      <c r="E597" s="108"/>
      <c r="F597" s="108"/>
      <c r="G597" s="108"/>
      <c r="H597" s="108"/>
      <c r="I597" s="108"/>
      <c r="J597" s="108"/>
    </row>
    <row r="598">
      <c r="C598" s="108"/>
      <c r="D598" s="108"/>
      <c r="E598" s="108"/>
      <c r="F598" s="108"/>
      <c r="G598" s="108"/>
      <c r="H598" s="108"/>
      <c r="I598" s="108"/>
      <c r="J598" s="108"/>
    </row>
    <row r="599">
      <c r="C599" s="108"/>
      <c r="D599" s="108"/>
      <c r="E599" s="108"/>
      <c r="F599" s="108"/>
      <c r="G599" s="108"/>
      <c r="H599" s="108"/>
      <c r="I599" s="108"/>
      <c r="J599" s="108"/>
    </row>
    <row r="600">
      <c r="C600" s="108"/>
      <c r="D600" s="108"/>
      <c r="E600" s="108"/>
      <c r="F600" s="108"/>
      <c r="G600" s="108"/>
      <c r="H600" s="108"/>
      <c r="I600" s="108"/>
      <c r="J600" s="108"/>
    </row>
    <row r="601">
      <c r="C601" s="108"/>
      <c r="D601" s="108"/>
      <c r="E601" s="108"/>
      <c r="F601" s="108"/>
      <c r="G601" s="108"/>
      <c r="H601" s="108"/>
      <c r="I601" s="108"/>
      <c r="J601" s="108"/>
    </row>
    <row r="602">
      <c r="C602" s="108"/>
      <c r="D602" s="108"/>
      <c r="E602" s="108"/>
      <c r="F602" s="108"/>
      <c r="G602" s="108"/>
      <c r="H602" s="108"/>
      <c r="I602" s="108"/>
      <c r="J602" s="108"/>
    </row>
    <row r="603">
      <c r="C603" s="108"/>
      <c r="D603" s="108"/>
      <c r="E603" s="108"/>
      <c r="F603" s="108"/>
      <c r="G603" s="108"/>
      <c r="H603" s="108"/>
      <c r="I603" s="108"/>
      <c r="J603" s="108"/>
    </row>
    <row r="604">
      <c r="C604" s="108"/>
      <c r="D604" s="108"/>
      <c r="E604" s="108"/>
      <c r="F604" s="108"/>
      <c r="G604" s="108"/>
      <c r="H604" s="108"/>
      <c r="I604" s="108"/>
      <c r="J604" s="108"/>
    </row>
    <row r="605">
      <c r="C605" s="108"/>
      <c r="D605" s="108"/>
      <c r="E605" s="108"/>
      <c r="F605" s="108"/>
      <c r="G605" s="108"/>
      <c r="H605" s="108"/>
      <c r="I605" s="108"/>
      <c r="J605" s="108"/>
    </row>
    <row r="606">
      <c r="C606" s="108"/>
      <c r="D606" s="108"/>
      <c r="E606" s="108"/>
      <c r="F606" s="108"/>
      <c r="G606" s="108"/>
      <c r="H606" s="108"/>
      <c r="I606" s="108"/>
      <c r="J606" s="108"/>
    </row>
    <row r="607">
      <c r="C607" s="108"/>
      <c r="D607" s="108"/>
      <c r="E607" s="108"/>
      <c r="F607" s="108"/>
      <c r="G607" s="108"/>
      <c r="H607" s="108"/>
      <c r="I607" s="108"/>
      <c r="J607" s="108"/>
    </row>
    <row r="608">
      <c r="C608" s="108"/>
      <c r="D608" s="108"/>
      <c r="E608" s="108"/>
      <c r="F608" s="108"/>
      <c r="G608" s="108"/>
      <c r="H608" s="108"/>
      <c r="I608" s="108"/>
      <c r="J608" s="108"/>
    </row>
    <row r="609">
      <c r="C609" s="108"/>
      <c r="D609" s="108"/>
      <c r="E609" s="108"/>
      <c r="F609" s="108"/>
      <c r="G609" s="108"/>
      <c r="H609" s="108"/>
      <c r="I609" s="108"/>
      <c r="J609" s="108"/>
    </row>
    <row r="610">
      <c r="C610" s="108"/>
      <c r="D610" s="108"/>
      <c r="E610" s="108"/>
      <c r="F610" s="108"/>
      <c r="G610" s="108"/>
      <c r="H610" s="108"/>
      <c r="I610" s="108"/>
      <c r="J610" s="108"/>
    </row>
    <row r="611">
      <c r="C611" s="108"/>
      <c r="D611" s="108"/>
      <c r="E611" s="108"/>
      <c r="F611" s="108"/>
      <c r="G611" s="108"/>
      <c r="H611" s="108"/>
      <c r="I611" s="108"/>
      <c r="J611" s="108"/>
    </row>
    <row r="612">
      <c r="C612" s="108"/>
      <c r="D612" s="108"/>
      <c r="E612" s="108"/>
      <c r="F612" s="108"/>
      <c r="G612" s="108"/>
      <c r="H612" s="108"/>
      <c r="I612" s="108"/>
      <c r="J612" s="108"/>
    </row>
    <row r="613">
      <c r="C613" s="108"/>
      <c r="D613" s="108"/>
      <c r="E613" s="108"/>
      <c r="F613" s="108"/>
      <c r="G613" s="108"/>
      <c r="H613" s="108"/>
      <c r="I613" s="108"/>
      <c r="J613" s="108"/>
    </row>
    <row r="614">
      <c r="C614" s="108"/>
      <c r="D614" s="108"/>
      <c r="E614" s="108"/>
      <c r="F614" s="108"/>
      <c r="G614" s="108"/>
      <c r="H614" s="108"/>
      <c r="I614" s="108"/>
      <c r="J614" s="108"/>
    </row>
    <row r="615">
      <c r="C615" s="108"/>
      <c r="D615" s="108"/>
      <c r="E615" s="108"/>
      <c r="F615" s="108"/>
      <c r="G615" s="108"/>
      <c r="H615" s="108"/>
      <c r="I615" s="108"/>
      <c r="J615" s="108"/>
    </row>
    <row r="616">
      <c r="C616" s="108"/>
      <c r="D616" s="108"/>
      <c r="E616" s="108"/>
      <c r="F616" s="108"/>
      <c r="G616" s="108"/>
      <c r="H616" s="108"/>
      <c r="I616" s="108"/>
      <c r="J616" s="108"/>
    </row>
    <row r="617">
      <c r="C617" s="108"/>
      <c r="D617" s="108"/>
      <c r="E617" s="108"/>
      <c r="F617" s="108"/>
      <c r="G617" s="108"/>
      <c r="H617" s="108"/>
      <c r="I617" s="108"/>
      <c r="J617" s="108"/>
    </row>
    <row r="618">
      <c r="C618" s="108"/>
      <c r="D618" s="108"/>
      <c r="E618" s="108"/>
      <c r="F618" s="108"/>
      <c r="G618" s="108"/>
      <c r="H618" s="108"/>
      <c r="I618" s="108"/>
      <c r="J618" s="108"/>
    </row>
    <row r="619">
      <c r="C619" s="108"/>
      <c r="D619" s="108"/>
      <c r="E619" s="108"/>
      <c r="F619" s="108"/>
      <c r="G619" s="108"/>
      <c r="H619" s="108"/>
      <c r="I619" s="108"/>
      <c r="J619" s="108"/>
    </row>
    <row r="620">
      <c r="C620" s="108"/>
      <c r="D620" s="108"/>
      <c r="E620" s="108"/>
      <c r="F620" s="108"/>
      <c r="G620" s="108"/>
      <c r="H620" s="108"/>
      <c r="I620" s="108"/>
      <c r="J620" s="108"/>
    </row>
    <row r="621">
      <c r="C621" s="108"/>
      <c r="D621" s="108"/>
      <c r="E621" s="108"/>
      <c r="F621" s="108"/>
      <c r="G621" s="108"/>
      <c r="H621" s="108"/>
      <c r="I621" s="108"/>
      <c r="J621" s="108"/>
    </row>
    <row r="622">
      <c r="C622" s="108"/>
      <c r="D622" s="108"/>
      <c r="E622" s="108"/>
      <c r="F622" s="108"/>
      <c r="G622" s="108"/>
      <c r="H622" s="108"/>
      <c r="I622" s="108"/>
      <c r="J622" s="108"/>
    </row>
    <row r="623">
      <c r="C623" s="108"/>
      <c r="D623" s="108"/>
      <c r="E623" s="108"/>
      <c r="F623" s="108"/>
      <c r="G623" s="108"/>
      <c r="H623" s="108"/>
      <c r="I623" s="108"/>
      <c r="J623" s="108"/>
    </row>
    <row r="624">
      <c r="C624" s="108"/>
      <c r="D624" s="108"/>
      <c r="E624" s="108"/>
      <c r="F624" s="108"/>
      <c r="G624" s="108"/>
      <c r="H624" s="108"/>
      <c r="I624" s="108"/>
      <c r="J624" s="108"/>
    </row>
    <row r="625">
      <c r="C625" s="108"/>
      <c r="D625" s="108"/>
      <c r="E625" s="108"/>
      <c r="F625" s="108"/>
      <c r="G625" s="108"/>
      <c r="H625" s="108"/>
      <c r="I625" s="108"/>
      <c r="J625" s="108"/>
    </row>
    <row r="626">
      <c r="C626" s="108"/>
      <c r="D626" s="108"/>
      <c r="E626" s="108"/>
      <c r="F626" s="108"/>
      <c r="G626" s="108"/>
      <c r="H626" s="108"/>
      <c r="I626" s="108"/>
      <c r="J626" s="108"/>
    </row>
    <row r="627">
      <c r="C627" s="108"/>
      <c r="D627" s="108"/>
      <c r="E627" s="108"/>
      <c r="F627" s="108"/>
      <c r="G627" s="108"/>
      <c r="H627" s="108"/>
      <c r="I627" s="108"/>
      <c r="J627" s="108"/>
    </row>
    <row r="628">
      <c r="C628" s="108"/>
      <c r="D628" s="108"/>
      <c r="E628" s="108"/>
      <c r="F628" s="108"/>
      <c r="G628" s="108"/>
      <c r="H628" s="108"/>
      <c r="I628" s="108"/>
      <c r="J628" s="108"/>
    </row>
    <row r="629">
      <c r="C629" s="108"/>
      <c r="D629" s="108"/>
      <c r="E629" s="108"/>
      <c r="F629" s="108"/>
      <c r="G629" s="108"/>
      <c r="H629" s="108"/>
      <c r="I629" s="108"/>
      <c r="J629" s="108"/>
    </row>
    <row r="630">
      <c r="C630" s="108"/>
      <c r="D630" s="108"/>
      <c r="E630" s="108"/>
      <c r="F630" s="108"/>
      <c r="G630" s="108"/>
      <c r="H630" s="108"/>
      <c r="I630" s="108"/>
      <c r="J630" s="108"/>
    </row>
    <row r="631">
      <c r="C631" s="108"/>
      <c r="D631" s="108"/>
      <c r="E631" s="108"/>
      <c r="F631" s="108"/>
      <c r="G631" s="108"/>
      <c r="H631" s="108"/>
      <c r="I631" s="108"/>
      <c r="J631" s="108"/>
    </row>
    <row r="632">
      <c r="C632" s="108"/>
      <c r="D632" s="108"/>
      <c r="E632" s="108"/>
      <c r="F632" s="108"/>
      <c r="G632" s="108"/>
      <c r="H632" s="108"/>
      <c r="I632" s="108"/>
      <c r="J632" s="108"/>
    </row>
    <row r="633">
      <c r="C633" s="108"/>
      <c r="D633" s="108"/>
      <c r="E633" s="108"/>
      <c r="F633" s="108"/>
      <c r="G633" s="108"/>
      <c r="H633" s="108"/>
      <c r="I633" s="108"/>
      <c r="J633" s="108"/>
    </row>
    <row r="634">
      <c r="C634" s="108"/>
      <c r="D634" s="108"/>
      <c r="E634" s="108"/>
      <c r="F634" s="108"/>
      <c r="G634" s="108"/>
      <c r="H634" s="108"/>
      <c r="I634" s="108"/>
      <c r="J634" s="108"/>
    </row>
    <row r="635">
      <c r="C635" s="108"/>
      <c r="D635" s="108"/>
      <c r="E635" s="108"/>
      <c r="F635" s="108"/>
      <c r="G635" s="108"/>
      <c r="H635" s="108"/>
      <c r="I635" s="108"/>
      <c r="J635" s="108"/>
    </row>
    <row r="636">
      <c r="C636" s="108"/>
      <c r="D636" s="108"/>
      <c r="E636" s="108"/>
      <c r="F636" s="108"/>
      <c r="G636" s="108"/>
      <c r="H636" s="108"/>
      <c r="I636" s="108"/>
      <c r="J636" s="108"/>
    </row>
    <row r="637">
      <c r="C637" s="108"/>
      <c r="D637" s="108"/>
      <c r="E637" s="108"/>
      <c r="F637" s="108"/>
      <c r="G637" s="108"/>
      <c r="H637" s="108"/>
      <c r="I637" s="108"/>
      <c r="J637" s="108"/>
    </row>
    <row r="638">
      <c r="C638" s="108"/>
      <c r="D638" s="108"/>
      <c r="E638" s="108"/>
      <c r="F638" s="108"/>
      <c r="G638" s="108"/>
      <c r="H638" s="108"/>
      <c r="I638" s="108"/>
      <c r="J638" s="108"/>
    </row>
    <row r="639">
      <c r="C639" s="108"/>
      <c r="D639" s="108"/>
      <c r="E639" s="108"/>
      <c r="F639" s="108"/>
      <c r="G639" s="108"/>
      <c r="H639" s="108"/>
      <c r="I639" s="108"/>
      <c r="J639" s="108"/>
    </row>
    <row r="640">
      <c r="C640" s="108"/>
      <c r="D640" s="108"/>
      <c r="E640" s="108"/>
      <c r="F640" s="108"/>
      <c r="G640" s="108"/>
      <c r="H640" s="108"/>
      <c r="I640" s="108"/>
      <c r="J640" s="108"/>
    </row>
    <row r="641">
      <c r="C641" s="108"/>
      <c r="D641" s="108"/>
      <c r="E641" s="108"/>
      <c r="F641" s="108"/>
      <c r="G641" s="108"/>
      <c r="H641" s="108"/>
      <c r="I641" s="108"/>
      <c r="J641" s="108"/>
    </row>
    <row r="642">
      <c r="C642" s="108"/>
      <c r="D642" s="108"/>
      <c r="E642" s="108"/>
      <c r="F642" s="108"/>
      <c r="G642" s="108"/>
      <c r="H642" s="108"/>
      <c r="I642" s="108"/>
      <c r="J642" s="108"/>
    </row>
    <row r="643">
      <c r="C643" s="108"/>
      <c r="D643" s="108"/>
      <c r="E643" s="108"/>
      <c r="F643" s="108"/>
      <c r="G643" s="108"/>
      <c r="H643" s="108"/>
      <c r="I643" s="108"/>
      <c r="J643" s="108"/>
    </row>
    <row r="644">
      <c r="C644" s="108"/>
      <c r="D644" s="108"/>
      <c r="E644" s="108"/>
      <c r="F644" s="108"/>
      <c r="G644" s="108"/>
      <c r="H644" s="108"/>
      <c r="I644" s="108"/>
      <c r="J644" s="108"/>
    </row>
    <row r="645">
      <c r="C645" s="108"/>
      <c r="D645" s="108"/>
      <c r="E645" s="108"/>
      <c r="F645" s="108"/>
      <c r="G645" s="108"/>
      <c r="H645" s="108"/>
      <c r="I645" s="108"/>
      <c r="J645" s="108"/>
    </row>
    <row r="646">
      <c r="C646" s="108"/>
      <c r="D646" s="108"/>
      <c r="E646" s="108"/>
      <c r="F646" s="108"/>
      <c r="G646" s="108"/>
      <c r="H646" s="108"/>
      <c r="I646" s="108"/>
      <c r="J646" s="108"/>
    </row>
    <row r="647">
      <c r="C647" s="108"/>
      <c r="D647" s="108"/>
      <c r="E647" s="108"/>
      <c r="F647" s="108"/>
      <c r="G647" s="108"/>
      <c r="H647" s="108"/>
      <c r="I647" s="108"/>
      <c r="J647" s="108"/>
    </row>
    <row r="648">
      <c r="C648" s="108"/>
      <c r="D648" s="108"/>
      <c r="E648" s="108"/>
      <c r="F648" s="108"/>
      <c r="G648" s="108"/>
      <c r="H648" s="108"/>
      <c r="I648" s="108"/>
      <c r="J648" s="108"/>
    </row>
    <row r="649">
      <c r="C649" s="108"/>
      <c r="D649" s="108"/>
      <c r="E649" s="108"/>
      <c r="F649" s="108"/>
      <c r="G649" s="108"/>
      <c r="H649" s="108"/>
      <c r="I649" s="108"/>
      <c r="J649" s="108"/>
    </row>
    <row r="650">
      <c r="C650" s="108"/>
      <c r="D650" s="108"/>
      <c r="E650" s="108"/>
      <c r="F650" s="108"/>
      <c r="G650" s="108"/>
      <c r="H650" s="108"/>
      <c r="I650" s="108"/>
      <c r="J650" s="108"/>
    </row>
    <row r="651">
      <c r="C651" s="108"/>
      <c r="D651" s="108"/>
      <c r="E651" s="108"/>
      <c r="F651" s="108"/>
      <c r="G651" s="108"/>
      <c r="H651" s="108"/>
      <c r="I651" s="108"/>
      <c r="J651" s="108"/>
    </row>
    <row r="652">
      <c r="C652" s="108"/>
      <c r="D652" s="108"/>
      <c r="E652" s="108"/>
      <c r="F652" s="108"/>
      <c r="G652" s="108"/>
      <c r="H652" s="108"/>
      <c r="I652" s="108"/>
      <c r="J652" s="108"/>
    </row>
    <row r="653">
      <c r="C653" s="108"/>
      <c r="D653" s="108"/>
      <c r="E653" s="108"/>
      <c r="F653" s="108"/>
      <c r="G653" s="108"/>
      <c r="H653" s="108"/>
      <c r="I653" s="108"/>
      <c r="J653" s="108"/>
    </row>
    <row r="654">
      <c r="C654" s="108"/>
      <c r="D654" s="108"/>
      <c r="E654" s="108"/>
      <c r="F654" s="108"/>
      <c r="G654" s="108"/>
      <c r="H654" s="108"/>
      <c r="I654" s="108"/>
      <c r="J654" s="108"/>
    </row>
    <row r="655">
      <c r="C655" s="108"/>
      <c r="D655" s="108"/>
      <c r="E655" s="108"/>
      <c r="F655" s="108"/>
      <c r="G655" s="108"/>
      <c r="H655" s="108"/>
      <c r="I655" s="108"/>
      <c r="J655" s="108"/>
    </row>
    <row r="656">
      <c r="C656" s="108"/>
      <c r="D656" s="108"/>
      <c r="E656" s="108"/>
      <c r="F656" s="108"/>
      <c r="G656" s="108"/>
      <c r="H656" s="108"/>
      <c r="I656" s="108"/>
      <c r="J656" s="108"/>
    </row>
    <row r="657">
      <c r="C657" s="108"/>
      <c r="D657" s="108"/>
      <c r="E657" s="108"/>
      <c r="F657" s="108"/>
      <c r="G657" s="108"/>
      <c r="H657" s="108"/>
      <c r="I657" s="108"/>
      <c r="J657" s="108"/>
    </row>
    <row r="658">
      <c r="C658" s="108"/>
      <c r="D658" s="108"/>
      <c r="E658" s="108"/>
      <c r="F658" s="108"/>
      <c r="G658" s="108"/>
      <c r="H658" s="108"/>
      <c r="I658" s="108"/>
      <c r="J658" s="108"/>
    </row>
    <row r="659">
      <c r="C659" s="108"/>
      <c r="D659" s="108"/>
      <c r="E659" s="108"/>
      <c r="F659" s="108"/>
      <c r="G659" s="108"/>
      <c r="H659" s="108"/>
      <c r="I659" s="108"/>
      <c r="J659" s="108"/>
    </row>
    <row r="660">
      <c r="C660" s="108"/>
      <c r="D660" s="108"/>
      <c r="E660" s="108"/>
      <c r="F660" s="108"/>
      <c r="G660" s="108"/>
      <c r="H660" s="108"/>
      <c r="I660" s="108"/>
      <c r="J660" s="108"/>
    </row>
    <row r="661">
      <c r="C661" s="108"/>
      <c r="D661" s="108"/>
      <c r="E661" s="108"/>
      <c r="F661" s="108"/>
      <c r="G661" s="108"/>
      <c r="H661" s="108"/>
      <c r="I661" s="108"/>
      <c r="J661" s="108"/>
    </row>
    <row r="662">
      <c r="C662" s="108"/>
      <c r="D662" s="108"/>
      <c r="E662" s="108"/>
      <c r="F662" s="108"/>
      <c r="G662" s="108"/>
      <c r="H662" s="108"/>
      <c r="I662" s="108"/>
      <c r="J662" s="108"/>
    </row>
    <row r="663">
      <c r="C663" s="108"/>
      <c r="D663" s="108"/>
      <c r="E663" s="108"/>
      <c r="F663" s="108"/>
      <c r="G663" s="108"/>
      <c r="H663" s="108"/>
      <c r="I663" s="108"/>
      <c r="J663" s="108"/>
    </row>
    <row r="664">
      <c r="C664" s="108"/>
      <c r="D664" s="108"/>
      <c r="E664" s="108"/>
      <c r="F664" s="108"/>
      <c r="G664" s="108"/>
      <c r="H664" s="108"/>
      <c r="I664" s="108"/>
      <c r="J664" s="108"/>
    </row>
    <row r="665">
      <c r="C665" s="108"/>
      <c r="D665" s="108"/>
      <c r="E665" s="108"/>
      <c r="F665" s="108"/>
      <c r="G665" s="108"/>
      <c r="H665" s="108"/>
      <c r="I665" s="108"/>
      <c r="J665" s="108"/>
    </row>
    <row r="666">
      <c r="C666" s="108"/>
      <c r="D666" s="108"/>
      <c r="E666" s="108"/>
      <c r="F666" s="108"/>
      <c r="G666" s="108"/>
      <c r="H666" s="108"/>
      <c r="I666" s="108"/>
      <c r="J666" s="108"/>
    </row>
    <row r="667">
      <c r="C667" s="108"/>
      <c r="D667" s="108"/>
      <c r="E667" s="108"/>
      <c r="F667" s="108"/>
      <c r="G667" s="108"/>
      <c r="H667" s="108"/>
      <c r="I667" s="108"/>
      <c r="J667" s="108"/>
    </row>
    <row r="668">
      <c r="C668" s="108"/>
      <c r="D668" s="108"/>
      <c r="E668" s="108"/>
      <c r="F668" s="108"/>
      <c r="G668" s="108"/>
      <c r="H668" s="108"/>
      <c r="I668" s="108"/>
      <c r="J668" s="108"/>
    </row>
    <row r="669">
      <c r="C669" s="108"/>
      <c r="D669" s="108"/>
      <c r="E669" s="108"/>
      <c r="F669" s="108"/>
      <c r="G669" s="108"/>
      <c r="H669" s="108"/>
      <c r="I669" s="108"/>
      <c r="J669" s="108"/>
    </row>
    <row r="670">
      <c r="C670" s="108"/>
      <c r="D670" s="108"/>
      <c r="E670" s="108"/>
      <c r="F670" s="108"/>
      <c r="G670" s="108"/>
      <c r="H670" s="108"/>
      <c r="I670" s="108"/>
      <c r="J670" s="108"/>
    </row>
    <row r="671">
      <c r="C671" s="108"/>
      <c r="D671" s="108"/>
      <c r="E671" s="108"/>
      <c r="F671" s="108"/>
      <c r="G671" s="108"/>
      <c r="H671" s="108"/>
      <c r="I671" s="108"/>
      <c r="J671" s="108"/>
    </row>
    <row r="672">
      <c r="C672" s="108"/>
      <c r="D672" s="108"/>
      <c r="E672" s="108"/>
      <c r="F672" s="108"/>
      <c r="G672" s="108"/>
      <c r="H672" s="108"/>
      <c r="I672" s="108"/>
      <c r="J672" s="108"/>
    </row>
    <row r="673">
      <c r="C673" s="108"/>
      <c r="D673" s="108"/>
      <c r="E673" s="108"/>
      <c r="F673" s="108"/>
      <c r="G673" s="108"/>
      <c r="H673" s="108"/>
      <c r="I673" s="108"/>
      <c r="J673" s="108"/>
    </row>
    <row r="674">
      <c r="C674" s="108"/>
      <c r="D674" s="108"/>
      <c r="E674" s="108"/>
      <c r="F674" s="108"/>
      <c r="G674" s="108"/>
      <c r="H674" s="108"/>
      <c r="I674" s="108"/>
      <c r="J674" s="108"/>
    </row>
    <row r="675">
      <c r="C675" s="108"/>
      <c r="D675" s="108"/>
      <c r="E675" s="108"/>
      <c r="F675" s="108"/>
      <c r="G675" s="108"/>
      <c r="H675" s="108"/>
      <c r="I675" s="108"/>
      <c r="J675" s="108"/>
    </row>
    <row r="676">
      <c r="C676" s="108"/>
      <c r="D676" s="108"/>
      <c r="E676" s="108"/>
      <c r="F676" s="108"/>
      <c r="G676" s="108"/>
      <c r="H676" s="108"/>
      <c r="I676" s="108"/>
      <c r="J676" s="108"/>
    </row>
    <row r="677">
      <c r="C677" s="108"/>
      <c r="D677" s="108"/>
      <c r="E677" s="108"/>
      <c r="F677" s="108"/>
      <c r="G677" s="108"/>
      <c r="H677" s="108"/>
      <c r="I677" s="108"/>
      <c r="J677" s="108"/>
    </row>
    <row r="678">
      <c r="C678" s="108"/>
      <c r="D678" s="108"/>
      <c r="E678" s="108"/>
      <c r="F678" s="108"/>
      <c r="G678" s="108"/>
      <c r="H678" s="108"/>
      <c r="I678" s="108"/>
      <c r="J678" s="108"/>
    </row>
    <row r="679">
      <c r="C679" s="108"/>
      <c r="D679" s="108"/>
      <c r="E679" s="108"/>
      <c r="F679" s="108"/>
      <c r="G679" s="108"/>
      <c r="H679" s="108"/>
      <c r="I679" s="108"/>
      <c r="J679" s="108"/>
    </row>
    <row r="680">
      <c r="C680" s="108"/>
      <c r="D680" s="108"/>
      <c r="E680" s="108"/>
      <c r="F680" s="108"/>
      <c r="G680" s="108"/>
      <c r="H680" s="108"/>
      <c r="I680" s="108"/>
      <c r="J680" s="108"/>
    </row>
    <row r="681">
      <c r="C681" s="108"/>
      <c r="D681" s="108"/>
      <c r="E681" s="108"/>
      <c r="F681" s="108"/>
      <c r="G681" s="108"/>
      <c r="H681" s="108"/>
      <c r="I681" s="108"/>
      <c r="J681" s="108"/>
    </row>
    <row r="682">
      <c r="C682" s="108"/>
      <c r="D682" s="108"/>
      <c r="E682" s="108"/>
      <c r="F682" s="108"/>
      <c r="G682" s="108"/>
      <c r="H682" s="108"/>
      <c r="I682" s="108"/>
      <c r="J682" s="108"/>
    </row>
    <row r="683">
      <c r="C683" s="108"/>
      <c r="D683" s="108"/>
      <c r="E683" s="108"/>
      <c r="F683" s="108"/>
      <c r="G683" s="108"/>
      <c r="H683" s="108"/>
      <c r="I683" s="108"/>
      <c r="J683" s="108"/>
    </row>
    <row r="684">
      <c r="C684" s="108"/>
      <c r="D684" s="108"/>
      <c r="E684" s="108"/>
      <c r="F684" s="108"/>
      <c r="G684" s="108"/>
      <c r="H684" s="108"/>
      <c r="I684" s="108"/>
      <c r="J684" s="108"/>
    </row>
    <row r="685">
      <c r="C685" s="108"/>
      <c r="D685" s="108"/>
      <c r="E685" s="108"/>
      <c r="F685" s="108"/>
      <c r="G685" s="108"/>
      <c r="H685" s="108"/>
      <c r="I685" s="108"/>
      <c r="J685" s="108"/>
    </row>
    <row r="686">
      <c r="C686" s="108"/>
      <c r="D686" s="108"/>
      <c r="E686" s="108"/>
      <c r="F686" s="108"/>
      <c r="G686" s="108"/>
      <c r="H686" s="108"/>
      <c r="I686" s="108"/>
      <c r="J686" s="108"/>
    </row>
    <row r="687">
      <c r="C687" s="108"/>
      <c r="D687" s="108"/>
      <c r="E687" s="108"/>
      <c r="F687" s="108"/>
      <c r="G687" s="108"/>
      <c r="H687" s="108"/>
      <c r="I687" s="108"/>
      <c r="J687" s="108"/>
    </row>
    <row r="688">
      <c r="C688" s="108"/>
      <c r="D688" s="108"/>
      <c r="E688" s="108"/>
      <c r="F688" s="108"/>
      <c r="G688" s="108"/>
      <c r="H688" s="108"/>
      <c r="I688" s="108"/>
      <c r="J688" s="108"/>
    </row>
    <row r="689">
      <c r="C689" s="108"/>
      <c r="D689" s="108"/>
      <c r="E689" s="108"/>
      <c r="F689" s="108"/>
      <c r="G689" s="108"/>
      <c r="H689" s="108"/>
      <c r="I689" s="108"/>
      <c r="J689" s="108"/>
    </row>
    <row r="690">
      <c r="C690" s="108"/>
      <c r="D690" s="108"/>
      <c r="E690" s="108"/>
      <c r="F690" s="108"/>
      <c r="G690" s="108"/>
      <c r="H690" s="108"/>
      <c r="I690" s="108"/>
      <c r="J690" s="108"/>
    </row>
    <row r="691">
      <c r="C691" s="108"/>
      <c r="D691" s="108"/>
      <c r="E691" s="108"/>
      <c r="F691" s="108"/>
      <c r="G691" s="108"/>
      <c r="H691" s="108"/>
      <c r="I691" s="108"/>
      <c r="J691" s="108"/>
    </row>
    <row r="692">
      <c r="C692" s="108"/>
      <c r="D692" s="108"/>
      <c r="E692" s="108"/>
      <c r="F692" s="108"/>
      <c r="G692" s="108"/>
      <c r="H692" s="108"/>
      <c r="I692" s="108"/>
      <c r="J692" s="108"/>
    </row>
    <row r="693">
      <c r="C693" s="108"/>
      <c r="D693" s="108"/>
      <c r="E693" s="108"/>
      <c r="F693" s="108"/>
      <c r="G693" s="108"/>
      <c r="H693" s="108"/>
      <c r="I693" s="108"/>
      <c r="J693" s="108"/>
    </row>
    <row r="694">
      <c r="C694" s="108"/>
      <c r="D694" s="108"/>
      <c r="E694" s="108"/>
      <c r="F694" s="108"/>
      <c r="G694" s="108"/>
      <c r="H694" s="108"/>
      <c r="I694" s="108"/>
      <c r="J694" s="108"/>
    </row>
    <row r="695">
      <c r="C695" s="108"/>
      <c r="D695" s="108"/>
      <c r="E695" s="108"/>
      <c r="F695" s="108"/>
      <c r="G695" s="108"/>
      <c r="H695" s="108"/>
      <c r="I695" s="108"/>
      <c r="J695" s="108"/>
    </row>
    <row r="696">
      <c r="C696" s="108"/>
      <c r="D696" s="108"/>
      <c r="E696" s="108"/>
      <c r="F696" s="108"/>
      <c r="G696" s="108"/>
      <c r="H696" s="108"/>
      <c r="I696" s="108"/>
      <c r="J696" s="108"/>
    </row>
    <row r="697">
      <c r="C697" s="108"/>
      <c r="D697" s="108"/>
      <c r="E697" s="108"/>
      <c r="F697" s="108"/>
      <c r="G697" s="108"/>
      <c r="H697" s="108"/>
      <c r="I697" s="108"/>
      <c r="J697" s="108"/>
    </row>
    <row r="698">
      <c r="C698" s="108"/>
      <c r="D698" s="108"/>
      <c r="E698" s="108"/>
      <c r="F698" s="108"/>
      <c r="G698" s="108"/>
      <c r="H698" s="108"/>
      <c r="I698" s="108"/>
      <c r="J698" s="108"/>
    </row>
    <row r="699">
      <c r="C699" s="108"/>
      <c r="D699" s="108"/>
      <c r="E699" s="108"/>
      <c r="F699" s="108"/>
      <c r="G699" s="108"/>
      <c r="H699" s="108"/>
      <c r="I699" s="108"/>
      <c r="J699" s="108"/>
    </row>
    <row r="700">
      <c r="C700" s="108"/>
      <c r="D700" s="108"/>
      <c r="E700" s="108"/>
      <c r="F700" s="108"/>
      <c r="G700" s="108"/>
      <c r="H700" s="108"/>
      <c r="I700" s="108"/>
      <c r="J700" s="108"/>
    </row>
    <row r="701">
      <c r="C701" s="108"/>
      <c r="D701" s="108"/>
      <c r="E701" s="108"/>
      <c r="F701" s="108"/>
      <c r="G701" s="108"/>
      <c r="H701" s="108"/>
      <c r="I701" s="108"/>
      <c r="J701" s="108"/>
    </row>
    <row r="702">
      <c r="C702" s="108"/>
      <c r="D702" s="108"/>
      <c r="E702" s="108"/>
      <c r="F702" s="108"/>
      <c r="G702" s="108"/>
      <c r="H702" s="108"/>
      <c r="I702" s="108"/>
      <c r="J702" s="108"/>
    </row>
    <row r="703">
      <c r="C703" s="108"/>
      <c r="D703" s="108"/>
      <c r="E703" s="108"/>
      <c r="F703" s="108"/>
      <c r="G703" s="108"/>
      <c r="H703" s="108"/>
      <c r="I703" s="108"/>
      <c r="J703" s="108"/>
    </row>
    <row r="704">
      <c r="C704" s="108"/>
      <c r="D704" s="108"/>
      <c r="E704" s="108"/>
      <c r="F704" s="108"/>
      <c r="G704" s="108"/>
      <c r="H704" s="108"/>
      <c r="I704" s="108"/>
      <c r="J704" s="108"/>
    </row>
    <row r="705">
      <c r="C705" s="108"/>
      <c r="D705" s="108"/>
      <c r="E705" s="108"/>
      <c r="F705" s="108"/>
      <c r="G705" s="108"/>
      <c r="H705" s="108"/>
      <c r="I705" s="108"/>
      <c r="J705" s="108"/>
    </row>
    <row r="706">
      <c r="C706" s="108"/>
      <c r="D706" s="108"/>
      <c r="E706" s="108"/>
      <c r="F706" s="108"/>
      <c r="G706" s="108"/>
      <c r="H706" s="108"/>
      <c r="I706" s="108"/>
      <c r="J706" s="108"/>
    </row>
    <row r="707">
      <c r="C707" s="108"/>
      <c r="D707" s="108"/>
      <c r="E707" s="108"/>
      <c r="F707" s="108"/>
      <c r="G707" s="108"/>
      <c r="H707" s="108"/>
      <c r="I707" s="108"/>
      <c r="J707" s="108"/>
    </row>
    <row r="708">
      <c r="C708" s="108"/>
      <c r="D708" s="108"/>
      <c r="E708" s="108"/>
      <c r="F708" s="108"/>
      <c r="G708" s="108"/>
      <c r="H708" s="108"/>
      <c r="I708" s="108"/>
      <c r="J708" s="108"/>
    </row>
    <row r="709">
      <c r="C709" s="108"/>
      <c r="D709" s="108"/>
      <c r="E709" s="108"/>
      <c r="F709" s="108"/>
      <c r="G709" s="108"/>
      <c r="H709" s="108"/>
      <c r="I709" s="108"/>
      <c r="J709" s="108"/>
    </row>
    <row r="710">
      <c r="C710" s="108"/>
      <c r="D710" s="108"/>
      <c r="E710" s="108"/>
      <c r="F710" s="108"/>
      <c r="G710" s="108"/>
      <c r="H710" s="108"/>
      <c r="I710" s="108"/>
      <c r="J710" s="108"/>
    </row>
    <row r="711">
      <c r="C711" s="108"/>
      <c r="D711" s="108"/>
      <c r="E711" s="108"/>
      <c r="F711" s="108"/>
      <c r="G711" s="108"/>
      <c r="H711" s="108"/>
      <c r="I711" s="108"/>
      <c r="J711" s="108"/>
    </row>
    <row r="712">
      <c r="C712" s="108"/>
      <c r="D712" s="108"/>
      <c r="E712" s="108"/>
      <c r="F712" s="108"/>
      <c r="G712" s="108"/>
      <c r="H712" s="108"/>
      <c r="I712" s="108"/>
      <c r="J712" s="108"/>
    </row>
    <row r="713">
      <c r="C713" s="108"/>
      <c r="D713" s="108"/>
      <c r="E713" s="108"/>
      <c r="F713" s="108"/>
      <c r="G713" s="108"/>
      <c r="H713" s="108"/>
      <c r="I713" s="108"/>
      <c r="J713" s="108"/>
    </row>
    <row r="714">
      <c r="C714" s="108"/>
      <c r="D714" s="108"/>
      <c r="E714" s="108"/>
      <c r="F714" s="108"/>
      <c r="G714" s="108"/>
      <c r="H714" s="108"/>
      <c r="I714" s="108"/>
      <c r="J714" s="108"/>
    </row>
    <row r="715">
      <c r="C715" s="108"/>
      <c r="D715" s="108"/>
      <c r="E715" s="108"/>
      <c r="F715" s="108"/>
      <c r="G715" s="108"/>
      <c r="H715" s="108"/>
      <c r="I715" s="108"/>
      <c r="J715" s="108"/>
    </row>
    <row r="716">
      <c r="C716" s="108"/>
      <c r="D716" s="108"/>
      <c r="E716" s="108"/>
      <c r="F716" s="108"/>
      <c r="G716" s="108"/>
      <c r="H716" s="108"/>
      <c r="I716" s="108"/>
      <c r="J716" s="108"/>
    </row>
    <row r="717">
      <c r="C717" s="108"/>
      <c r="D717" s="108"/>
      <c r="E717" s="108"/>
      <c r="F717" s="108"/>
      <c r="G717" s="108"/>
      <c r="H717" s="108"/>
      <c r="I717" s="108"/>
      <c r="J717" s="108"/>
    </row>
    <row r="718">
      <c r="C718" s="108"/>
      <c r="D718" s="108"/>
      <c r="E718" s="108"/>
      <c r="F718" s="108"/>
      <c r="G718" s="108"/>
      <c r="H718" s="108"/>
      <c r="I718" s="108"/>
      <c r="J718" s="108"/>
    </row>
    <row r="719">
      <c r="C719" s="108"/>
      <c r="D719" s="108"/>
      <c r="E719" s="108"/>
      <c r="F719" s="108"/>
      <c r="G719" s="108"/>
      <c r="H719" s="108"/>
      <c r="I719" s="108"/>
      <c r="J719" s="108"/>
    </row>
    <row r="720">
      <c r="C720" s="108"/>
      <c r="D720" s="108"/>
      <c r="E720" s="108"/>
      <c r="F720" s="108"/>
      <c r="G720" s="108"/>
      <c r="H720" s="108"/>
      <c r="I720" s="108"/>
      <c r="J720" s="108"/>
    </row>
    <row r="721">
      <c r="C721" s="108"/>
      <c r="D721" s="108"/>
      <c r="E721" s="108"/>
      <c r="F721" s="108"/>
      <c r="G721" s="108"/>
      <c r="H721" s="108"/>
      <c r="I721" s="108"/>
      <c r="J721" s="108"/>
    </row>
    <row r="722">
      <c r="C722" s="108"/>
      <c r="D722" s="108"/>
      <c r="E722" s="108"/>
      <c r="F722" s="108"/>
      <c r="G722" s="108"/>
      <c r="H722" s="108"/>
      <c r="I722" s="108"/>
      <c r="J722" s="108"/>
    </row>
    <row r="723">
      <c r="C723" s="108"/>
      <c r="D723" s="108"/>
      <c r="E723" s="108"/>
      <c r="F723" s="108"/>
      <c r="G723" s="108"/>
      <c r="H723" s="108"/>
      <c r="I723" s="108"/>
      <c r="J723" s="108"/>
    </row>
    <row r="724">
      <c r="C724" s="108"/>
      <c r="D724" s="108"/>
      <c r="E724" s="108"/>
      <c r="F724" s="108"/>
      <c r="G724" s="108"/>
      <c r="H724" s="108"/>
      <c r="I724" s="108"/>
      <c r="J724" s="108"/>
    </row>
    <row r="725">
      <c r="C725" s="108"/>
      <c r="D725" s="108"/>
      <c r="E725" s="108"/>
      <c r="F725" s="108"/>
      <c r="G725" s="108"/>
      <c r="H725" s="108"/>
      <c r="I725" s="108"/>
      <c r="J725" s="108"/>
    </row>
    <row r="726">
      <c r="C726" s="108"/>
      <c r="D726" s="108"/>
      <c r="E726" s="108"/>
      <c r="F726" s="108"/>
      <c r="G726" s="108"/>
      <c r="H726" s="108"/>
      <c r="I726" s="108"/>
      <c r="J726" s="108"/>
    </row>
    <row r="727">
      <c r="C727" s="108"/>
      <c r="D727" s="108"/>
      <c r="E727" s="108"/>
      <c r="F727" s="108"/>
      <c r="G727" s="108"/>
      <c r="H727" s="108"/>
      <c r="I727" s="108"/>
      <c r="J727" s="108"/>
    </row>
    <row r="728">
      <c r="C728" s="108"/>
      <c r="D728" s="108"/>
      <c r="E728" s="108"/>
      <c r="F728" s="108"/>
      <c r="G728" s="108"/>
      <c r="H728" s="108"/>
      <c r="I728" s="108"/>
      <c r="J728" s="108"/>
    </row>
    <row r="729">
      <c r="C729" s="108"/>
      <c r="D729" s="108"/>
      <c r="E729" s="108"/>
      <c r="F729" s="108"/>
      <c r="G729" s="108"/>
      <c r="H729" s="108"/>
      <c r="I729" s="108"/>
      <c r="J729" s="108"/>
    </row>
    <row r="730">
      <c r="C730" s="108"/>
      <c r="D730" s="108"/>
      <c r="E730" s="108"/>
      <c r="F730" s="108"/>
      <c r="G730" s="108"/>
      <c r="H730" s="108"/>
      <c r="I730" s="108"/>
      <c r="J730" s="108"/>
    </row>
    <row r="731">
      <c r="C731" s="108"/>
      <c r="D731" s="108"/>
      <c r="E731" s="108"/>
      <c r="F731" s="108"/>
      <c r="G731" s="108"/>
      <c r="H731" s="108"/>
      <c r="I731" s="108"/>
      <c r="J731" s="108"/>
    </row>
    <row r="732">
      <c r="C732" s="108"/>
      <c r="D732" s="108"/>
      <c r="E732" s="108"/>
      <c r="F732" s="108"/>
      <c r="G732" s="108"/>
      <c r="H732" s="108"/>
      <c r="I732" s="108"/>
      <c r="J732" s="108"/>
    </row>
    <row r="733">
      <c r="C733" s="108"/>
      <c r="D733" s="108"/>
      <c r="E733" s="108"/>
      <c r="F733" s="108"/>
      <c r="G733" s="108"/>
      <c r="H733" s="108"/>
      <c r="I733" s="108"/>
      <c r="J733" s="108"/>
    </row>
    <row r="734">
      <c r="C734" s="108"/>
      <c r="D734" s="108"/>
      <c r="E734" s="108"/>
      <c r="F734" s="108"/>
      <c r="G734" s="108"/>
      <c r="H734" s="108"/>
      <c r="I734" s="108"/>
      <c r="J734" s="108"/>
    </row>
    <row r="735">
      <c r="C735" s="108"/>
      <c r="D735" s="108"/>
      <c r="E735" s="108"/>
      <c r="F735" s="108"/>
      <c r="G735" s="108"/>
      <c r="H735" s="108"/>
      <c r="I735" s="108"/>
      <c r="J735" s="108"/>
    </row>
    <row r="736">
      <c r="C736" s="108"/>
      <c r="D736" s="108"/>
      <c r="E736" s="108"/>
      <c r="F736" s="108"/>
      <c r="G736" s="108"/>
      <c r="H736" s="108"/>
      <c r="I736" s="108"/>
      <c r="J736" s="108"/>
    </row>
    <row r="737">
      <c r="C737" s="108"/>
      <c r="D737" s="108"/>
      <c r="E737" s="108"/>
      <c r="F737" s="108"/>
      <c r="G737" s="108"/>
      <c r="H737" s="108"/>
      <c r="I737" s="108"/>
      <c r="J737" s="108"/>
    </row>
    <row r="738">
      <c r="C738" s="108"/>
      <c r="D738" s="108"/>
      <c r="E738" s="108"/>
      <c r="F738" s="108"/>
      <c r="G738" s="108"/>
      <c r="H738" s="108"/>
      <c r="I738" s="108"/>
      <c r="J738" s="108"/>
    </row>
    <row r="739">
      <c r="C739" s="108"/>
      <c r="D739" s="108"/>
      <c r="E739" s="108"/>
      <c r="F739" s="108"/>
      <c r="G739" s="108"/>
      <c r="H739" s="108"/>
      <c r="I739" s="108"/>
      <c r="J739" s="108"/>
    </row>
    <row r="740">
      <c r="C740" s="108"/>
      <c r="D740" s="108"/>
      <c r="E740" s="108"/>
      <c r="F740" s="108"/>
      <c r="G740" s="108"/>
      <c r="H740" s="108"/>
      <c r="I740" s="108"/>
      <c r="J740" s="108"/>
    </row>
    <row r="741">
      <c r="C741" s="108"/>
      <c r="D741" s="108"/>
      <c r="E741" s="108"/>
      <c r="F741" s="108"/>
      <c r="G741" s="108"/>
      <c r="H741" s="108"/>
      <c r="I741" s="108"/>
      <c r="J741" s="108"/>
    </row>
    <row r="742">
      <c r="C742" s="108"/>
      <c r="D742" s="108"/>
      <c r="E742" s="108"/>
      <c r="F742" s="108"/>
      <c r="G742" s="108"/>
      <c r="H742" s="108"/>
      <c r="I742" s="108"/>
      <c r="J742" s="108"/>
    </row>
    <row r="743">
      <c r="C743" s="108"/>
      <c r="D743" s="108"/>
      <c r="E743" s="108"/>
      <c r="F743" s="108"/>
      <c r="G743" s="108"/>
      <c r="H743" s="108"/>
      <c r="I743" s="108"/>
      <c r="J743" s="108"/>
    </row>
    <row r="744">
      <c r="C744" s="108"/>
      <c r="D744" s="108"/>
      <c r="E744" s="108"/>
      <c r="F744" s="108"/>
      <c r="G744" s="108"/>
      <c r="H744" s="108"/>
      <c r="I744" s="108"/>
      <c r="J744" s="108"/>
    </row>
    <row r="745">
      <c r="C745" s="108"/>
      <c r="D745" s="108"/>
      <c r="E745" s="108"/>
      <c r="F745" s="108"/>
      <c r="G745" s="108"/>
      <c r="H745" s="108"/>
      <c r="I745" s="108"/>
      <c r="J745" s="108"/>
    </row>
    <row r="746">
      <c r="C746" s="108"/>
      <c r="D746" s="108"/>
      <c r="E746" s="108"/>
      <c r="F746" s="108"/>
      <c r="G746" s="108"/>
      <c r="H746" s="108"/>
      <c r="I746" s="108"/>
      <c r="J746" s="108"/>
    </row>
    <row r="747">
      <c r="C747" s="108"/>
      <c r="D747" s="108"/>
      <c r="E747" s="108"/>
      <c r="F747" s="108"/>
      <c r="G747" s="108"/>
      <c r="H747" s="108"/>
      <c r="I747" s="108"/>
      <c r="J747" s="108"/>
    </row>
    <row r="748">
      <c r="C748" s="108"/>
      <c r="D748" s="108"/>
      <c r="E748" s="108"/>
      <c r="F748" s="108"/>
      <c r="G748" s="108"/>
      <c r="H748" s="108"/>
      <c r="I748" s="108"/>
      <c r="J748" s="108"/>
    </row>
    <row r="749">
      <c r="C749" s="108"/>
      <c r="D749" s="108"/>
      <c r="E749" s="108"/>
      <c r="F749" s="108"/>
      <c r="G749" s="108"/>
      <c r="H749" s="108"/>
      <c r="I749" s="108"/>
      <c r="J749" s="108"/>
    </row>
    <row r="750">
      <c r="C750" s="108"/>
      <c r="D750" s="108"/>
      <c r="E750" s="108"/>
      <c r="F750" s="108"/>
      <c r="G750" s="108"/>
      <c r="H750" s="108"/>
      <c r="I750" s="108"/>
      <c r="J750" s="108"/>
    </row>
    <row r="751">
      <c r="C751" s="108"/>
      <c r="D751" s="108"/>
      <c r="E751" s="108"/>
      <c r="F751" s="108"/>
      <c r="G751" s="108"/>
      <c r="H751" s="108"/>
      <c r="I751" s="108"/>
      <c r="J751" s="108"/>
    </row>
    <row r="752">
      <c r="C752" s="108"/>
      <c r="D752" s="108"/>
      <c r="E752" s="108"/>
      <c r="F752" s="108"/>
      <c r="G752" s="108"/>
      <c r="H752" s="108"/>
      <c r="I752" s="108"/>
      <c r="J752" s="108"/>
    </row>
    <row r="753">
      <c r="C753" s="108"/>
      <c r="D753" s="108"/>
      <c r="E753" s="108"/>
      <c r="F753" s="108"/>
      <c r="G753" s="108"/>
      <c r="H753" s="108"/>
      <c r="I753" s="108"/>
      <c r="J753" s="108"/>
    </row>
    <row r="754">
      <c r="C754" s="108"/>
      <c r="D754" s="108"/>
      <c r="E754" s="108"/>
      <c r="F754" s="108"/>
      <c r="G754" s="108"/>
      <c r="H754" s="108"/>
      <c r="I754" s="108"/>
      <c r="J754" s="108"/>
    </row>
    <row r="755">
      <c r="C755" s="108"/>
      <c r="D755" s="108"/>
      <c r="E755" s="108"/>
      <c r="F755" s="108"/>
      <c r="G755" s="108"/>
      <c r="H755" s="108"/>
      <c r="I755" s="108"/>
      <c r="J755" s="108"/>
    </row>
    <row r="756">
      <c r="C756" s="108"/>
      <c r="D756" s="108"/>
      <c r="E756" s="108"/>
      <c r="F756" s="108"/>
      <c r="G756" s="108"/>
      <c r="H756" s="108"/>
      <c r="I756" s="108"/>
      <c r="J756" s="108"/>
    </row>
    <row r="757">
      <c r="C757" s="108"/>
      <c r="D757" s="108"/>
      <c r="E757" s="108"/>
      <c r="F757" s="108"/>
      <c r="G757" s="108"/>
      <c r="H757" s="108"/>
      <c r="I757" s="108"/>
      <c r="J757" s="108"/>
    </row>
    <row r="758">
      <c r="C758" s="108"/>
      <c r="D758" s="108"/>
      <c r="E758" s="108"/>
      <c r="F758" s="108"/>
      <c r="G758" s="108"/>
      <c r="H758" s="108"/>
      <c r="I758" s="108"/>
      <c r="J758" s="108"/>
    </row>
    <row r="759">
      <c r="C759" s="108"/>
      <c r="D759" s="108"/>
      <c r="E759" s="108"/>
      <c r="F759" s="108"/>
      <c r="G759" s="108"/>
      <c r="H759" s="108"/>
      <c r="I759" s="108"/>
      <c r="J759" s="108"/>
    </row>
    <row r="760">
      <c r="C760" s="108"/>
      <c r="D760" s="108"/>
      <c r="E760" s="108"/>
      <c r="F760" s="108"/>
      <c r="G760" s="108"/>
      <c r="H760" s="108"/>
      <c r="I760" s="108"/>
      <c r="J760" s="108"/>
    </row>
    <row r="761">
      <c r="C761" s="108"/>
      <c r="D761" s="108"/>
      <c r="E761" s="108"/>
      <c r="F761" s="108"/>
      <c r="G761" s="108"/>
      <c r="H761" s="108"/>
      <c r="I761" s="108"/>
      <c r="J761" s="108"/>
    </row>
    <row r="762">
      <c r="C762" s="108"/>
      <c r="D762" s="108"/>
      <c r="E762" s="108"/>
      <c r="F762" s="108"/>
      <c r="G762" s="108"/>
      <c r="H762" s="108"/>
      <c r="I762" s="108"/>
      <c r="J762" s="108"/>
    </row>
    <row r="763">
      <c r="C763" s="108"/>
      <c r="D763" s="108"/>
      <c r="E763" s="108"/>
      <c r="F763" s="108"/>
      <c r="G763" s="108"/>
      <c r="H763" s="108"/>
      <c r="I763" s="108"/>
      <c r="J763" s="108"/>
    </row>
    <row r="764">
      <c r="C764" s="108"/>
      <c r="D764" s="108"/>
      <c r="E764" s="108"/>
      <c r="F764" s="108"/>
      <c r="G764" s="108"/>
      <c r="H764" s="108"/>
      <c r="I764" s="108"/>
      <c r="J764" s="108"/>
    </row>
    <row r="765">
      <c r="C765" s="108"/>
      <c r="D765" s="108"/>
      <c r="E765" s="108"/>
      <c r="F765" s="108"/>
      <c r="G765" s="108"/>
      <c r="H765" s="108"/>
      <c r="I765" s="108"/>
      <c r="J765" s="108"/>
    </row>
    <row r="766">
      <c r="C766" s="108"/>
      <c r="D766" s="108"/>
      <c r="E766" s="108"/>
      <c r="F766" s="108"/>
      <c r="G766" s="108"/>
      <c r="H766" s="108"/>
      <c r="I766" s="108"/>
      <c r="J766" s="108"/>
    </row>
    <row r="767">
      <c r="C767" s="108"/>
      <c r="D767" s="108"/>
      <c r="E767" s="108"/>
      <c r="F767" s="108"/>
      <c r="G767" s="108"/>
      <c r="H767" s="108"/>
      <c r="I767" s="108"/>
      <c r="J767" s="108"/>
    </row>
    <row r="768">
      <c r="C768" s="108"/>
      <c r="D768" s="108"/>
      <c r="E768" s="108"/>
      <c r="F768" s="108"/>
      <c r="G768" s="108"/>
      <c r="H768" s="108"/>
      <c r="I768" s="108"/>
      <c r="J768" s="108"/>
    </row>
    <row r="769">
      <c r="C769" s="108"/>
      <c r="D769" s="108"/>
      <c r="E769" s="108"/>
      <c r="F769" s="108"/>
      <c r="G769" s="108"/>
      <c r="H769" s="108"/>
      <c r="I769" s="108"/>
      <c r="J769" s="108"/>
    </row>
    <row r="770">
      <c r="C770" s="108"/>
      <c r="D770" s="108"/>
      <c r="E770" s="108"/>
      <c r="F770" s="108"/>
      <c r="G770" s="108"/>
      <c r="H770" s="108"/>
      <c r="I770" s="108"/>
      <c r="J770" s="108"/>
    </row>
    <row r="771">
      <c r="C771" s="108"/>
      <c r="D771" s="108"/>
      <c r="E771" s="108"/>
      <c r="F771" s="108"/>
      <c r="G771" s="108"/>
      <c r="H771" s="108"/>
      <c r="I771" s="108"/>
      <c r="J771" s="108"/>
    </row>
    <row r="772">
      <c r="C772" s="108"/>
      <c r="D772" s="108"/>
      <c r="E772" s="108"/>
      <c r="F772" s="108"/>
      <c r="G772" s="108"/>
      <c r="H772" s="108"/>
      <c r="I772" s="108"/>
      <c r="J772" s="108"/>
    </row>
    <row r="773">
      <c r="C773" s="108"/>
      <c r="D773" s="108"/>
      <c r="E773" s="108"/>
      <c r="F773" s="108"/>
      <c r="G773" s="108"/>
      <c r="H773" s="108"/>
      <c r="I773" s="108"/>
      <c r="J773" s="108"/>
    </row>
    <row r="774">
      <c r="C774" s="108"/>
      <c r="D774" s="108"/>
      <c r="E774" s="108"/>
      <c r="F774" s="108"/>
      <c r="G774" s="108"/>
      <c r="H774" s="108"/>
      <c r="I774" s="108"/>
      <c r="J774" s="108"/>
    </row>
    <row r="775">
      <c r="C775" s="108"/>
      <c r="D775" s="108"/>
      <c r="E775" s="108"/>
      <c r="F775" s="108"/>
      <c r="G775" s="108"/>
      <c r="H775" s="108"/>
      <c r="I775" s="108"/>
      <c r="J775" s="108"/>
    </row>
    <row r="776">
      <c r="C776" s="108"/>
      <c r="D776" s="108"/>
      <c r="E776" s="108"/>
      <c r="F776" s="108"/>
      <c r="G776" s="108"/>
      <c r="H776" s="108"/>
      <c r="I776" s="108"/>
      <c r="J776" s="108"/>
    </row>
    <row r="777">
      <c r="C777" s="108"/>
      <c r="D777" s="108"/>
      <c r="E777" s="108"/>
      <c r="F777" s="108"/>
      <c r="G777" s="108"/>
      <c r="H777" s="108"/>
      <c r="I777" s="108"/>
      <c r="J777" s="108"/>
    </row>
    <row r="778">
      <c r="C778" s="108"/>
      <c r="D778" s="108"/>
      <c r="E778" s="108"/>
      <c r="F778" s="108"/>
      <c r="G778" s="108"/>
      <c r="H778" s="108"/>
      <c r="I778" s="108"/>
      <c r="J778" s="108"/>
    </row>
    <row r="779">
      <c r="C779" s="108"/>
      <c r="D779" s="108"/>
      <c r="E779" s="108"/>
      <c r="F779" s="108"/>
      <c r="G779" s="108"/>
      <c r="H779" s="108"/>
      <c r="I779" s="108"/>
      <c r="J779" s="108"/>
    </row>
    <row r="780">
      <c r="C780" s="108"/>
      <c r="D780" s="108"/>
      <c r="E780" s="108"/>
      <c r="F780" s="108"/>
      <c r="G780" s="108"/>
      <c r="H780" s="108"/>
      <c r="I780" s="108"/>
      <c r="J780" s="108"/>
    </row>
    <row r="781">
      <c r="C781" s="108"/>
      <c r="D781" s="108"/>
      <c r="E781" s="108"/>
      <c r="F781" s="108"/>
      <c r="G781" s="108"/>
      <c r="H781" s="108"/>
      <c r="I781" s="108"/>
      <c r="J781" s="108"/>
    </row>
    <row r="782">
      <c r="C782" s="108"/>
      <c r="D782" s="108"/>
      <c r="E782" s="108"/>
      <c r="F782" s="108"/>
      <c r="G782" s="108"/>
      <c r="H782" s="108"/>
      <c r="I782" s="108"/>
      <c r="J782" s="108"/>
    </row>
    <row r="783">
      <c r="C783" s="108"/>
      <c r="D783" s="108"/>
      <c r="E783" s="108"/>
      <c r="F783" s="108"/>
      <c r="G783" s="108"/>
      <c r="H783" s="108"/>
      <c r="I783" s="108"/>
      <c r="J783" s="108"/>
    </row>
    <row r="784">
      <c r="C784" s="108"/>
      <c r="D784" s="108"/>
      <c r="E784" s="108"/>
      <c r="F784" s="108"/>
      <c r="G784" s="108"/>
      <c r="H784" s="108"/>
      <c r="I784" s="108"/>
      <c r="J784" s="108"/>
    </row>
    <row r="785">
      <c r="C785" s="108"/>
      <c r="D785" s="108"/>
      <c r="E785" s="108"/>
      <c r="F785" s="108"/>
      <c r="G785" s="108"/>
      <c r="H785" s="108"/>
      <c r="I785" s="108"/>
      <c r="J785" s="108"/>
    </row>
    <row r="786">
      <c r="C786" s="108"/>
      <c r="D786" s="108"/>
      <c r="E786" s="108"/>
      <c r="F786" s="108"/>
      <c r="G786" s="108"/>
      <c r="H786" s="108"/>
      <c r="I786" s="108"/>
      <c r="J786" s="108"/>
    </row>
    <row r="787">
      <c r="C787" s="108"/>
      <c r="D787" s="108"/>
      <c r="E787" s="108"/>
      <c r="F787" s="108"/>
      <c r="G787" s="108"/>
      <c r="H787" s="108"/>
      <c r="I787" s="108"/>
      <c r="J787" s="108"/>
    </row>
    <row r="788">
      <c r="C788" s="108"/>
      <c r="D788" s="108"/>
      <c r="E788" s="108"/>
      <c r="F788" s="108"/>
      <c r="G788" s="108"/>
      <c r="H788" s="108"/>
      <c r="I788" s="108"/>
      <c r="J788" s="108"/>
    </row>
    <row r="789">
      <c r="C789" s="108"/>
      <c r="D789" s="108"/>
      <c r="E789" s="108"/>
      <c r="F789" s="108"/>
      <c r="G789" s="108"/>
      <c r="H789" s="108"/>
      <c r="I789" s="108"/>
      <c r="J789" s="108"/>
    </row>
    <row r="790">
      <c r="C790" s="108"/>
      <c r="D790" s="108"/>
      <c r="E790" s="108"/>
      <c r="F790" s="108"/>
      <c r="G790" s="108"/>
      <c r="H790" s="108"/>
      <c r="I790" s="108"/>
      <c r="J790" s="108"/>
    </row>
    <row r="791">
      <c r="C791" s="108"/>
      <c r="D791" s="108"/>
      <c r="E791" s="108"/>
      <c r="F791" s="108"/>
      <c r="G791" s="108"/>
      <c r="H791" s="108"/>
      <c r="I791" s="108"/>
      <c r="J791" s="108"/>
    </row>
    <row r="792">
      <c r="C792" s="108"/>
      <c r="D792" s="108"/>
      <c r="E792" s="108"/>
      <c r="F792" s="108"/>
      <c r="G792" s="108"/>
      <c r="H792" s="108"/>
      <c r="I792" s="108"/>
      <c r="J792" s="108"/>
    </row>
    <row r="793">
      <c r="C793" s="108"/>
      <c r="D793" s="108"/>
      <c r="E793" s="108"/>
      <c r="F793" s="108"/>
      <c r="G793" s="108"/>
      <c r="H793" s="108"/>
      <c r="I793" s="108"/>
      <c r="J793" s="108"/>
    </row>
    <row r="794">
      <c r="C794" s="108"/>
      <c r="D794" s="108"/>
      <c r="E794" s="108"/>
      <c r="F794" s="108"/>
      <c r="G794" s="108"/>
      <c r="H794" s="108"/>
      <c r="I794" s="108"/>
      <c r="J794" s="108"/>
    </row>
    <row r="795">
      <c r="C795" s="108"/>
      <c r="D795" s="108"/>
      <c r="E795" s="108"/>
      <c r="F795" s="108"/>
      <c r="G795" s="108"/>
      <c r="H795" s="108"/>
      <c r="I795" s="108"/>
      <c r="J795" s="108"/>
    </row>
    <row r="796">
      <c r="C796" s="108"/>
      <c r="D796" s="108"/>
      <c r="E796" s="108"/>
      <c r="F796" s="108"/>
      <c r="G796" s="108"/>
      <c r="H796" s="108"/>
      <c r="I796" s="108"/>
      <c r="J796" s="108"/>
    </row>
    <row r="797">
      <c r="C797" s="108"/>
      <c r="D797" s="108"/>
      <c r="E797" s="108"/>
      <c r="F797" s="108"/>
      <c r="G797" s="108"/>
      <c r="H797" s="108"/>
      <c r="I797" s="108"/>
      <c r="J797" s="108"/>
    </row>
    <row r="798">
      <c r="C798" s="108"/>
      <c r="D798" s="108"/>
      <c r="E798" s="108"/>
      <c r="F798" s="108"/>
      <c r="G798" s="108"/>
      <c r="H798" s="108"/>
      <c r="I798" s="108"/>
      <c r="J798" s="108"/>
    </row>
    <row r="799">
      <c r="C799" s="108"/>
      <c r="D799" s="108"/>
      <c r="E799" s="108"/>
      <c r="F799" s="108"/>
      <c r="G799" s="108"/>
      <c r="H799" s="108"/>
      <c r="I799" s="108"/>
      <c r="J799" s="108"/>
    </row>
    <row r="800">
      <c r="C800" s="108"/>
      <c r="D800" s="108"/>
      <c r="E800" s="108"/>
      <c r="F800" s="108"/>
      <c r="G800" s="108"/>
      <c r="H800" s="108"/>
      <c r="I800" s="108"/>
      <c r="J800" s="108"/>
    </row>
    <row r="801">
      <c r="C801" s="108"/>
      <c r="D801" s="108"/>
      <c r="E801" s="108"/>
      <c r="F801" s="108"/>
      <c r="G801" s="108"/>
      <c r="H801" s="108"/>
      <c r="I801" s="108"/>
      <c r="J801" s="108"/>
    </row>
    <row r="802">
      <c r="C802" s="108"/>
      <c r="D802" s="108"/>
      <c r="E802" s="108"/>
      <c r="F802" s="108"/>
      <c r="G802" s="108"/>
      <c r="H802" s="108"/>
      <c r="I802" s="108"/>
      <c r="J802" s="108"/>
    </row>
    <row r="803">
      <c r="C803" s="108"/>
      <c r="D803" s="108"/>
      <c r="E803" s="108"/>
      <c r="F803" s="108"/>
      <c r="G803" s="108"/>
      <c r="H803" s="108"/>
      <c r="I803" s="108"/>
      <c r="J803" s="108"/>
    </row>
    <row r="804">
      <c r="C804" s="108"/>
      <c r="D804" s="108"/>
      <c r="E804" s="108"/>
      <c r="F804" s="108"/>
      <c r="G804" s="108"/>
      <c r="H804" s="108"/>
      <c r="I804" s="108"/>
      <c r="J804" s="108"/>
    </row>
    <row r="805">
      <c r="C805" s="108"/>
      <c r="D805" s="108"/>
      <c r="E805" s="108"/>
      <c r="F805" s="108"/>
      <c r="G805" s="108"/>
      <c r="H805" s="108"/>
      <c r="I805" s="108"/>
      <c r="J805" s="108"/>
    </row>
    <row r="806">
      <c r="C806" s="108"/>
      <c r="D806" s="108"/>
      <c r="E806" s="108"/>
      <c r="F806" s="108"/>
      <c r="G806" s="108"/>
      <c r="H806" s="108"/>
      <c r="I806" s="108"/>
      <c r="J806" s="108"/>
    </row>
    <row r="807">
      <c r="C807" s="108"/>
      <c r="D807" s="108"/>
      <c r="E807" s="108"/>
      <c r="F807" s="108"/>
      <c r="G807" s="108"/>
      <c r="H807" s="108"/>
      <c r="I807" s="108"/>
      <c r="J807" s="108"/>
    </row>
    <row r="808">
      <c r="C808" s="108"/>
      <c r="D808" s="108"/>
      <c r="E808" s="108"/>
      <c r="F808" s="108"/>
      <c r="G808" s="108"/>
      <c r="H808" s="108"/>
      <c r="I808" s="108"/>
      <c r="J808" s="108"/>
    </row>
    <row r="809">
      <c r="C809" s="108"/>
      <c r="D809" s="108"/>
      <c r="E809" s="108"/>
      <c r="F809" s="108"/>
      <c r="G809" s="108"/>
      <c r="H809" s="108"/>
      <c r="I809" s="108"/>
      <c r="J809" s="108"/>
    </row>
    <row r="810">
      <c r="C810" s="108"/>
      <c r="D810" s="108"/>
      <c r="E810" s="108"/>
      <c r="F810" s="108"/>
      <c r="G810" s="108"/>
      <c r="H810" s="108"/>
      <c r="I810" s="108"/>
      <c r="J810" s="108"/>
    </row>
    <row r="811">
      <c r="C811" s="108"/>
      <c r="D811" s="108"/>
      <c r="E811" s="108"/>
      <c r="F811" s="108"/>
      <c r="G811" s="108"/>
      <c r="H811" s="108"/>
      <c r="I811" s="108"/>
      <c r="J811" s="108"/>
    </row>
    <row r="812">
      <c r="C812" s="108"/>
      <c r="D812" s="108"/>
      <c r="E812" s="108"/>
      <c r="F812" s="108"/>
      <c r="G812" s="108"/>
      <c r="H812" s="108"/>
      <c r="I812" s="108"/>
      <c r="J812" s="108"/>
    </row>
    <row r="813">
      <c r="C813" s="108"/>
      <c r="D813" s="108"/>
      <c r="E813" s="108"/>
      <c r="F813" s="108"/>
      <c r="G813" s="108"/>
      <c r="H813" s="108"/>
      <c r="I813" s="108"/>
      <c r="J813" s="108"/>
    </row>
    <row r="814">
      <c r="C814" s="108"/>
      <c r="D814" s="108"/>
      <c r="E814" s="108"/>
      <c r="F814" s="108"/>
      <c r="G814" s="108"/>
      <c r="H814" s="108"/>
      <c r="I814" s="108"/>
      <c r="J814" s="108"/>
    </row>
    <row r="815">
      <c r="C815" s="108"/>
      <c r="D815" s="108"/>
      <c r="E815" s="108"/>
      <c r="F815" s="108"/>
      <c r="G815" s="108"/>
      <c r="H815" s="108"/>
      <c r="I815" s="108"/>
      <c r="J815" s="108"/>
    </row>
    <row r="816">
      <c r="C816" s="108"/>
      <c r="D816" s="108"/>
      <c r="E816" s="108"/>
      <c r="F816" s="108"/>
      <c r="G816" s="108"/>
      <c r="H816" s="108"/>
      <c r="I816" s="108"/>
      <c r="J816" s="108"/>
    </row>
    <row r="817">
      <c r="C817" s="108"/>
      <c r="D817" s="108"/>
      <c r="E817" s="108"/>
      <c r="F817" s="108"/>
      <c r="G817" s="108"/>
      <c r="H817" s="108"/>
      <c r="I817" s="108"/>
      <c r="J817" s="108"/>
    </row>
    <row r="818">
      <c r="C818" s="108"/>
      <c r="D818" s="108"/>
      <c r="E818" s="108"/>
      <c r="F818" s="108"/>
      <c r="G818" s="108"/>
      <c r="H818" s="108"/>
      <c r="I818" s="108"/>
      <c r="J818" s="108"/>
    </row>
    <row r="819">
      <c r="C819" s="108"/>
      <c r="D819" s="108"/>
      <c r="E819" s="108"/>
      <c r="F819" s="108"/>
      <c r="G819" s="108"/>
      <c r="H819" s="108"/>
      <c r="I819" s="108"/>
      <c r="J819" s="108"/>
    </row>
    <row r="820">
      <c r="C820" s="108"/>
      <c r="D820" s="108"/>
      <c r="E820" s="108"/>
      <c r="F820" s="108"/>
      <c r="G820" s="108"/>
      <c r="H820" s="108"/>
      <c r="I820" s="108"/>
      <c r="J820" s="108"/>
    </row>
    <row r="821">
      <c r="C821" s="108"/>
      <c r="D821" s="108"/>
      <c r="E821" s="108"/>
      <c r="F821" s="108"/>
      <c r="G821" s="108"/>
      <c r="H821" s="108"/>
      <c r="I821" s="108"/>
      <c r="J821" s="108"/>
    </row>
    <row r="822">
      <c r="C822" s="108"/>
      <c r="D822" s="108"/>
      <c r="E822" s="108"/>
      <c r="F822" s="108"/>
      <c r="G822" s="108"/>
      <c r="H822" s="108"/>
      <c r="I822" s="108"/>
      <c r="J822" s="108"/>
    </row>
    <row r="823">
      <c r="C823" s="108"/>
      <c r="D823" s="108"/>
      <c r="E823" s="108"/>
      <c r="F823" s="108"/>
      <c r="G823" s="108"/>
      <c r="H823" s="108"/>
      <c r="I823" s="108"/>
      <c r="J823" s="108"/>
    </row>
    <row r="824">
      <c r="C824" s="108"/>
      <c r="D824" s="108"/>
      <c r="E824" s="108"/>
      <c r="F824" s="108"/>
      <c r="G824" s="108"/>
      <c r="H824" s="108"/>
      <c r="I824" s="108"/>
      <c r="J824" s="108"/>
    </row>
    <row r="825">
      <c r="C825" s="108"/>
      <c r="D825" s="108"/>
      <c r="E825" s="108"/>
      <c r="F825" s="108"/>
      <c r="G825" s="108"/>
      <c r="H825" s="108"/>
      <c r="I825" s="108"/>
      <c r="J825" s="108"/>
    </row>
    <row r="826">
      <c r="C826" s="108"/>
      <c r="D826" s="108"/>
      <c r="E826" s="108"/>
      <c r="F826" s="108"/>
      <c r="G826" s="108"/>
      <c r="H826" s="108"/>
      <c r="I826" s="108"/>
      <c r="J826" s="108"/>
    </row>
    <row r="827">
      <c r="C827" s="108"/>
      <c r="D827" s="108"/>
      <c r="E827" s="108"/>
      <c r="F827" s="108"/>
      <c r="G827" s="108"/>
      <c r="H827" s="108"/>
      <c r="I827" s="108"/>
      <c r="J827" s="108"/>
    </row>
    <row r="828">
      <c r="C828" s="108"/>
      <c r="D828" s="108"/>
      <c r="E828" s="108"/>
      <c r="F828" s="108"/>
      <c r="G828" s="108"/>
      <c r="H828" s="108"/>
      <c r="I828" s="108"/>
      <c r="J828" s="108"/>
    </row>
    <row r="829">
      <c r="C829" s="108"/>
      <c r="D829" s="108"/>
      <c r="E829" s="108"/>
      <c r="F829" s="108"/>
      <c r="G829" s="108"/>
      <c r="H829" s="108"/>
      <c r="I829" s="108"/>
      <c r="J829" s="108"/>
    </row>
    <row r="830">
      <c r="C830" s="108"/>
      <c r="D830" s="108"/>
      <c r="E830" s="108"/>
      <c r="F830" s="108"/>
      <c r="G830" s="108"/>
      <c r="H830" s="108"/>
      <c r="I830" s="108"/>
      <c r="J830" s="108"/>
    </row>
    <row r="831">
      <c r="C831" s="108"/>
      <c r="D831" s="108"/>
      <c r="E831" s="108"/>
      <c r="F831" s="108"/>
      <c r="G831" s="108"/>
      <c r="H831" s="108"/>
      <c r="I831" s="108"/>
      <c r="J831" s="108"/>
    </row>
    <row r="832">
      <c r="C832" s="108"/>
      <c r="D832" s="108"/>
      <c r="E832" s="108"/>
      <c r="F832" s="108"/>
      <c r="G832" s="108"/>
      <c r="H832" s="108"/>
      <c r="I832" s="108"/>
      <c r="J832" s="108"/>
    </row>
    <row r="833">
      <c r="C833" s="108"/>
      <c r="D833" s="108"/>
      <c r="E833" s="108"/>
      <c r="F833" s="108"/>
      <c r="G833" s="108"/>
      <c r="H833" s="108"/>
      <c r="I833" s="108"/>
      <c r="J833" s="108"/>
    </row>
    <row r="834">
      <c r="C834" s="108"/>
      <c r="D834" s="108"/>
      <c r="E834" s="108"/>
      <c r="F834" s="108"/>
      <c r="G834" s="108"/>
      <c r="H834" s="108"/>
      <c r="I834" s="108"/>
      <c r="J834" s="108"/>
    </row>
    <row r="835">
      <c r="C835" s="108"/>
      <c r="D835" s="108"/>
      <c r="E835" s="108"/>
      <c r="F835" s="108"/>
      <c r="G835" s="108"/>
      <c r="H835" s="108"/>
      <c r="I835" s="108"/>
      <c r="J835" s="108"/>
    </row>
    <row r="836">
      <c r="C836" s="108"/>
      <c r="D836" s="108"/>
      <c r="E836" s="108"/>
      <c r="F836" s="108"/>
      <c r="G836" s="108"/>
      <c r="H836" s="108"/>
      <c r="I836" s="108"/>
      <c r="J836" s="108"/>
    </row>
    <row r="837">
      <c r="C837" s="108"/>
      <c r="D837" s="108"/>
      <c r="E837" s="108"/>
      <c r="F837" s="108"/>
      <c r="G837" s="108"/>
      <c r="H837" s="108"/>
      <c r="I837" s="108"/>
      <c r="J837" s="108"/>
    </row>
    <row r="838">
      <c r="C838" s="108"/>
      <c r="D838" s="108"/>
      <c r="E838" s="108"/>
      <c r="F838" s="108"/>
      <c r="G838" s="108"/>
      <c r="H838" s="108"/>
      <c r="I838" s="108"/>
      <c r="J838" s="108"/>
    </row>
    <row r="839">
      <c r="C839" s="108"/>
      <c r="D839" s="108"/>
      <c r="E839" s="108"/>
      <c r="F839" s="108"/>
      <c r="G839" s="108"/>
      <c r="H839" s="108"/>
      <c r="I839" s="108"/>
      <c r="J839" s="108"/>
    </row>
    <row r="840">
      <c r="C840" s="108"/>
      <c r="D840" s="108"/>
      <c r="E840" s="108"/>
      <c r="F840" s="108"/>
      <c r="G840" s="108"/>
      <c r="H840" s="108"/>
      <c r="I840" s="108"/>
      <c r="J840" s="108"/>
    </row>
    <row r="841">
      <c r="C841" s="108"/>
      <c r="D841" s="108"/>
      <c r="E841" s="108"/>
      <c r="F841" s="108"/>
      <c r="G841" s="108"/>
      <c r="H841" s="108"/>
      <c r="I841" s="108"/>
      <c r="J841" s="108"/>
    </row>
    <row r="842">
      <c r="C842" s="108"/>
      <c r="D842" s="108"/>
      <c r="E842" s="108"/>
      <c r="F842" s="108"/>
      <c r="G842" s="108"/>
      <c r="H842" s="108"/>
      <c r="I842" s="108"/>
      <c r="J842" s="108"/>
    </row>
    <row r="843">
      <c r="C843" s="108"/>
      <c r="D843" s="108"/>
      <c r="E843" s="108"/>
      <c r="F843" s="108"/>
      <c r="G843" s="108"/>
      <c r="H843" s="108"/>
      <c r="I843" s="108"/>
      <c r="J843" s="108"/>
    </row>
    <row r="844">
      <c r="C844" s="108"/>
      <c r="D844" s="108"/>
      <c r="E844" s="108"/>
      <c r="F844" s="108"/>
      <c r="G844" s="108"/>
      <c r="H844" s="108"/>
      <c r="I844" s="108"/>
      <c r="J844" s="108"/>
    </row>
    <row r="845">
      <c r="C845" s="108"/>
      <c r="D845" s="108"/>
      <c r="E845" s="108"/>
      <c r="F845" s="108"/>
      <c r="G845" s="108"/>
      <c r="H845" s="108"/>
      <c r="I845" s="108"/>
      <c r="J845" s="108"/>
    </row>
    <row r="846">
      <c r="C846" s="108"/>
      <c r="D846" s="108"/>
      <c r="E846" s="108"/>
      <c r="F846" s="108"/>
      <c r="G846" s="108"/>
      <c r="H846" s="108"/>
      <c r="I846" s="108"/>
      <c r="J846" s="108"/>
    </row>
    <row r="847">
      <c r="C847" s="108"/>
      <c r="D847" s="108"/>
      <c r="E847" s="108"/>
      <c r="F847" s="108"/>
      <c r="G847" s="108"/>
      <c r="H847" s="108"/>
      <c r="I847" s="108"/>
      <c r="J847" s="108"/>
    </row>
    <row r="848">
      <c r="C848" s="108"/>
      <c r="D848" s="108"/>
      <c r="E848" s="108"/>
      <c r="F848" s="108"/>
      <c r="G848" s="108"/>
      <c r="H848" s="108"/>
      <c r="I848" s="108"/>
      <c r="J848" s="108"/>
    </row>
    <row r="849">
      <c r="C849" s="108"/>
      <c r="D849" s="108"/>
      <c r="E849" s="108"/>
      <c r="F849" s="108"/>
      <c r="G849" s="108"/>
      <c r="H849" s="108"/>
      <c r="I849" s="108"/>
      <c r="J849" s="108"/>
    </row>
    <row r="850">
      <c r="C850" s="108"/>
      <c r="D850" s="108"/>
      <c r="E850" s="108"/>
      <c r="F850" s="108"/>
      <c r="G850" s="108"/>
      <c r="H850" s="108"/>
      <c r="I850" s="108"/>
      <c r="J850" s="108"/>
    </row>
    <row r="851">
      <c r="C851" s="108"/>
      <c r="D851" s="108"/>
      <c r="E851" s="108"/>
      <c r="F851" s="108"/>
      <c r="G851" s="108"/>
      <c r="H851" s="108"/>
      <c r="I851" s="108"/>
      <c r="J851" s="108"/>
    </row>
    <row r="852">
      <c r="C852" s="108"/>
      <c r="D852" s="108"/>
      <c r="E852" s="108"/>
      <c r="F852" s="108"/>
      <c r="G852" s="108"/>
      <c r="H852" s="108"/>
      <c r="I852" s="108"/>
      <c r="J852" s="108"/>
    </row>
    <row r="853">
      <c r="C853" s="108"/>
      <c r="D853" s="108"/>
      <c r="E853" s="108"/>
      <c r="F853" s="108"/>
      <c r="G853" s="108"/>
      <c r="H853" s="108"/>
      <c r="I853" s="108"/>
      <c r="J853" s="108"/>
    </row>
    <row r="854">
      <c r="C854" s="108"/>
      <c r="D854" s="108"/>
      <c r="E854" s="108"/>
      <c r="F854" s="108"/>
      <c r="G854" s="108"/>
      <c r="H854" s="108"/>
      <c r="I854" s="108"/>
      <c r="J854" s="108"/>
    </row>
    <row r="855">
      <c r="C855" s="108"/>
      <c r="D855" s="108"/>
      <c r="E855" s="108"/>
      <c r="F855" s="108"/>
      <c r="G855" s="108"/>
      <c r="H855" s="108"/>
      <c r="I855" s="108"/>
      <c r="J855" s="108"/>
    </row>
    <row r="856">
      <c r="C856" s="108"/>
      <c r="D856" s="108"/>
      <c r="E856" s="108"/>
      <c r="F856" s="108"/>
      <c r="G856" s="108"/>
      <c r="H856" s="108"/>
      <c r="I856" s="108"/>
      <c r="J856" s="108"/>
    </row>
    <row r="857">
      <c r="C857" s="108"/>
      <c r="D857" s="108"/>
      <c r="E857" s="108"/>
      <c r="F857" s="108"/>
      <c r="G857" s="108"/>
      <c r="H857" s="108"/>
      <c r="I857" s="108"/>
      <c r="J857" s="108"/>
    </row>
    <row r="858">
      <c r="C858" s="108"/>
      <c r="D858" s="108"/>
      <c r="E858" s="108"/>
      <c r="F858" s="108"/>
      <c r="G858" s="108"/>
      <c r="H858" s="108"/>
      <c r="I858" s="108"/>
      <c r="J858" s="108"/>
    </row>
    <row r="859">
      <c r="C859" s="108"/>
      <c r="D859" s="108"/>
      <c r="E859" s="108"/>
      <c r="F859" s="108"/>
      <c r="G859" s="108"/>
      <c r="H859" s="108"/>
      <c r="I859" s="108"/>
      <c r="J859" s="108"/>
    </row>
    <row r="860">
      <c r="C860" s="108"/>
      <c r="D860" s="108"/>
      <c r="E860" s="108"/>
      <c r="F860" s="108"/>
      <c r="G860" s="108"/>
      <c r="H860" s="108"/>
      <c r="I860" s="108"/>
      <c r="J860" s="108"/>
    </row>
    <row r="861">
      <c r="C861" s="108"/>
      <c r="D861" s="108"/>
      <c r="E861" s="108"/>
      <c r="F861" s="108"/>
      <c r="G861" s="108"/>
      <c r="H861" s="108"/>
      <c r="I861" s="108"/>
      <c r="J861" s="108"/>
    </row>
    <row r="862">
      <c r="C862" s="108"/>
      <c r="D862" s="108"/>
      <c r="E862" s="108"/>
      <c r="F862" s="108"/>
      <c r="G862" s="108"/>
      <c r="H862" s="108"/>
      <c r="I862" s="108"/>
      <c r="J862" s="108"/>
    </row>
    <row r="863">
      <c r="C863" s="108"/>
      <c r="D863" s="108"/>
      <c r="E863" s="108"/>
      <c r="F863" s="108"/>
      <c r="G863" s="108"/>
      <c r="H863" s="108"/>
      <c r="I863" s="108"/>
      <c r="J863" s="108"/>
    </row>
    <row r="864">
      <c r="C864" s="108"/>
      <c r="D864" s="108"/>
      <c r="E864" s="108"/>
      <c r="F864" s="108"/>
      <c r="G864" s="108"/>
      <c r="H864" s="108"/>
      <c r="I864" s="108"/>
      <c r="J864" s="108"/>
    </row>
    <row r="865">
      <c r="C865" s="108"/>
      <c r="D865" s="108"/>
      <c r="E865" s="108"/>
      <c r="F865" s="108"/>
      <c r="G865" s="108"/>
      <c r="H865" s="108"/>
      <c r="I865" s="108"/>
      <c r="J865" s="108"/>
    </row>
    <row r="866">
      <c r="C866" s="108"/>
      <c r="D866" s="108"/>
      <c r="E866" s="108"/>
      <c r="F866" s="108"/>
      <c r="G866" s="108"/>
      <c r="H866" s="108"/>
      <c r="I866" s="108"/>
      <c r="J866" s="108"/>
    </row>
    <row r="867">
      <c r="C867" s="108"/>
      <c r="D867" s="108"/>
      <c r="E867" s="108"/>
      <c r="F867" s="108"/>
      <c r="G867" s="108"/>
      <c r="H867" s="108"/>
      <c r="I867" s="108"/>
      <c r="J867" s="108"/>
    </row>
    <row r="868">
      <c r="C868" s="108"/>
      <c r="D868" s="108"/>
      <c r="E868" s="108"/>
      <c r="F868" s="108"/>
      <c r="G868" s="108"/>
      <c r="H868" s="108"/>
      <c r="I868" s="108"/>
      <c r="J868" s="108"/>
    </row>
    <row r="869">
      <c r="C869" s="108"/>
      <c r="D869" s="108"/>
      <c r="E869" s="108"/>
      <c r="F869" s="108"/>
      <c r="G869" s="108"/>
      <c r="H869" s="108"/>
      <c r="I869" s="108"/>
      <c r="J869" s="108"/>
    </row>
    <row r="870">
      <c r="C870" s="108"/>
      <c r="D870" s="108"/>
      <c r="E870" s="108"/>
      <c r="F870" s="108"/>
      <c r="G870" s="108"/>
      <c r="H870" s="108"/>
      <c r="I870" s="108"/>
      <c r="J870" s="108"/>
    </row>
    <row r="871">
      <c r="C871" s="108"/>
      <c r="D871" s="108"/>
      <c r="E871" s="108"/>
      <c r="F871" s="108"/>
      <c r="G871" s="108"/>
      <c r="H871" s="108"/>
      <c r="I871" s="108"/>
      <c r="J871" s="108"/>
    </row>
    <row r="872">
      <c r="C872" s="108"/>
      <c r="D872" s="108"/>
      <c r="E872" s="108"/>
      <c r="F872" s="108"/>
      <c r="G872" s="108"/>
      <c r="H872" s="108"/>
      <c r="I872" s="108"/>
      <c r="J872" s="108"/>
    </row>
    <row r="873">
      <c r="C873" s="108"/>
      <c r="D873" s="108"/>
      <c r="E873" s="108"/>
      <c r="F873" s="108"/>
      <c r="G873" s="108"/>
      <c r="H873" s="108"/>
      <c r="I873" s="108"/>
      <c r="J873" s="108"/>
    </row>
    <row r="874">
      <c r="C874" s="108"/>
      <c r="D874" s="108"/>
      <c r="E874" s="108"/>
      <c r="F874" s="108"/>
      <c r="G874" s="108"/>
      <c r="H874" s="108"/>
      <c r="I874" s="108"/>
      <c r="J874" s="108"/>
    </row>
    <row r="875">
      <c r="C875" s="108"/>
      <c r="D875" s="108"/>
      <c r="E875" s="108"/>
      <c r="F875" s="108"/>
      <c r="G875" s="108"/>
      <c r="H875" s="108"/>
      <c r="I875" s="108"/>
      <c r="J875" s="108"/>
    </row>
    <row r="876">
      <c r="C876" s="108"/>
      <c r="D876" s="108"/>
      <c r="E876" s="108"/>
      <c r="F876" s="108"/>
      <c r="G876" s="108"/>
      <c r="H876" s="108"/>
      <c r="I876" s="108"/>
      <c r="J876" s="108"/>
    </row>
    <row r="877">
      <c r="C877" s="108"/>
      <c r="D877" s="108"/>
      <c r="E877" s="108"/>
      <c r="F877" s="108"/>
      <c r="G877" s="108"/>
      <c r="H877" s="108"/>
      <c r="I877" s="108"/>
      <c r="J877" s="108"/>
    </row>
    <row r="878">
      <c r="C878" s="108"/>
      <c r="D878" s="108"/>
      <c r="E878" s="108"/>
      <c r="F878" s="108"/>
      <c r="G878" s="108"/>
      <c r="H878" s="108"/>
      <c r="I878" s="108"/>
      <c r="J878" s="108"/>
    </row>
    <row r="879">
      <c r="C879" s="108"/>
      <c r="D879" s="108"/>
      <c r="E879" s="108"/>
      <c r="F879" s="108"/>
      <c r="G879" s="108"/>
      <c r="H879" s="108"/>
      <c r="I879" s="108"/>
      <c r="J879" s="108"/>
    </row>
    <row r="880">
      <c r="C880" s="108"/>
      <c r="D880" s="108"/>
      <c r="E880" s="108"/>
      <c r="F880" s="108"/>
      <c r="G880" s="108"/>
      <c r="H880" s="108"/>
      <c r="I880" s="108"/>
      <c r="J880" s="108"/>
    </row>
    <row r="881">
      <c r="C881" s="108"/>
      <c r="D881" s="108"/>
      <c r="E881" s="108"/>
      <c r="F881" s="108"/>
      <c r="G881" s="108"/>
      <c r="H881" s="108"/>
      <c r="I881" s="108"/>
      <c r="J881" s="108"/>
    </row>
    <row r="882">
      <c r="C882" s="108"/>
      <c r="D882" s="108"/>
      <c r="E882" s="108"/>
      <c r="F882" s="108"/>
      <c r="G882" s="108"/>
      <c r="H882" s="108"/>
      <c r="I882" s="108"/>
      <c r="J882" s="108"/>
    </row>
    <row r="883">
      <c r="C883" s="108"/>
      <c r="D883" s="108"/>
      <c r="E883" s="108"/>
      <c r="F883" s="108"/>
      <c r="G883" s="108"/>
      <c r="H883" s="108"/>
      <c r="I883" s="108"/>
      <c r="J883" s="108"/>
    </row>
    <row r="884">
      <c r="C884" s="108"/>
      <c r="D884" s="108"/>
      <c r="E884" s="108"/>
      <c r="F884" s="108"/>
      <c r="G884" s="108"/>
      <c r="H884" s="108"/>
      <c r="I884" s="108"/>
      <c r="J884" s="108"/>
    </row>
    <row r="885">
      <c r="C885" s="108"/>
      <c r="D885" s="108"/>
      <c r="E885" s="108"/>
      <c r="F885" s="108"/>
      <c r="G885" s="108"/>
      <c r="H885" s="108"/>
      <c r="I885" s="108"/>
      <c r="J885" s="108"/>
    </row>
    <row r="886">
      <c r="C886" s="108"/>
      <c r="D886" s="108"/>
      <c r="E886" s="108"/>
      <c r="F886" s="108"/>
      <c r="G886" s="108"/>
      <c r="H886" s="108"/>
      <c r="I886" s="108"/>
      <c r="J886" s="108"/>
    </row>
    <row r="887">
      <c r="C887" s="108"/>
      <c r="D887" s="108"/>
      <c r="E887" s="108"/>
      <c r="F887" s="108"/>
      <c r="G887" s="108"/>
      <c r="H887" s="108"/>
      <c r="I887" s="108"/>
      <c r="J887" s="108"/>
    </row>
    <row r="888">
      <c r="C888" s="108"/>
      <c r="D888" s="108"/>
      <c r="E888" s="108"/>
      <c r="F888" s="108"/>
      <c r="G888" s="108"/>
      <c r="H888" s="108"/>
      <c r="I888" s="108"/>
      <c r="J888" s="108"/>
    </row>
    <row r="889">
      <c r="C889" s="108"/>
      <c r="D889" s="108"/>
      <c r="E889" s="108"/>
      <c r="F889" s="108"/>
      <c r="G889" s="108"/>
      <c r="H889" s="108"/>
      <c r="I889" s="108"/>
      <c r="J889" s="108"/>
    </row>
    <row r="890">
      <c r="C890" s="108"/>
      <c r="D890" s="108"/>
      <c r="E890" s="108"/>
      <c r="F890" s="108"/>
      <c r="G890" s="108"/>
      <c r="H890" s="108"/>
      <c r="I890" s="108"/>
      <c r="J890" s="108"/>
    </row>
    <row r="891">
      <c r="C891" s="108"/>
      <c r="D891" s="108"/>
      <c r="E891" s="108"/>
      <c r="F891" s="108"/>
      <c r="G891" s="108"/>
      <c r="H891" s="108"/>
      <c r="I891" s="108"/>
      <c r="J891" s="108"/>
    </row>
    <row r="892">
      <c r="C892" s="108"/>
      <c r="D892" s="108"/>
      <c r="E892" s="108"/>
      <c r="F892" s="108"/>
      <c r="G892" s="108"/>
      <c r="H892" s="108"/>
      <c r="I892" s="108"/>
      <c r="J892" s="108"/>
    </row>
    <row r="893">
      <c r="C893" s="108"/>
      <c r="D893" s="108"/>
      <c r="E893" s="108"/>
      <c r="F893" s="108"/>
      <c r="G893" s="108"/>
      <c r="H893" s="108"/>
      <c r="I893" s="108"/>
      <c r="J893" s="108"/>
    </row>
    <row r="894">
      <c r="C894" s="108"/>
      <c r="D894" s="108"/>
      <c r="E894" s="108"/>
      <c r="F894" s="108"/>
      <c r="G894" s="108"/>
      <c r="H894" s="108"/>
      <c r="I894" s="108"/>
      <c r="J894" s="108"/>
    </row>
    <row r="895">
      <c r="C895" s="108"/>
      <c r="D895" s="108"/>
      <c r="E895" s="108"/>
      <c r="F895" s="108"/>
      <c r="G895" s="108"/>
      <c r="H895" s="108"/>
      <c r="I895" s="108"/>
      <c r="J895" s="108"/>
    </row>
    <row r="896">
      <c r="C896" s="108"/>
      <c r="D896" s="108"/>
      <c r="E896" s="108"/>
      <c r="F896" s="108"/>
      <c r="G896" s="108"/>
      <c r="H896" s="108"/>
      <c r="I896" s="108"/>
      <c r="J896" s="108"/>
    </row>
    <row r="897">
      <c r="C897" s="108"/>
      <c r="D897" s="108"/>
      <c r="E897" s="108"/>
      <c r="F897" s="108"/>
      <c r="G897" s="108"/>
      <c r="H897" s="108"/>
      <c r="I897" s="108"/>
      <c r="J897" s="108"/>
    </row>
    <row r="898">
      <c r="C898" s="108"/>
      <c r="D898" s="108"/>
      <c r="E898" s="108"/>
      <c r="F898" s="108"/>
      <c r="G898" s="108"/>
      <c r="H898" s="108"/>
      <c r="I898" s="108"/>
      <c r="J898" s="108"/>
    </row>
    <row r="899">
      <c r="C899" s="108"/>
      <c r="D899" s="108"/>
      <c r="E899" s="108"/>
      <c r="F899" s="108"/>
      <c r="G899" s="108"/>
      <c r="H899" s="108"/>
      <c r="I899" s="108"/>
      <c r="J899" s="108"/>
    </row>
    <row r="900">
      <c r="C900" s="108"/>
      <c r="D900" s="108"/>
      <c r="E900" s="108"/>
      <c r="F900" s="108"/>
      <c r="G900" s="108"/>
      <c r="H900" s="108"/>
      <c r="I900" s="108"/>
      <c r="J900" s="108"/>
    </row>
    <row r="901">
      <c r="C901" s="108"/>
      <c r="D901" s="108"/>
      <c r="E901" s="108"/>
      <c r="F901" s="108"/>
      <c r="G901" s="108"/>
      <c r="H901" s="108"/>
      <c r="I901" s="108"/>
      <c r="J901" s="108"/>
    </row>
    <row r="902">
      <c r="C902" s="108"/>
      <c r="D902" s="108"/>
      <c r="E902" s="108"/>
      <c r="F902" s="108"/>
      <c r="G902" s="108"/>
      <c r="H902" s="108"/>
      <c r="I902" s="108"/>
      <c r="J902" s="108"/>
    </row>
    <row r="903">
      <c r="C903" s="108"/>
      <c r="D903" s="108"/>
      <c r="E903" s="108"/>
      <c r="F903" s="108"/>
      <c r="G903" s="108"/>
      <c r="H903" s="108"/>
      <c r="I903" s="108"/>
      <c r="J903" s="108"/>
    </row>
    <row r="904">
      <c r="C904" s="108"/>
      <c r="D904" s="108"/>
      <c r="E904" s="108"/>
      <c r="F904" s="108"/>
      <c r="G904" s="108"/>
      <c r="H904" s="108"/>
      <c r="I904" s="108"/>
      <c r="J904" s="108"/>
    </row>
    <row r="905">
      <c r="C905" s="108"/>
      <c r="D905" s="108"/>
      <c r="E905" s="108"/>
      <c r="F905" s="108"/>
      <c r="G905" s="108"/>
      <c r="H905" s="108"/>
      <c r="I905" s="108"/>
      <c r="J905" s="108"/>
    </row>
    <row r="906">
      <c r="C906" s="108"/>
      <c r="D906" s="108"/>
      <c r="E906" s="108"/>
      <c r="F906" s="108"/>
      <c r="G906" s="108"/>
      <c r="H906" s="108"/>
      <c r="I906" s="108"/>
      <c r="J906" s="108"/>
    </row>
    <row r="907">
      <c r="C907" s="108"/>
      <c r="D907" s="108"/>
      <c r="E907" s="108"/>
      <c r="F907" s="108"/>
      <c r="G907" s="108"/>
      <c r="H907" s="108"/>
      <c r="I907" s="108"/>
      <c r="J907" s="108"/>
    </row>
    <row r="908">
      <c r="C908" s="108"/>
      <c r="D908" s="108"/>
      <c r="E908" s="108"/>
      <c r="F908" s="108"/>
      <c r="G908" s="108"/>
      <c r="H908" s="108"/>
      <c r="I908" s="108"/>
      <c r="J908" s="108"/>
    </row>
    <row r="909">
      <c r="C909" s="108"/>
      <c r="D909" s="108"/>
      <c r="E909" s="108"/>
      <c r="F909" s="108"/>
      <c r="G909" s="108"/>
      <c r="H909" s="108"/>
      <c r="I909" s="108"/>
      <c r="J909" s="108"/>
    </row>
    <row r="910">
      <c r="C910" s="108"/>
      <c r="D910" s="108"/>
      <c r="E910" s="108"/>
      <c r="F910" s="108"/>
      <c r="G910" s="108"/>
      <c r="H910" s="108"/>
      <c r="I910" s="108"/>
      <c r="J910" s="108"/>
    </row>
    <row r="911">
      <c r="C911" s="108"/>
      <c r="D911" s="108"/>
      <c r="E911" s="108"/>
      <c r="F911" s="108"/>
      <c r="G911" s="108"/>
      <c r="H911" s="108"/>
      <c r="I911" s="108"/>
      <c r="J911" s="108"/>
    </row>
    <row r="912">
      <c r="C912" s="108"/>
      <c r="D912" s="108"/>
      <c r="E912" s="108"/>
      <c r="F912" s="108"/>
      <c r="G912" s="108"/>
      <c r="H912" s="108"/>
      <c r="I912" s="108"/>
      <c r="J912" s="108"/>
    </row>
    <row r="913">
      <c r="C913" s="108"/>
      <c r="D913" s="108"/>
      <c r="E913" s="108"/>
      <c r="F913" s="108"/>
      <c r="G913" s="108"/>
      <c r="H913" s="108"/>
      <c r="I913" s="108"/>
      <c r="J913" s="108"/>
    </row>
    <row r="914">
      <c r="C914" s="108"/>
      <c r="D914" s="108"/>
      <c r="E914" s="108"/>
      <c r="F914" s="108"/>
      <c r="G914" s="108"/>
      <c r="H914" s="108"/>
      <c r="I914" s="108"/>
      <c r="J914" s="108"/>
    </row>
    <row r="915">
      <c r="C915" s="108"/>
      <c r="D915" s="108"/>
      <c r="E915" s="108"/>
      <c r="F915" s="108"/>
      <c r="G915" s="108"/>
      <c r="H915" s="108"/>
      <c r="I915" s="108"/>
      <c r="J915" s="108"/>
    </row>
    <row r="916">
      <c r="C916" s="108"/>
      <c r="D916" s="108"/>
      <c r="E916" s="108"/>
      <c r="F916" s="108"/>
      <c r="G916" s="108"/>
      <c r="H916" s="108"/>
      <c r="I916" s="108"/>
      <c r="J916" s="108"/>
    </row>
    <row r="917">
      <c r="C917" s="108"/>
      <c r="D917" s="108"/>
      <c r="E917" s="108"/>
      <c r="F917" s="108"/>
      <c r="G917" s="108"/>
      <c r="H917" s="108"/>
      <c r="I917" s="108"/>
      <c r="J917" s="108"/>
    </row>
    <row r="918">
      <c r="C918" s="108"/>
      <c r="D918" s="108"/>
      <c r="E918" s="108"/>
      <c r="F918" s="108"/>
      <c r="G918" s="108"/>
      <c r="H918" s="108"/>
      <c r="I918" s="108"/>
      <c r="J918" s="108"/>
    </row>
    <row r="919">
      <c r="C919" s="108"/>
      <c r="D919" s="108"/>
      <c r="E919" s="108"/>
      <c r="F919" s="108"/>
      <c r="G919" s="108"/>
      <c r="H919" s="108"/>
      <c r="I919" s="108"/>
      <c r="J919" s="108"/>
    </row>
    <row r="920">
      <c r="C920" s="108"/>
      <c r="D920" s="108"/>
      <c r="E920" s="108"/>
      <c r="F920" s="108"/>
      <c r="G920" s="108"/>
      <c r="H920" s="108"/>
      <c r="I920" s="108"/>
      <c r="J920" s="108"/>
    </row>
    <row r="921">
      <c r="C921" s="108"/>
      <c r="D921" s="108"/>
      <c r="E921" s="108"/>
      <c r="F921" s="108"/>
      <c r="G921" s="108"/>
      <c r="H921" s="108"/>
      <c r="I921" s="108"/>
      <c r="J921" s="108"/>
    </row>
    <row r="922">
      <c r="C922" s="108"/>
      <c r="D922" s="108"/>
      <c r="E922" s="108"/>
      <c r="F922" s="108"/>
      <c r="G922" s="108"/>
      <c r="H922" s="108"/>
      <c r="I922" s="108"/>
      <c r="J922" s="108"/>
    </row>
    <row r="923">
      <c r="C923" s="108"/>
      <c r="D923" s="108"/>
      <c r="E923" s="108"/>
      <c r="F923" s="108"/>
      <c r="G923" s="108"/>
      <c r="H923" s="108"/>
      <c r="I923" s="108"/>
      <c r="J923" s="108"/>
    </row>
    <row r="924">
      <c r="C924" s="108"/>
      <c r="D924" s="108"/>
      <c r="E924" s="108"/>
      <c r="F924" s="108"/>
      <c r="G924" s="108"/>
      <c r="H924" s="108"/>
      <c r="I924" s="108"/>
      <c r="J924" s="108"/>
    </row>
    <row r="925">
      <c r="C925" s="108"/>
      <c r="D925" s="108"/>
      <c r="E925" s="108"/>
      <c r="F925" s="108"/>
      <c r="G925" s="108"/>
      <c r="H925" s="108"/>
      <c r="I925" s="108"/>
      <c r="J925" s="108"/>
    </row>
    <row r="926">
      <c r="C926" s="108"/>
      <c r="D926" s="108"/>
      <c r="E926" s="108"/>
      <c r="F926" s="108"/>
      <c r="G926" s="108"/>
      <c r="H926" s="108"/>
      <c r="I926" s="108"/>
      <c r="J926" s="108"/>
    </row>
    <row r="927">
      <c r="C927" s="108"/>
      <c r="D927" s="108"/>
      <c r="E927" s="108"/>
      <c r="F927" s="108"/>
      <c r="G927" s="108"/>
      <c r="H927" s="108"/>
      <c r="I927" s="108"/>
      <c r="J927" s="108"/>
    </row>
    <row r="928">
      <c r="C928" s="108"/>
      <c r="D928" s="108"/>
      <c r="E928" s="108"/>
      <c r="F928" s="108"/>
      <c r="G928" s="108"/>
      <c r="H928" s="108"/>
      <c r="I928" s="108"/>
      <c r="J928" s="108"/>
    </row>
    <row r="929">
      <c r="C929" s="108"/>
      <c r="D929" s="108"/>
      <c r="E929" s="108"/>
      <c r="F929" s="108"/>
      <c r="G929" s="108"/>
      <c r="H929" s="108"/>
      <c r="I929" s="108"/>
      <c r="J929" s="108"/>
    </row>
    <row r="930">
      <c r="C930" s="108"/>
      <c r="D930" s="108"/>
      <c r="E930" s="108"/>
      <c r="F930" s="108"/>
      <c r="G930" s="108"/>
      <c r="H930" s="108"/>
      <c r="I930" s="108"/>
      <c r="J930" s="108"/>
    </row>
    <row r="931">
      <c r="C931" s="108"/>
      <c r="D931" s="108"/>
      <c r="E931" s="108"/>
      <c r="F931" s="108"/>
      <c r="G931" s="108"/>
      <c r="H931" s="108"/>
      <c r="I931" s="108"/>
      <c r="J931" s="108"/>
    </row>
    <row r="932">
      <c r="C932" s="108"/>
      <c r="D932" s="108"/>
      <c r="E932" s="108"/>
      <c r="F932" s="108"/>
      <c r="G932" s="108"/>
      <c r="H932" s="108"/>
      <c r="I932" s="108"/>
      <c r="J932" s="108"/>
    </row>
    <row r="933">
      <c r="C933" s="108"/>
      <c r="D933" s="108"/>
      <c r="E933" s="108"/>
      <c r="F933" s="108"/>
      <c r="G933" s="108"/>
      <c r="H933" s="108"/>
      <c r="I933" s="108"/>
      <c r="J933" s="108"/>
    </row>
    <row r="934">
      <c r="C934" s="108"/>
      <c r="D934" s="108"/>
      <c r="E934" s="108"/>
      <c r="F934" s="108"/>
      <c r="G934" s="108"/>
      <c r="H934" s="108"/>
      <c r="I934" s="108"/>
      <c r="J934" s="108"/>
    </row>
    <row r="935">
      <c r="C935" s="108"/>
      <c r="D935" s="108"/>
      <c r="E935" s="108"/>
      <c r="F935" s="108"/>
      <c r="G935" s="108"/>
      <c r="H935" s="108"/>
      <c r="I935" s="108"/>
      <c r="J935" s="108"/>
    </row>
    <row r="936">
      <c r="C936" s="108"/>
      <c r="D936" s="108"/>
      <c r="E936" s="108"/>
      <c r="F936" s="108"/>
      <c r="G936" s="108"/>
      <c r="H936" s="108"/>
      <c r="I936" s="108"/>
      <c r="J936" s="108"/>
    </row>
    <row r="937">
      <c r="C937" s="108"/>
      <c r="D937" s="108"/>
      <c r="E937" s="108"/>
      <c r="F937" s="108"/>
      <c r="G937" s="108"/>
      <c r="H937" s="108"/>
      <c r="I937" s="108"/>
      <c r="J937" s="108"/>
    </row>
    <row r="938">
      <c r="C938" s="108"/>
      <c r="D938" s="108"/>
      <c r="E938" s="108"/>
      <c r="F938" s="108"/>
      <c r="G938" s="108"/>
      <c r="H938" s="108"/>
      <c r="I938" s="108"/>
      <c r="J938" s="108"/>
    </row>
    <row r="939">
      <c r="C939" s="108"/>
      <c r="D939" s="108"/>
      <c r="E939" s="108"/>
      <c r="F939" s="108"/>
      <c r="G939" s="108"/>
      <c r="H939" s="108"/>
      <c r="I939" s="108"/>
      <c r="J939" s="108"/>
    </row>
    <row r="940">
      <c r="C940" s="108"/>
      <c r="D940" s="108"/>
      <c r="E940" s="108"/>
      <c r="F940" s="108"/>
      <c r="G940" s="108"/>
      <c r="H940" s="108"/>
      <c r="I940" s="108"/>
      <c r="J940" s="108"/>
    </row>
    <row r="941">
      <c r="C941" s="108"/>
      <c r="D941" s="108"/>
      <c r="E941" s="108"/>
      <c r="F941" s="108"/>
      <c r="G941" s="108"/>
      <c r="H941" s="108"/>
      <c r="I941" s="108"/>
      <c r="J941" s="108"/>
    </row>
    <row r="942">
      <c r="C942" s="108"/>
      <c r="D942" s="108"/>
      <c r="E942" s="108"/>
      <c r="F942" s="108"/>
      <c r="G942" s="108"/>
      <c r="H942" s="108"/>
      <c r="I942" s="108"/>
      <c r="J942" s="108"/>
    </row>
    <row r="943">
      <c r="C943" s="108"/>
      <c r="D943" s="108"/>
      <c r="E943" s="108"/>
      <c r="F943" s="108"/>
      <c r="G943" s="108"/>
      <c r="H943" s="108"/>
      <c r="I943" s="108"/>
      <c r="J943" s="108"/>
    </row>
    <row r="944">
      <c r="C944" s="108"/>
      <c r="D944" s="108"/>
      <c r="E944" s="108"/>
      <c r="F944" s="108"/>
      <c r="G944" s="108"/>
      <c r="H944" s="108"/>
      <c r="I944" s="108"/>
      <c r="J944" s="108"/>
    </row>
    <row r="945">
      <c r="C945" s="108"/>
      <c r="D945" s="108"/>
      <c r="E945" s="108"/>
      <c r="F945" s="108"/>
      <c r="G945" s="108"/>
      <c r="H945" s="108"/>
      <c r="I945" s="108"/>
      <c r="J945" s="108"/>
    </row>
    <row r="946">
      <c r="C946" s="108"/>
      <c r="D946" s="108"/>
      <c r="E946" s="108"/>
      <c r="F946" s="108"/>
      <c r="G946" s="108"/>
      <c r="H946" s="108"/>
      <c r="I946" s="108"/>
      <c r="J946" s="108"/>
    </row>
    <row r="947">
      <c r="C947" s="108"/>
      <c r="D947" s="108"/>
      <c r="E947" s="108"/>
      <c r="F947" s="108"/>
      <c r="G947" s="108"/>
      <c r="H947" s="108"/>
      <c r="I947" s="108"/>
      <c r="J947" s="108"/>
    </row>
    <row r="948">
      <c r="C948" s="108"/>
      <c r="D948" s="108"/>
      <c r="E948" s="108"/>
      <c r="F948" s="108"/>
      <c r="G948" s="108"/>
      <c r="H948" s="108"/>
      <c r="I948" s="108"/>
      <c r="J948" s="108"/>
    </row>
    <row r="949">
      <c r="C949" s="108"/>
      <c r="D949" s="108"/>
      <c r="E949" s="108"/>
      <c r="F949" s="108"/>
      <c r="G949" s="108"/>
      <c r="H949" s="108"/>
      <c r="I949" s="108"/>
      <c r="J949" s="108"/>
    </row>
    <row r="950">
      <c r="C950" s="108"/>
      <c r="D950" s="108"/>
      <c r="E950" s="108"/>
      <c r="F950" s="108"/>
      <c r="G950" s="108"/>
      <c r="H950" s="108"/>
      <c r="I950" s="108"/>
      <c r="J950" s="108"/>
    </row>
    <row r="951">
      <c r="C951" s="108"/>
      <c r="D951" s="108"/>
      <c r="E951" s="108"/>
      <c r="F951" s="108"/>
      <c r="G951" s="108"/>
      <c r="H951" s="108"/>
      <c r="I951" s="108"/>
      <c r="J951" s="108"/>
    </row>
    <row r="952">
      <c r="C952" s="108"/>
      <c r="D952" s="108"/>
      <c r="E952" s="108"/>
      <c r="F952" s="108"/>
      <c r="G952" s="108"/>
      <c r="H952" s="108"/>
      <c r="I952" s="108"/>
      <c r="J952" s="108"/>
    </row>
    <row r="953">
      <c r="C953" s="108"/>
      <c r="D953" s="108"/>
      <c r="E953" s="108"/>
      <c r="F953" s="108"/>
      <c r="G953" s="108"/>
      <c r="H953" s="108"/>
      <c r="I953" s="108"/>
      <c r="J953" s="108"/>
    </row>
    <row r="954">
      <c r="C954" s="108"/>
      <c r="D954" s="108"/>
      <c r="E954" s="108"/>
      <c r="F954" s="108"/>
      <c r="G954" s="108"/>
      <c r="H954" s="108"/>
      <c r="I954" s="108"/>
      <c r="J954" s="108"/>
    </row>
    <row r="955">
      <c r="C955" s="108"/>
      <c r="D955" s="108"/>
      <c r="E955" s="108"/>
      <c r="F955" s="108"/>
      <c r="G955" s="108"/>
      <c r="H955" s="108"/>
      <c r="I955" s="108"/>
      <c r="J955" s="108"/>
    </row>
    <row r="956">
      <c r="C956" s="108"/>
      <c r="D956" s="108"/>
      <c r="E956" s="108"/>
      <c r="F956" s="108"/>
      <c r="G956" s="108"/>
      <c r="H956" s="108"/>
      <c r="I956" s="108"/>
      <c r="J956" s="108"/>
    </row>
    <row r="957">
      <c r="C957" s="108"/>
      <c r="D957" s="108"/>
      <c r="E957" s="108"/>
      <c r="F957" s="108"/>
      <c r="G957" s="108"/>
      <c r="H957" s="108"/>
      <c r="I957" s="108"/>
      <c r="J957" s="108"/>
    </row>
    <row r="958">
      <c r="C958" s="108"/>
      <c r="D958" s="108"/>
      <c r="E958" s="108"/>
      <c r="F958" s="108"/>
      <c r="G958" s="108"/>
      <c r="H958" s="108"/>
      <c r="I958" s="108"/>
      <c r="J958" s="108"/>
    </row>
    <row r="959">
      <c r="C959" s="108"/>
      <c r="D959" s="108"/>
      <c r="E959" s="108"/>
      <c r="F959" s="108"/>
      <c r="G959" s="108"/>
      <c r="H959" s="108"/>
      <c r="I959" s="108"/>
      <c r="J959" s="108"/>
    </row>
    <row r="960">
      <c r="C960" s="108"/>
      <c r="D960" s="108"/>
      <c r="E960" s="108"/>
      <c r="F960" s="108"/>
      <c r="G960" s="108"/>
      <c r="H960" s="108"/>
      <c r="I960" s="108"/>
      <c r="J960" s="108"/>
    </row>
    <row r="961">
      <c r="C961" s="108"/>
      <c r="D961" s="108"/>
      <c r="E961" s="108"/>
      <c r="F961" s="108"/>
      <c r="G961" s="108"/>
      <c r="H961" s="108"/>
      <c r="I961" s="108"/>
      <c r="J961" s="108"/>
    </row>
    <row r="962">
      <c r="C962" s="108"/>
      <c r="D962" s="108"/>
      <c r="E962" s="108"/>
      <c r="F962" s="108"/>
      <c r="G962" s="108"/>
      <c r="H962" s="108"/>
      <c r="I962" s="108"/>
      <c r="J962" s="108"/>
    </row>
    <row r="963">
      <c r="C963" s="108"/>
      <c r="D963" s="108"/>
      <c r="E963" s="108"/>
      <c r="F963" s="108"/>
      <c r="G963" s="108"/>
      <c r="H963" s="108"/>
      <c r="I963" s="108"/>
      <c r="J963" s="108"/>
    </row>
    <row r="964">
      <c r="C964" s="108"/>
      <c r="D964" s="108"/>
      <c r="E964" s="108"/>
      <c r="F964" s="108"/>
      <c r="G964" s="108"/>
      <c r="H964" s="108"/>
      <c r="I964" s="108"/>
      <c r="J964" s="108"/>
    </row>
    <row r="965">
      <c r="C965" s="108"/>
      <c r="D965" s="108"/>
      <c r="E965" s="108"/>
      <c r="F965" s="108"/>
      <c r="G965" s="108"/>
      <c r="H965" s="108"/>
      <c r="I965" s="108"/>
      <c r="J965" s="108"/>
    </row>
    <row r="966">
      <c r="C966" s="108"/>
      <c r="D966" s="108"/>
      <c r="E966" s="108"/>
      <c r="F966" s="108"/>
      <c r="G966" s="108"/>
      <c r="H966" s="108"/>
      <c r="I966" s="108"/>
      <c r="J966" s="108"/>
    </row>
    <row r="967">
      <c r="C967" s="108"/>
      <c r="D967" s="108"/>
      <c r="E967" s="108"/>
      <c r="F967" s="108"/>
      <c r="G967" s="108"/>
      <c r="H967" s="108"/>
      <c r="I967" s="108"/>
      <c r="J967" s="108"/>
    </row>
    <row r="968">
      <c r="C968" s="108"/>
      <c r="D968" s="108"/>
      <c r="E968" s="108"/>
      <c r="F968" s="108"/>
      <c r="G968" s="108"/>
      <c r="H968" s="108"/>
      <c r="I968" s="108"/>
      <c r="J968" s="108"/>
    </row>
    <row r="969">
      <c r="C969" s="108"/>
      <c r="D969" s="108"/>
      <c r="E969" s="108"/>
      <c r="F969" s="108"/>
      <c r="G969" s="108"/>
      <c r="H969" s="108"/>
      <c r="I969" s="108"/>
      <c r="J969" s="108"/>
    </row>
    <row r="970">
      <c r="C970" s="108"/>
      <c r="D970" s="108"/>
      <c r="E970" s="108"/>
      <c r="F970" s="108"/>
      <c r="G970" s="108"/>
      <c r="H970" s="108"/>
      <c r="I970" s="108"/>
      <c r="J970" s="108"/>
    </row>
    <row r="971">
      <c r="C971" s="108"/>
      <c r="D971" s="108"/>
      <c r="E971" s="108"/>
      <c r="F971" s="108"/>
      <c r="G971" s="108"/>
      <c r="H971" s="108"/>
      <c r="I971" s="108"/>
      <c r="J971" s="108"/>
    </row>
    <row r="972">
      <c r="C972" s="108"/>
      <c r="D972" s="108"/>
      <c r="E972" s="108"/>
      <c r="F972" s="108"/>
      <c r="G972" s="108"/>
      <c r="H972" s="108"/>
      <c r="I972" s="108"/>
      <c r="J972" s="108"/>
    </row>
    <row r="973">
      <c r="C973" s="108"/>
      <c r="D973" s="108"/>
      <c r="E973" s="108"/>
      <c r="F973" s="108"/>
      <c r="G973" s="108"/>
      <c r="H973" s="108"/>
      <c r="I973" s="108"/>
      <c r="J973" s="108"/>
    </row>
    <row r="974">
      <c r="C974" s="108"/>
      <c r="D974" s="108"/>
      <c r="E974" s="108"/>
      <c r="F974" s="108"/>
      <c r="G974" s="108"/>
      <c r="H974" s="108"/>
      <c r="I974" s="108"/>
      <c r="J974" s="108"/>
    </row>
    <row r="975">
      <c r="C975" s="108"/>
      <c r="D975" s="108"/>
      <c r="E975" s="108"/>
      <c r="F975" s="108"/>
      <c r="G975" s="108"/>
      <c r="H975" s="108"/>
      <c r="I975" s="108"/>
      <c r="J975" s="108"/>
    </row>
    <row r="976">
      <c r="C976" s="108"/>
      <c r="D976" s="108"/>
      <c r="E976" s="108"/>
      <c r="F976" s="108"/>
      <c r="G976" s="108"/>
      <c r="H976" s="108"/>
      <c r="I976" s="108"/>
      <c r="J976" s="108"/>
    </row>
    <row r="977">
      <c r="C977" s="108"/>
      <c r="D977" s="108"/>
      <c r="E977" s="108"/>
      <c r="F977" s="108"/>
      <c r="G977" s="108"/>
      <c r="H977" s="108"/>
      <c r="I977" s="108"/>
      <c r="J977" s="108"/>
    </row>
    <row r="978">
      <c r="C978" s="108"/>
      <c r="D978" s="108"/>
      <c r="E978" s="108"/>
      <c r="F978" s="108"/>
      <c r="G978" s="108"/>
      <c r="H978" s="108"/>
      <c r="I978" s="108"/>
      <c r="J978" s="108"/>
    </row>
    <row r="979">
      <c r="C979" s="108"/>
      <c r="D979" s="108"/>
      <c r="E979" s="108"/>
      <c r="F979" s="108"/>
      <c r="G979" s="108"/>
      <c r="H979" s="108"/>
      <c r="I979" s="108"/>
      <c r="J979" s="108"/>
    </row>
    <row r="980">
      <c r="C980" s="108"/>
      <c r="D980" s="108"/>
      <c r="E980" s="108"/>
      <c r="F980" s="108"/>
      <c r="G980" s="108"/>
      <c r="H980" s="108"/>
      <c r="I980" s="108"/>
      <c r="J980" s="108"/>
    </row>
    <row r="981">
      <c r="C981" s="108"/>
      <c r="D981" s="108"/>
      <c r="E981" s="108"/>
      <c r="F981" s="108"/>
      <c r="G981" s="108"/>
      <c r="H981" s="108"/>
      <c r="I981" s="108"/>
      <c r="J981" s="108"/>
    </row>
    <row r="982">
      <c r="C982" s="108"/>
      <c r="D982" s="108"/>
      <c r="E982" s="108"/>
      <c r="F982" s="108"/>
      <c r="G982" s="108"/>
      <c r="H982" s="108"/>
      <c r="I982" s="108"/>
      <c r="J982" s="108"/>
    </row>
    <row r="983">
      <c r="C983" s="108"/>
      <c r="D983" s="108"/>
      <c r="E983" s="108"/>
      <c r="F983" s="108"/>
      <c r="G983" s="108"/>
      <c r="H983" s="108"/>
      <c r="I983" s="108"/>
      <c r="J983" s="108"/>
    </row>
    <row r="984">
      <c r="C984" s="108"/>
      <c r="D984" s="108"/>
      <c r="E984" s="108"/>
      <c r="F984" s="108"/>
      <c r="G984" s="108"/>
      <c r="H984" s="108"/>
      <c r="I984" s="108"/>
      <c r="J984" s="108"/>
    </row>
    <row r="985">
      <c r="C985" s="108"/>
      <c r="D985" s="108"/>
      <c r="E985" s="108"/>
      <c r="F985" s="108"/>
      <c r="G985" s="108"/>
      <c r="H985" s="108"/>
      <c r="I985" s="108"/>
      <c r="J985" s="108"/>
    </row>
    <row r="986">
      <c r="C986" s="108"/>
      <c r="D986" s="108"/>
      <c r="E986" s="108"/>
      <c r="F986" s="108"/>
      <c r="G986" s="108"/>
      <c r="H986" s="108"/>
      <c r="I986" s="108"/>
      <c r="J986" s="108"/>
    </row>
    <row r="987">
      <c r="C987" s="108"/>
      <c r="D987" s="108"/>
      <c r="E987" s="108"/>
      <c r="F987" s="108"/>
      <c r="G987" s="108"/>
      <c r="H987" s="108"/>
      <c r="I987" s="108"/>
      <c r="J987" s="108"/>
    </row>
    <row r="988">
      <c r="C988" s="108"/>
      <c r="D988" s="108"/>
      <c r="E988" s="108"/>
      <c r="F988" s="108"/>
      <c r="G988" s="108"/>
      <c r="H988" s="108"/>
      <c r="I988" s="108"/>
      <c r="J988" s="108"/>
    </row>
    <row r="989">
      <c r="C989" s="108"/>
      <c r="D989" s="108"/>
      <c r="E989" s="108"/>
      <c r="F989" s="108"/>
      <c r="G989" s="108"/>
      <c r="H989" s="108"/>
      <c r="I989" s="108"/>
      <c r="J989" s="108"/>
    </row>
    <row r="990">
      <c r="C990" s="108"/>
      <c r="D990" s="108"/>
      <c r="E990" s="108"/>
      <c r="F990" s="108"/>
      <c r="G990" s="108"/>
      <c r="H990" s="108"/>
      <c r="I990" s="108"/>
      <c r="J990" s="108"/>
    </row>
    <row r="991">
      <c r="C991" s="108"/>
      <c r="D991" s="108"/>
      <c r="E991" s="108"/>
      <c r="F991" s="108"/>
      <c r="G991" s="108"/>
      <c r="H991" s="108"/>
      <c r="I991" s="108"/>
      <c r="J991" s="108"/>
    </row>
    <row r="992">
      <c r="C992" s="108"/>
      <c r="D992" s="108"/>
      <c r="E992" s="108"/>
      <c r="F992" s="108"/>
      <c r="G992" s="108"/>
      <c r="H992" s="108"/>
      <c r="I992" s="108"/>
      <c r="J992" s="108"/>
    </row>
    <row r="993">
      <c r="C993" s="108"/>
      <c r="D993" s="108"/>
      <c r="E993" s="108"/>
      <c r="F993" s="108"/>
      <c r="G993" s="108"/>
      <c r="H993" s="108"/>
      <c r="I993" s="108"/>
      <c r="J993" s="108"/>
    </row>
    <row r="994">
      <c r="C994" s="108"/>
      <c r="D994" s="108"/>
      <c r="E994" s="108"/>
      <c r="F994" s="108"/>
      <c r="G994" s="108"/>
      <c r="H994" s="108"/>
      <c r="I994" s="108"/>
      <c r="J994" s="108"/>
    </row>
    <row r="995">
      <c r="C995" s="108"/>
      <c r="D995" s="108"/>
      <c r="E995" s="108"/>
      <c r="F995" s="108"/>
      <c r="G995" s="108"/>
      <c r="H995" s="108"/>
      <c r="I995" s="108"/>
      <c r="J995" s="108"/>
    </row>
    <row r="996">
      <c r="C996" s="108"/>
      <c r="D996" s="108"/>
      <c r="E996" s="108"/>
      <c r="F996" s="108"/>
      <c r="G996" s="108"/>
      <c r="H996" s="108"/>
      <c r="I996" s="108"/>
      <c r="J996" s="108"/>
    </row>
    <row r="997">
      <c r="C997" s="108"/>
      <c r="D997" s="108"/>
      <c r="E997" s="108"/>
      <c r="F997" s="108"/>
      <c r="G997" s="108"/>
      <c r="H997" s="108"/>
      <c r="I997" s="108"/>
      <c r="J997" s="108"/>
    </row>
    <row r="998">
      <c r="C998" s="108"/>
      <c r="D998" s="108"/>
      <c r="E998" s="108"/>
      <c r="F998" s="108"/>
      <c r="G998" s="108"/>
      <c r="H998" s="108"/>
      <c r="I998" s="108"/>
      <c r="J998" s="108"/>
    </row>
    <row r="999">
      <c r="C999" s="108"/>
      <c r="D999" s="108"/>
      <c r="E999" s="108"/>
      <c r="F999" s="108"/>
      <c r="G999" s="108"/>
      <c r="H999" s="108"/>
      <c r="I999" s="108"/>
      <c r="J999" s="108"/>
    </row>
    <row r="1000">
      <c r="C1000" s="108"/>
      <c r="D1000" s="108"/>
      <c r="E1000" s="108"/>
      <c r="F1000" s="108"/>
      <c r="G1000" s="108"/>
      <c r="H1000" s="108"/>
      <c r="I1000" s="108"/>
      <c r="J1000" s="108"/>
    </row>
    <row r="1001">
      <c r="C1001" s="108"/>
      <c r="D1001" s="108"/>
      <c r="E1001" s="108"/>
      <c r="F1001" s="108"/>
      <c r="G1001" s="108"/>
      <c r="H1001" s="108"/>
      <c r="I1001" s="108"/>
      <c r="J1001" s="108"/>
    </row>
    <row r="1002">
      <c r="C1002" s="108"/>
      <c r="D1002" s="108"/>
      <c r="E1002" s="108"/>
      <c r="F1002" s="108"/>
      <c r="G1002" s="108"/>
      <c r="H1002" s="108"/>
      <c r="I1002" s="108"/>
      <c r="J1002" s="108"/>
    </row>
    <row r="1003">
      <c r="C1003" s="108"/>
      <c r="D1003" s="108"/>
      <c r="E1003" s="108"/>
      <c r="F1003" s="108"/>
      <c r="G1003" s="108"/>
      <c r="H1003" s="108"/>
      <c r="I1003" s="108"/>
      <c r="J1003" s="108"/>
    </row>
    <row r="1004">
      <c r="C1004" s="108"/>
      <c r="D1004" s="108"/>
      <c r="E1004" s="108"/>
      <c r="F1004" s="108"/>
      <c r="G1004" s="108"/>
      <c r="H1004" s="108"/>
      <c r="I1004" s="108"/>
      <c r="J1004" s="108"/>
    </row>
    <row r="1005">
      <c r="C1005" s="108"/>
      <c r="D1005" s="108"/>
      <c r="E1005" s="108"/>
      <c r="F1005" s="108"/>
      <c r="G1005" s="108"/>
      <c r="H1005" s="108"/>
      <c r="I1005" s="108"/>
      <c r="J1005" s="108"/>
    </row>
    <row r="1006">
      <c r="C1006" s="108"/>
      <c r="D1006" s="108"/>
      <c r="E1006" s="108"/>
      <c r="F1006" s="108"/>
      <c r="G1006" s="108"/>
      <c r="H1006" s="108"/>
      <c r="I1006" s="108"/>
      <c r="J1006" s="108"/>
    </row>
    <row r="1007">
      <c r="C1007" s="108"/>
      <c r="D1007" s="108"/>
      <c r="E1007" s="108"/>
      <c r="F1007" s="108"/>
      <c r="G1007" s="108"/>
      <c r="H1007" s="108"/>
      <c r="I1007" s="108"/>
      <c r="J1007" s="108"/>
    </row>
    <row r="1008">
      <c r="C1008" s="108"/>
      <c r="D1008" s="108"/>
      <c r="E1008" s="108"/>
      <c r="F1008" s="108"/>
      <c r="G1008" s="108"/>
      <c r="H1008" s="108"/>
      <c r="I1008" s="108"/>
      <c r="J1008" s="108"/>
    </row>
    <row r="1009">
      <c r="C1009" s="108"/>
      <c r="D1009" s="108"/>
      <c r="E1009" s="108"/>
      <c r="F1009" s="108"/>
      <c r="G1009" s="108"/>
      <c r="H1009" s="108"/>
      <c r="I1009" s="108"/>
      <c r="J1009" s="108"/>
    </row>
    <row r="1010">
      <c r="C1010" s="108"/>
      <c r="D1010" s="108"/>
      <c r="E1010" s="108"/>
      <c r="F1010" s="108"/>
      <c r="G1010" s="108"/>
      <c r="H1010" s="108"/>
      <c r="I1010" s="108"/>
      <c r="J1010" s="108"/>
    </row>
    <row r="1011">
      <c r="C1011" s="108"/>
      <c r="D1011" s="108"/>
      <c r="E1011" s="108"/>
      <c r="F1011" s="108"/>
      <c r="G1011" s="108"/>
      <c r="H1011" s="108"/>
      <c r="I1011" s="108"/>
      <c r="J1011" s="108"/>
    </row>
    <row r="1012">
      <c r="C1012" s="108"/>
      <c r="D1012" s="108"/>
      <c r="E1012" s="108"/>
      <c r="F1012" s="108"/>
      <c r="G1012" s="108"/>
      <c r="H1012" s="108"/>
      <c r="I1012" s="108"/>
      <c r="J1012" s="108"/>
    </row>
    <row r="1013">
      <c r="C1013" s="108"/>
      <c r="D1013" s="108"/>
      <c r="E1013" s="108"/>
      <c r="F1013" s="108"/>
      <c r="G1013" s="108"/>
      <c r="H1013" s="108"/>
      <c r="I1013" s="108"/>
      <c r="J1013" s="108"/>
    </row>
    <row r="1014">
      <c r="C1014" s="108"/>
      <c r="D1014" s="108"/>
      <c r="E1014" s="108"/>
      <c r="F1014" s="108"/>
      <c r="G1014" s="108"/>
      <c r="H1014" s="108"/>
      <c r="I1014" s="108"/>
      <c r="J1014" s="108"/>
    </row>
    <row r="1015">
      <c r="C1015" s="108"/>
      <c r="D1015" s="108"/>
      <c r="E1015" s="108"/>
      <c r="F1015" s="108"/>
      <c r="G1015" s="108"/>
      <c r="H1015" s="108"/>
      <c r="I1015" s="108"/>
      <c r="J1015" s="108"/>
    </row>
    <row r="1016">
      <c r="C1016" s="108"/>
      <c r="D1016" s="108"/>
      <c r="E1016" s="108"/>
      <c r="F1016" s="108"/>
      <c r="G1016" s="108"/>
      <c r="H1016" s="108"/>
      <c r="I1016" s="108"/>
      <c r="J1016" s="108"/>
    </row>
    <row r="1017">
      <c r="C1017" s="108"/>
      <c r="D1017" s="108"/>
      <c r="E1017" s="108"/>
      <c r="F1017" s="108"/>
      <c r="G1017" s="108"/>
      <c r="H1017" s="108"/>
      <c r="I1017" s="108"/>
      <c r="J1017" s="108"/>
    </row>
    <row r="1018">
      <c r="C1018" s="108"/>
      <c r="D1018" s="108"/>
      <c r="E1018" s="108"/>
      <c r="F1018" s="108"/>
      <c r="G1018" s="108"/>
      <c r="H1018" s="108"/>
      <c r="I1018" s="108"/>
      <c r="J1018" s="108"/>
    </row>
    <row r="1019">
      <c r="C1019" s="108"/>
      <c r="D1019" s="108"/>
      <c r="E1019" s="108"/>
      <c r="F1019" s="108"/>
      <c r="G1019" s="108"/>
      <c r="H1019" s="108"/>
      <c r="I1019" s="108"/>
      <c r="J1019" s="108"/>
    </row>
    <row r="1020">
      <c r="C1020" s="108"/>
      <c r="D1020" s="108"/>
      <c r="E1020" s="108"/>
      <c r="F1020" s="108"/>
      <c r="G1020" s="108"/>
      <c r="H1020" s="108"/>
      <c r="I1020" s="108"/>
      <c r="J1020" s="108"/>
    </row>
    <row r="1021">
      <c r="C1021" s="108"/>
      <c r="D1021" s="108"/>
      <c r="E1021" s="108"/>
      <c r="F1021" s="108"/>
      <c r="G1021" s="108"/>
      <c r="H1021" s="108"/>
      <c r="I1021" s="108"/>
      <c r="J1021" s="108"/>
    </row>
    <row r="1022">
      <c r="C1022" s="108"/>
      <c r="D1022" s="108"/>
      <c r="E1022" s="108"/>
      <c r="F1022" s="108"/>
      <c r="G1022" s="108"/>
      <c r="H1022" s="108"/>
      <c r="I1022" s="108"/>
      <c r="J1022" s="108"/>
    </row>
    <row r="1023">
      <c r="C1023" s="108"/>
      <c r="D1023" s="108"/>
      <c r="E1023" s="108"/>
      <c r="F1023" s="108"/>
      <c r="G1023" s="108"/>
      <c r="H1023" s="108"/>
      <c r="I1023" s="108"/>
      <c r="J1023" s="108"/>
    </row>
    <row r="1024">
      <c r="C1024" s="108"/>
      <c r="D1024" s="108"/>
      <c r="E1024" s="108"/>
      <c r="F1024" s="108"/>
      <c r="G1024" s="108"/>
      <c r="H1024" s="108"/>
      <c r="I1024" s="108"/>
      <c r="J1024" s="108"/>
    </row>
    <row r="1025">
      <c r="C1025" s="108"/>
      <c r="D1025" s="108"/>
      <c r="E1025" s="108"/>
      <c r="F1025" s="108"/>
      <c r="G1025" s="108"/>
      <c r="H1025" s="108"/>
      <c r="I1025" s="108"/>
      <c r="J1025" s="108"/>
    </row>
    <row r="1026">
      <c r="C1026" s="108"/>
      <c r="D1026" s="108"/>
      <c r="E1026" s="108"/>
      <c r="F1026" s="108"/>
      <c r="G1026" s="108"/>
      <c r="H1026" s="108"/>
      <c r="I1026" s="108"/>
      <c r="J1026" s="108"/>
    </row>
    <row r="1027">
      <c r="C1027" s="108"/>
      <c r="D1027" s="108"/>
      <c r="E1027" s="108"/>
      <c r="F1027" s="108"/>
      <c r="G1027" s="108"/>
      <c r="H1027" s="108"/>
      <c r="I1027" s="108"/>
      <c r="J1027" s="108"/>
    </row>
    <row r="1028">
      <c r="C1028" s="108"/>
      <c r="D1028" s="108"/>
      <c r="E1028" s="108"/>
      <c r="F1028" s="108"/>
      <c r="G1028" s="108"/>
      <c r="H1028" s="108"/>
      <c r="I1028" s="108"/>
      <c r="J1028" s="108"/>
    </row>
    <row r="1029">
      <c r="C1029" s="108"/>
      <c r="D1029" s="108"/>
      <c r="E1029" s="108"/>
      <c r="F1029" s="108"/>
      <c r="G1029" s="108"/>
      <c r="H1029" s="108"/>
      <c r="I1029" s="108"/>
      <c r="J1029" s="108"/>
    </row>
    <row r="1030">
      <c r="C1030" s="108"/>
      <c r="D1030" s="108"/>
      <c r="E1030" s="108"/>
      <c r="F1030" s="108"/>
      <c r="G1030" s="108"/>
      <c r="H1030" s="108"/>
      <c r="I1030" s="108"/>
      <c r="J1030" s="108"/>
    </row>
    <row r="1031">
      <c r="C1031" s="108"/>
      <c r="D1031" s="108"/>
      <c r="E1031" s="108"/>
      <c r="F1031" s="108"/>
      <c r="G1031" s="108"/>
      <c r="H1031" s="108"/>
      <c r="I1031" s="108"/>
      <c r="J1031" s="108"/>
    </row>
    <row r="1032">
      <c r="C1032" s="108"/>
      <c r="D1032" s="108"/>
      <c r="E1032" s="108"/>
      <c r="F1032" s="108"/>
      <c r="G1032" s="108"/>
      <c r="H1032" s="108"/>
      <c r="I1032" s="108"/>
      <c r="J1032" s="108"/>
    </row>
    <row r="1033">
      <c r="C1033" s="108"/>
      <c r="D1033" s="108"/>
      <c r="E1033" s="108"/>
      <c r="F1033" s="108"/>
      <c r="G1033" s="108"/>
      <c r="H1033" s="108"/>
      <c r="I1033" s="108"/>
      <c r="J1033" s="108"/>
    </row>
    <row r="1034">
      <c r="C1034" s="108"/>
      <c r="D1034" s="108"/>
      <c r="E1034" s="108"/>
      <c r="F1034" s="108"/>
      <c r="G1034" s="108"/>
      <c r="H1034" s="108"/>
      <c r="I1034" s="108"/>
      <c r="J1034" s="108"/>
    </row>
    <row r="1035">
      <c r="C1035" s="108"/>
      <c r="D1035" s="108"/>
      <c r="E1035" s="108"/>
      <c r="F1035" s="108"/>
      <c r="G1035" s="108"/>
      <c r="H1035" s="108"/>
      <c r="I1035" s="108"/>
      <c r="J1035" s="108"/>
    </row>
    <row r="1036">
      <c r="C1036" s="108"/>
      <c r="D1036" s="108"/>
      <c r="E1036" s="108"/>
      <c r="F1036" s="108"/>
      <c r="G1036" s="108"/>
      <c r="H1036" s="108"/>
      <c r="I1036" s="108"/>
      <c r="J1036" s="108"/>
    </row>
    <row r="1037">
      <c r="C1037" s="108"/>
      <c r="D1037" s="108"/>
      <c r="E1037" s="108"/>
      <c r="F1037" s="108"/>
      <c r="G1037" s="108"/>
      <c r="H1037" s="108"/>
      <c r="I1037" s="108"/>
      <c r="J1037" s="108"/>
    </row>
    <row r="1038">
      <c r="C1038" s="108"/>
      <c r="D1038" s="108"/>
      <c r="E1038" s="108"/>
      <c r="F1038" s="108"/>
      <c r="G1038" s="108"/>
      <c r="H1038" s="108"/>
      <c r="I1038" s="108"/>
      <c r="J1038" s="108"/>
    </row>
    <row r="1039">
      <c r="C1039" s="108"/>
      <c r="D1039" s="108"/>
      <c r="E1039" s="108"/>
      <c r="F1039" s="108"/>
      <c r="G1039" s="108"/>
      <c r="H1039" s="108"/>
      <c r="I1039" s="108"/>
      <c r="J1039" s="108"/>
    </row>
    <row r="1040">
      <c r="C1040" s="108"/>
      <c r="D1040" s="108"/>
      <c r="E1040" s="108"/>
      <c r="F1040" s="108"/>
      <c r="G1040" s="108"/>
      <c r="H1040" s="108"/>
      <c r="I1040" s="108"/>
      <c r="J1040" s="108"/>
    </row>
    <row r="1041">
      <c r="C1041" s="108"/>
      <c r="D1041" s="108"/>
      <c r="E1041" s="108"/>
      <c r="F1041" s="108"/>
      <c r="G1041" s="108"/>
      <c r="H1041" s="108"/>
      <c r="I1041" s="108"/>
      <c r="J1041" s="108"/>
    </row>
    <row r="1042">
      <c r="C1042" s="108"/>
      <c r="D1042" s="108"/>
      <c r="E1042" s="108"/>
      <c r="F1042" s="108"/>
      <c r="G1042" s="108"/>
      <c r="H1042" s="108"/>
      <c r="I1042" s="108"/>
      <c r="J1042" s="108"/>
    </row>
    <row r="1043">
      <c r="C1043" s="108"/>
      <c r="D1043" s="108"/>
      <c r="E1043" s="108"/>
      <c r="F1043" s="108"/>
      <c r="G1043" s="108"/>
      <c r="H1043" s="108"/>
      <c r="I1043" s="108"/>
      <c r="J1043" s="108"/>
    </row>
    <row r="1044">
      <c r="C1044" s="108"/>
      <c r="D1044" s="108"/>
      <c r="E1044" s="108"/>
      <c r="F1044" s="108"/>
      <c r="G1044" s="108"/>
      <c r="H1044" s="108"/>
      <c r="I1044" s="108"/>
      <c r="J1044" s="108"/>
    </row>
    <row r="1045">
      <c r="C1045" s="108"/>
      <c r="D1045" s="108"/>
      <c r="E1045" s="108"/>
      <c r="F1045" s="108"/>
      <c r="G1045" s="108"/>
      <c r="H1045" s="108"/>
      <c r="I1045" s="108"/>
      <c r="J1045" s="108"/>
    </row>
    <row r="1046">
      <c r="C1046" s="108"/>
      <c r="D1046" s="108"/>
      <c r="E1046" s="108"/>
      <c r="F1046" s="108"/>
      <c r="G1046" s="108"/>
      <c r="H1046" s="108"/>
      <c r="I1046" s="108"/>
      <c r="J1046" s="108"/>
    </row>
    <row r="1047">
      <c r="C1047" s="108"/>
      <c r="D1047" s="108"/>
      <c r="E1047" s="108"/>
      <c r="F1047" s="108"/>
      <c r="G1047" s="108"/>
      <c r="H1047" s="108"/>
      <c r="I1047" s="108"/>
      <c r="J1047" s="108"/>
    </row>
    <row r="1048">
      <c r="C1048" s="108"/>
      <c r="D1048" s="108"/>
      <c r="E1048" s="108"/>
      <c r="F1048" s="108"/>
      <c r="G1048" s="108"/>
      <c r="H1048" s="108"/>
      <c r="I1048" s="108"/>
      <c r="J1048" s="108"/>
    </row>
    <row r="1049">
      <c r="C1049" s="108"/>
      <c r="D1049" s="108"/>
      <c r="E1049" s="108"/>
      <c r="F1049" s="108"/>
      <c r="G1049" s="108"/>
      <c r="H1049" s="108"/>
      <c r="I1049" s="108"/>
      <c r="J1049" s="108"/>
    </row>
    <row r="1050">
      <c r="C1050" s="108"/>
      <c r="D1050" s="108"/>
      <c r="E1050" s="108"/>
      <c r="F1050" s="108"/>
      <c r="G1050" s="108"/>
      <c r="H1050" s="108"/>
      <c r="I1050" s="108"/>
      <c r="J1050" s="108"/>
    </row>
    <row r="1051">
      <c r="C1051" s="108"/>
      <c r="D1051" s="108"/>
      <c r="E1051" s="108"/>
      <c r="F1051" s="108"/>
      <c r="G1051" s="108"/>
      <c r="H1051" s="108"/>
      <c r="I1051" s="108"/>
      <c r="J1051" s="108"/>
    </row>
    <row r="1052">
      <c r="C1052" s="108"/>
      <c r="D1052" s="108"/>
      <c r="E1052" s="108"/>
      <c r="F1052" s="108"/>
      <c r="G1052" s="108"/>
      <c r="H1052" s="108"/>
      <c r="I1052" s="108"/>
      <c r="J1052" s="108"/>
    </row>
    <row r="1053">
      <c r="C1053" s="108"/>
      <c r="D1053" s="108"/>
      <c r="E1053" s="108"/>
      <c r="F1053" s="108"/>
      <c r="G1053" s="108"/>
      <c r="H1053" s="108"/>
      <c r="I1053" s="108"/>
      <c r="J1053" s="108"/>
    </row>
    <row r="1054">
      <c r="C1054" s="108"/>
      <c r="D1054" s="108"/>
      <c r="E1054" s="108"/>
      <c r="F1054" s="108"/>
      <c r="G1054" s="108"/>
      <c r="H1054" s="108"/>
      <c r="I1054" s="108"/>
      <c r="J1054" s="108"/>
    </row>
    <row r="1055">
      <c r="C1055" s="108"/>
      <c r="D1055" s="108"/>
      <c r="E1055" s="108"/>
      <c r="F1055" s="108"/>
      <c r="G1055" s="108"/>
      <c r="H1055" s="108"/>
      <c r="I1055" s="108"/>
      <c r="J1055" s="108"/>
    </row>
    <row r="1056">
      <c r="C1056" s="108"/>
      <c r="D1056" s="108"/>
      <c r="E1056" s="108"/>
      <c r="F1056" s="108"/>
      <c r="G1056" s="108"/>
      <c r="H1056" s="108"/>
      <c r="I1056" s="108"/>
      <c r="J1056" s="108"/>
    </row>
    <row r="1057">
      <c r="C1057" s="108"/>
      <c r="D1057" s="108"/>
      <c r="E1057" s="108"/>
      <c r="F1057" s="108"/>
      <c r="G1057" s="108"/>
      <c r="H1057" s="108"/>
      <c r="I1057" s="108"/>
      <c r="J1057" s="108"/>
    </row>
    <row r="1058">
      <c r="C1058" s="108"/>
      <c r="D1058" s="108"/>
      <c r="E1058" s="108"/>
      <c r="F1058" s="108"/>
      <c r="G1058" s="108"/>
      <c r="H1058" s="108"/>
      <c r="I1058" s="108"/>
      <c r="J1058" s="108"/>
    </row>
    <row r="1059">
      <c r="C1059" s="108"/>
      <c r="D1059" s="108"/>
      <c r="E1059" s="108"/>
      <c r="F1059" s="108"/>
      <c r="G1059" s="108"/>
      <c r="H1059" s="108"/>
      <c r="I1059" s="108"/>
      <c r="J1059" s="108"/>
    </row>
    <row r="1060">
      <c r="C1060" s="108"/>
      <c r="D1060" s="108"/>
      <c r="E1060" s="108"/>
      <c r="F1060" s="108"/>
      <c r="G1060" s="108"/>
      <c r="H1060" s="108"/>
      <c r="I1060" s="108"/>
      <c r="J1060" s="108"/>
    </row>
    <row r="1061">
      <c r="C1061" s="108"/>
      <c r="D1061" s="108"/>
      <c r="E1061" s="108"/>
      <c r="F1061" s="108"/>
      <c r="G1061" s="108"/>
      <c r="H1061" s="108"/>
      <c r="I1061" s="108"/>
      <c r="J1061" s="108"/>
    </row>
    <row r="1062">
      <c r="C1062" s="108"/>
      <c r="D1062" s="108"/>
      <c r="E1062" s="108"/>
      <c r="F1062" s="108"/>
      <c r="G1062" s="108"/>
      <c r="H1062" s="108"/>
      <c r="I1062" s="108"/>
      <c r="J1062" s="108"/>
    </row>
    <row r="1063">
      <c r="C1063" s="108"/>
      <c r="D1063" s="108"/>
      <c r="E1063" s="108"/>
      <c r="F1063" s="108"/>
      <c r="G1063" s="108"/>
      <c r="H1063" s="108"/>
      <c r="I1063" s="108"/>
      <c r="J1063" s="108"/>
    </row>
    <row r="1064">
      <c r="C1064" s="108"/>
      <c r="D1064" s="108"/>
      <c r="E1064" s="108"/>
      <c r="F1064" s="108"/>
      <c r="G1064" s="108"/>
      <c r="H1064" s="108"/>
      <c r="I1064" s="108"/>
      <c r="J1064" s="108"/>
    </row>
    <row r="1065">
      <c r="C1065" s="108"/>
      <c r="D1065" s="108"/>
      <c r="E1065" s="108"/>
      <c r="F1065" s="108"/>
      <c r="G1065" s="108"/>
      <c r="H1065" s="108"/>
      <c r="I1065" s="108"/>
      <c r="J1065" s="108"/>
    </row>
    <row r="1066">
      <c r="C1066" s="108"/>
      <c r="D1066" s="108"/>
      <c r="E1066" s="108"/>
      <c r="F1066" s="108"/>
      <c r="G1066" s="108"/>
      <c r="H1066" s="108"/>
      <c r="I1066" s="108"/>
      <c r="J1066" s="108"/>
    </row>
    <row r="1067">
      <c r="C1067" s="108"/>
      <c r="D1067" s="108"/>
      <c r="E1067" s="108"/>
      <c r="F1067" s="108"/>
      <c r="G1067" s="108"/>
      <c r="H1067" s="108"/>
      <c r="I1067" s="108"/>
      <c r="J1067" s="108"/>
    </row>
    <row r="1068">
      <c r="C1068" s="108"/>
      <c r="D1068" s="108"/>
      <c r="E1068" s="108"/>
      <c r="F1068" s="108"/>
      <c r="G1068" s="108"/>
      <c r="H1068" s="108"/>
      <c r="I1068" s="108"/>
      <c r="J1068" s="108"/>
    </row>
    <row r="1069">
      <c r="C1069" s="108"/>
      <c r="D1069" s="108"/>
      <c r="E1069" s="108"/>
      <c r="F1069" s="108"/>
      <c r="G1069" s="108"/>
      <c r="H1069" s="108"/>
      <c r="I1069" s="108"/>
      <c r="J1069" s="108"/>
    </row>
    <row r="1070">
      <c r="C1070" s="108"/>
      <c r="D1070" s="108"/>
      <c r="E1070" s="108"/>
      <c r="F1070" s="108"/>
      <c r="G1070" s="108"/>
      <c r="H1070" s="108"/>
      <c r="I1070" s="108"/>
      <c r="J1070" s="108"/>
    </row>
    <row r="1071">
      <c r="C1071" s="108"/>
      <c r="D1071" s="108"/>
      <c r="E1071" s="108"/>
      <c r="F1071" s="108"/>
      <c r="G1071" s="108"/>
      <c r="H1071" s="108"/>
      <c r="I1071" s="108"/>
      <c r="J1071" s="108"/>
    </row>
    <row r="1072">
      <c r="C1072" s="108"/>
      <c r="D1072" s="108"/>
      <c r="E1072" s="108"/>
      <c r="F1072" s="108"/>
      <c r="G1072" s="108"/>
      <c r="H1072" s="108"/>
      <c r="I1072" s="108"/>
      <c r="J1072" s="108"/>
    </row>
    <row r="1073">
      <c r="C1073" s="108"/>
      <c r="D1073" s="108"/>
      <c r="E1073" s="108"/>
      <c r="F1073" s="108"/>
      <c r="G1073" s="108"/>
      <c r="H1073" s="108"/>
      <c r="I1073" s="108"/>
      <c r="J1073" s="108"/>
    </row>
    <row r="1074">
      <c r="C1074" s="108"/>
      <c r="D1074" s="108"/>
      <c r="E1074" s="108"/>
      <c r="F1074" s="108"/>
      <c r="G1074" s="108"/>
      <c r="H1074" s="108"/>
      <c r="I1074" s="108"/>
      <c r="J1074" s="108"/>
    </row>
    <row r="1075">
      <c r="C1075" s="108"/>
      <c r="D1075" s="108"/>
      <c r="E1075" s="108"/>
      <c r="F1075" s="108"/>
      <c r="G1075" s="108"/>
      <c r="H1075" s="108"/>
      <c r="I1075" s="108"/>
      <c r="J1075" s="108"/>
    </row>
    <row r="1076">
      <c r="C1076" s="108"/>
      <c r="D1076" s="108"/>
      <c r="E1076" s="108"/>
      <c r="F1076" s="108"/>
      <c r="G1076" s="108"/>
      <c r="H1076" s="108"/>
      <c r="I1076" s="108"/>
      <c r="J1076" s="108"/>
    </row>
    <row r="1077">
      <c r="C1077" s="108"/>
      <c r="D1077" s="108"/>
      <c r="E1077" s="108"/>
      <c r="F1077" s="108"/>
      <c r="G1077" s="108"/>
      <c r="H1077" s="108"/>
      <c r="I1077" s="108"/>
      <c r="J1077" s="108"/>
    </row>
    <row r="1078">
      <c r="C1078" s="108"/>
      <c r="D1078" s="108"/>
      <c r="E1078" s="108"/>
      <c r="F1078" s="108"/>
      <c r="G1078" s="108"/>
      <c r="H1078" s="108"/>
      <c r="I1078" s="108"/>
      <c r="J1078" s="108"/>
    </row>
    <row r="1079">
      <c r="C1079" s="108"/>
      <c r="D1079" s="108"/>
      <c r="E1079" s="108"/>
      <c r="F1079" s="108"/>
      <c r="G1079" s="108"/>
      <c r="H1079" s="108"/>
      <c r="I1079" s="108"/>
      <c r="J1079" s="108"/>
    </row>
    <row r="1080">
      <c r="C1080" s="108"/>
      <c r="D1080" s="108"/>
      <c r="E1080" s="108"/>
      <c r="F1080" s="108"/>
      <c r="G1080" s="108"/>
      <c r="H1080" s="108"/>
      <c r="I1080" s="108"/>
      <c r="J1080" s="108"/>
    </row>
    <row r="1081">
      <c r="C1081" s="108"/>
      <c r="D1081" s="108"/>
      <c r="E1081" s="108"/>
      <c r="F1081" s="108"/>
      <c r="G1081" s="108"/>
      <c r="H1081" s="108"/>
      <c r="I1081" s="108"/>
      <c r="J1081" s="108"/>
    </row>
    <row r="1082">
      <c r="C1082" s="108"/>
      <c r="D1082" s="108"/>
      <c r="E1082" s="108"/>
      <c r="F1082" s="108"/>
      <c r="G1082" s="108"/>
      <c r="H1082" s="108"/>
      <c r="I1082" s="108"/>
      <c r="J1082" s="108"/>
    </row>
    <row r="1083">
      <c r="C1083" s="108"/>
      <c r="D1083" s="108"/>
      <c r="E1083" s="108"/>
      <c r="F1083" s="108"/>
      <c r="G1083" s="108"/>
      <c r="H1083" s="108"/>
      <c r="I1083" s="108"/>
      <c r="J1083" s="108"/>
    </row>
    <row r="1084">
      <c r="C1084" s="108"/>
      <c r="D1084" s="108"/>
      <c r="E1084" s="108"/>
      <c r="F1084" s="108"/>
      <c r="G1084" s="108"/>
      <c r="H1084" s="108"/>
      <c r="I1084" s="108"/>
      <c r="J1084" s="108"/>
    </row>
    <row r="1085">
      <c r="C1085" s="108"/>
      <c r="D1085" s="108"/>
      <c r="E1085" s="108"/>
      <c r="F1085" s="108"/>
      <c r="G1085" s="108"/>
      <c r="H1085" s="108"/>
      <c r="I1085" s="108"/>
      <c r="J1085" s="108"/>
    </row>
    <row r="1086">
      <c r="C1086" s="108"/>
      <c r="D1086" s="108"/>
      <c r="E1086" s="108"/>
      <c r="F1086" s="108"/>
      <c r="G1086" s="108"/>
      <c r="H1086" s="108"/>
      <c r="I1086" s="108"/>
      <c r="J1086" s="108"/>
    </row>
    <row r="1087">
      <c r="C1087" s="108"/>
      <c r="D1087" s="108"/>
      <c r="E1087" s="108"/>
      <c r="F1087" s="108"/>
      <c r="G1087" s="108"/>
      <c r="H1087" s="108"/>
      <c r="I1087" s="108"/>
      <c r="J1087" s="108"/>
    </row>
    <row r="1088">
      <c r="C1088" s="108"/>
      <c r="D1088" s="108"/>
      <c r="E1088" s="108"/>
      <c r="F1088" s="108"/>
      <c r="G1088" s="108"/>
      <c r="H1088" s="108"/>
      <c r="I1088" s="108"/>
      <c r="J1088" s="108"/>
    </row>
    <row r="1089">
      <c r="C1089" s="108"/>
      <c r="D1089" s="108"/>
      <c r="E1089" s="108"/>
      <c r="F1089" s="108"/>
      <c r="G1089" s="108"/>
      <c r="H1089" s="108"/>
      <c r="I1089" s="108"/>
      <c r="J1089" s="108"/>
    </row>
    <row r="1090">
      <c r="C1090" s="108"/>
      <c r="D1090" s="108"/>
      <c r="E1090" s="108"/>
      <c r="F1090" s="108"/>
      <c r="G1090" s="108"/>
      <c r="H1090" s="108"/>
      <c r="I1090" s="108"/>
      <c r="J1090" s="108"/>
    </row>
    <row r="1091">
      <c r="C1091" s="108"/>
      <c r="D1091" s="108"/>
      <c r="E1091" s="108"/>
      <c r="F1091" s="108"/>
      <c r="G1091" s="108"/>
      <c r="H1091" s="108"/>
      <c r="I1091" s="108"/>
      <c r="J1091" s="108"/>
    </row>
    <row r="1092">
      <c r="C1092" s="108"/>
      <c r="D1092" s="108"/>
      <c r="E1092" s="108"/>
      <c r="F1092" s="108"/>
      <c r="G1092" s="108"/>
      <c r="H1092" s="108"/>
      <c r="I1092" s="108"/>
      <c r="J1092" s="108"/>
    </row>
    <row r="1093">
      <c r="C1093" s="108"/>
      <c r="D1093" s="108"/>
      <c r="E1093" s="108"/>
      <c r="F1093" s="108"/>
      <c r="G1093" s="108"/>
      <c r="H1093" s="108"/>
      <c r="I1093" s="108"/>
      <c r="J1093" s="108"/>
    </row>
    <row r="1094">
      <c r="C1094" s="108"/>
      <c r="D1094" s="108"/>
      <c r="E1094" s="108"/>
      <c r="F1094" s="108"/>
      <c r="G1094" s="108"/>
      <c r="H1094" s="108"/>
      <c r="I1094" s="108"/>
      <c r="J1094" s="108"/>
    </row>
    <row r="1095">
      <c r="C1095" s="108"/>
      <c r="D1095" s="108"/>
      <c r="E1095" s="108"/>
      <c r="F1095" s="108"/>
      <c r="G1095" s="108"/>
      <c r="H1095" s="108"/>
      <c r="I1095" s="108"/>
      <c r="J1095" s="108"/>
    </row>
    <row r="1096">
      <c r="C1096" s="108"/>
      <c r="D1096" s="108"/>
      <c r="E1096" s="108"/>
      <c r="F1096" s="108"/>
      <c r="G1096" s="108"/>
      <c r="H1096" s="108"/>
      <c r="I1096" s="108"/>
      <c r="J1096" s="108"/>
    </row>
    <row r="1097">
      <c r="C1097" s="108"/>
      <c r="D1097" s="108"/>
      <c r="E1097" s="108"/>
      <c r="F1097" s="108"/>
      <c r="G1097" s="108"/>
      <c r="H1097" s="108"/>
      <c r="I1097" s="108"/>
      <c r="J1097" s="108"/>
    </row>
  </sheetData>
  <mergeCells count="39">
    <mergeCell ref="C1:P1"/>
    <mergeCell ref="T1:AG1"/>
    <mergeCell ref="B3:B10"/>
    <mergeCell ref="R3:R18"/>
    <mergeCell ref="S3:S10"/>
    <mergeCell ref="B11:B17"/>
    <mergeCell ref="R19:R34"/>
    <mergeCell ref="S27:S33"/>
    <mergeCell ref="A51:A53"/>
    <mergeCell ref="A54:A62"/>
    <mergeCell ref="A63:A71"/>
    <mergeCell ref="B54:B56"/>
    <mergeCell ref="B57:B59"/>
    <mergeCell ref="B60:B62"/>
    <mergeCell ref="B63:B65"/>
    <mergeCell ref="B66:B68"/>
    <mergeCell ref="B69:B71"/>
    <mergeCell ref="A3:A18"/>
    <mergeCell ref="A19:A34"/>
    <mergeCell ref="B19:B26"/>
    <mergeCell ref="B27:B33"/>
    <mergeCell ref="A35:A50"/>
    <mergeCell ref="B35:B42"/>
    <mergeCell ref="B43:B49"/>
    <mergeCell ref="S54:S56"/>
    <mergeCell ref="S57:S59"/>
    <mergeCell ref="R54:R62"/>
    <mergeCell ref="R63:R71"/>
    <mergeCell ref="S63:S65"/>
    <mergeCell ref="S66:S68"/>
    <mergeCell ref="S69:S71"/>
    <mergeCell ref="S72:S74"/>
    <mergeCell ref="S11:S17"/>
    <mergeCell ref="S19:S26"/>
    <mergeCell ref="R35:R50"/>
    <mergeCell ref="S35:S42"/>
    <mergeCell ref="S43:S49"/>
    <mergeCell ref="R51:R53"/>
    <mergeCell ref="S60:S6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3" max="3" width="19.57"/>
    <col customWidth="1" min="4" max="16" width="11.71"/>
  </cols>
  <sheetData>
    <row r="1">
      <c r="C1" s="209" t="s">
        <v>792</v>
      </c>
      <c r="T1" s="209" t="s">
        <v>793</v>
      </c>
    </row>
    <row r="2">
      <c r="C2" s="210" t="s">
        <v>326</v>
      </c>
      <c r="D2" s="210" t="s">
        <v>737</v>
      </c>
      <c r="E2" s="210" t="s">
        <v>738</v>
      </c>
      <c r="F2" s="210" t="s">
        <v>505</v>
      </c>
      <c r="G2" s="210" t="s">
        <v>739</v>
      </c>
      <c r="H2" s="210" t="s">
        <v>740</v>
      </c>
      <c r="I2" s="210" t="s">
        <v>741</v>
      </c>
      <c r="J2" s="210" t="s">
        <v>742</v>
      </c>
      <c r="K2" s="210" t="s">
        <v>398</v>
      </c>
      <c r="L2" s="210" t="s">
        <v>743</v>
      </c>
      <c r="M2" s="210" t="s">
        <v>744</v>
      </c>
      <c r="N2" s="210" t="s">
        <v>423</v>
      </c>
      <c r="O2" s="210" t="s">
        <v>745</v>
      </c>
      <c r="P2" s="210" t="s">
        <v>439</v>
      </c>
      <c r="T2" s="210" t="s">
        <v>326</v>
      </c>
      <c r="U2" s="210" t="s">
        <v>737</v>
      </c>
      <c r="V2" s="210" t="s">
        <v>738</v>
      </c>
      <c r="W2" s="210" t="s">
        <v>505</v>
      </c>
      <c r="X2" s="210" t="s">
        <v>739</v>
      </c>
      <c r="Y2" s="210" t="s">
        <v>740</v>
      </c>
      <c r="Z2" s="210" t="s">
        <v>741</v>
      </c>
      <c r="AA2" s="210" t="s">
        <v>742</v>
      </c>
      <c r="AB2" s="210" t="s">
        <v>398</v>
      </c>
      <c r="AC2" s="210" t="s">
        <v>743</v>
      </c>
      <c r="AD2" s="210" t="s">
        <v>744</v>
      </c>
      <c r="AE2" s="210" t="s">
        <v>423</v>
      </c>
      <c r="AF2" s="210" t="s">
        <v>745</v>
      </c>
      <c r="AG2" s="210" t="s">
        <v>439</v>
      </c>
    </row>
    <row r="3">
      <c r="A3" s="212" t="s">
        <v>746</v>
      </c>
      <c r="B3" s="212" t="s">
        <v>747</v>
      </c>
      <c r="C3" s="213" t="s">
        <v>748</v>
      </c>
      <c r="D3" s="214">
        <v>2.0</v>
      </c>
      <c r="E3" s="214"/>
      <c r="F3" s="214"/>
      <c r="G3" s="215"/>
      <c r="H3" s="216"/>
      <c r="I3" s="216"/>
      <c r="J3" s="216"/>
      <c r="K3" s="216">
        <v>2.0</v>
      </c>
      <c r="L3" s="216"/>
      <c r="M3" s="216">
        <v>3.0</v>
      </c>
      <c r="N3" s="217"/>
      <c r="O3" s="217"/>
      <c r="P3" s="218">
        <f t="shared" ref="P3:P9" si="1">SUM(D3:O3)</f>
        <v>7</v>
      </c>
      <c r="R3" s="212" t="s">
        <v>746</v>
      </c>
      <c r="S3" s="212" t="s">
        <v>747</v>
      </c>
      <c r="T3" s="213" t="s">
        <v>748</v>
      </c>
      <c r="U3" s="29"/>
      <c r="V3" s="29"/>
      <c r="W3" s="29"/>
      <c r="X3" s="360"/>
      <c r="Y3" s="234"/>
      <c r="Z3" s="234"/>
      <c r="AA3" s="234"/>
      <c r="AB3" s="246"/>
      <c r="AC3" s="234"/>
      <c r="AD3" s="246"/>
      <c r="AE3" s="246"/>
      <c r="AF3" s="246"/>
      <c r="AG3" s="218">
        <f t="shared" ref="AG3:AG9" si="2">SUM(U3:AF3)</f>
        <v>0</v>
      </c>
    </row>
    <row r="4">
      <c r="A4" s="219"/>
      <c r="B4" s="219"/>
      <c r="C4" s="220" t="s">
        <v>749</v>
      </c>
      <c r="D4" s="214">
        <v>16.0</v>
      </c>
      <c r="E4" s="214">
        <v>10.0</v>
      </c>
      <c r="F4" s="214">
        <v>38.0</v>
      </c>
      <c r="G4" s="215">
        <v>19.0</v>
      </c>
      <c r="H4" s="214">
        <v>10.0</v>
      </c>
      <c r="I4" s="214">
        <v>6.0</v>
      </c>
      <c r="J4" s="214">
        <v>3.0</v>
      </c>
      <c r="K4" s="214">
        <v>20.0</v>
      </c>
      <c r="L4" s="214">
        <v>13.0</v>
      </c>
      <c r="M4" s="214">
        <v>1.0</v>
      </c>
      <c r="N4" s="223"/>
      <c r="O4" s="214">
        <v>4.0</v>
      </c>
      <c r="P4" s="221">
        <f t="shared" si="1"/>
        <v>140</v>
      </c>
      <c r="R4" s="219"/>
      <c r="S4" s="219"/>
      <c r="T4" s="220" t="s">
        <v>749</v>
      </c>
      <c r="U4" s="29"/>
      <c r="V4" s="29"/>
      <c r="W4" s="29"/>
      <c r="X4" s="360"/>
      <c r="Y4" s="29"/>
      <c r="Z4" s="29"/>
      <c r="AA4" s="29"/>
      <c r="AB4" s="108"/>
      <c r="AC4" s="29"/>
      <c r="AD4" s="108"/>
      <c r="AE4" s="108"/>
      <c r="AF4" s="108"/>
      <c r="AG4" s="221">
        <f t="shared" si="2"/>
        <v>0</v>
      </c>
    </row>
    <row r="5">
      <c r="A5" s="219"/>
      <c r="B5" s="219"/>
      <c r="C5" s="220" t="s">
        <v>750</v>
      </c>
      <c r="D5" s="214">
        <v>3.0</v>
      </c>
      <c r="E5" s="214">
        <v>4.0</v>
      </c>
      <c r="F5" s="214">
        <v>2.0</v>
      </c>
      <c r="G5" s="215">
        <v>6.0</v>
      </c>
      <c r="H5" s="214"/>
      <c r="I5" s="214">
        <v>3.0</v>
      </c>
      <c r="J5" s="214"/>
      <c r="K5" s="223"/>
      <c r="L5" s="214"/>
      <c r="M5" s="223"/>
      <c r="N5" s="223"/>
      <c r="O5" s="223"/>
      <c r="P5" s="221">
        <f t="shared" si="1"/>
        <v>18</v>
      </c>
      <c r="R5" s="219"/>
      <c r="S5" s="219"/>
      <c r="T5" s="220" t="s">
        <v>750</v>
      </c>
      <c r="U5" s="29"/>
      <c r="V5" s="29"/>
      <c r="W5" s="29"/>
      <c r="X5" s="360"/>
      <c r="Y5" s="29"/>
      <c r="Z5" s="29"/>
      <c r="AA5" s="29"/>
      <c r="AB5" s="108"/>
      <c r="AC5" s="29"/>
      <c r="AD5" s="108"/>
      <c r="AE5" s="108"/>
      <c r="AF5" s="108"/>
      <c r="AG5" s="221">
        <f t="shared" si="2"/>
        <v>0</v>
      </c>
    </row>
    <row r="6">
      <c r="A6" s="219"/>
      <c r="B6" s="219"/>
      <c r="C6" s="222" t="s">
        <v>751</v>
      </c>
      <c r="D6" s="214"/>
      <c r="E6" s="214">
        <v>5.0</v>
      </c>
      <c r="F6" s="214"/>
      <c r="G6" s="215"/>
      <c r="H6" s="214"/>
      <c r="I6" s="214"/>
      <c r="J6" s="214"/>
      <c r="K6" s="223"/>
      <c r="L6" s="214"/>
      <c r="M6" s="214">
        <v>10.0</v>
      </c>
      <c r="N6" s="214"/>
      <c r="O6" s="223"/>
      <c r="P6" s="221">
        <f t="shared" si="1"/>
        <v>15</v>
      </c>
      <c r="R6" s="219"/>
      <c r="S6" s="219"/>
      <c r="T6" s="222" t="s">
        <v>751</v>
      </c>
      <c r="U6" s="29"/>
      <c r="V6" s="29"/>
      <c r="W6" s="29"/>
      <c r="X6" s="360"/>
      <c r="Y6" s="29"/>
      <c r="Z6" s="29"/>
      <c r="AA6" s="29"/>
      <c r="AB6" s="108"/>
      <c r="AC6" s="29"/>
      <c r="AD6" s="108"/>
      <c r="AE6" s="108"/>
      <c r="AF6" s="108"/>
      <c r="AG6" s="221">
        <f t="shared" si="2"/>
        <v>0</v>
      </c>
    </row>
    <row r="7">
      <c r="A7" s="219"/>
      <c r="B7" s="219"/>
      <c r="C7" s="224" t="s">
        <v>752</v>
      </c>
      <c r="D7" s="214">
        <v>37.0</v>
      </c>
      <c r="E7" s="214">
        <v>4.0</v>
      </c>
      <c r="F7" s="214">
        <v>13.0</v>
      </c>
      <c r="G7" s="215">
        <v>14.0</v>
      </c>
      <c r="H7" s="214">
        <v>13.0</v>
      </c>
      <c r="I7" s="214">
        <v>14.0</v>
      </c>
      <c r="J7" s="214">
        <v>2.0</v>
      </c>
      <c r="K7" s="214">
        <v>9.0</v>
      </c>
      <c r="L7" s="214"/>
      <c r="M7" s="214">
        <v>3.0</v>
      </c>
      <c r="N7" s="214">
        <v>8.0</v>
      </c>
      <c r="O7" s="214">
        <v>6.0</v>
      </c>
      <c r="P7" s="221">
        <f t="shared" si="1"/>
        <v>123</v>
      </c>
      <c r="R7" s="219"/>
      <c r="S7" s="219"/>
      <c r="T7" s="224" t="s">
        <v>752</v>
      </c>
      <c r="U7" s="29"/>
      <c r="V7" s="29"/>
      <c r="W7" s="29"/>
      <c r="X7" s="360"/>
      <c r="Y7" s="29"/>
      <c r="Z7" s="29"/>
      <c r="AA7" s="29"/>
      <c r="AB7" s="108"/>
      <c r="AC7" s="29"/>
      <c r="AD7" s="108"/>
      <c r="AE7" s="108"/>
      <c r="AF7" s="108"/>
      <c r="AG7" s="221">
        <f t="shared" si="2"/>
        <v>0</v>
      </c>
    </row>
    <row r="8">
      <c r="A8" s="219"/>
      <c r="B8" s="219"/>
      <c r="C8" s="225" t="s">
        <v>753</v>
      </c>
      <c r="D8" s="214"/>
      <c r="E8" s="214"/>
      <c r="F8" s="214">
        <v>2.0</v>
      </c>
      <c r="G8" s="215">
        <v>3.0</v>
      </c>
      <c r="H8" s="214"/>
      <c r="I8" s="214">
        <v>7.0</v>
      </c>
      <c r="J8" s="214"/>
      <c r="K8" s="214">
        <v>4.0</v>
      </c>
      <c r="L8" s="214"/>
      <c r="M8" s="214">
        <v>1.0</v>
      </c>
      <c r="N8" s="223"/>
      <c r="O8" s="223"/>
      <c r="P8" s="221">
        <f t="shared" si="1"/>
        <v>17</v>
      </c>
      <c r="R8" s="219"/>
      <c r="S8" s="219"/>
      <c r="T8" s="225" t="s">
        <v>753</v>
      </c>
      <c r="U8" s="29"/>
      <c r="V8" s="29"/>
      <c r="W8" s="29"/>
      <c r="X8" s="360"/>
      <c r="Y8" s="29"/>
      <c r="Z8" s="29"/>
      <c r="AA8" s="29"/>
      <c r="AB8" s="108"/>
      <c r="AC8" s="29"/>
      <c r="AD8" s="108"/>
      <c r="AE8" s="108"/>
      <c r="AF8" s="108"/>
      <c r="AG8" s="221">
        <f t="shared" si="2"/>
        <v>0</v>
      </c>
    </row>
    <row r="9">
      <c r="A9" s="219"/>
      <c r="B9" s="219"/>
      <c r="C9" s="225" t="s">
        <v>754</v>
      </c>
      <c r="D9" s="214"/>
      <c r="E9" s="214"/>
      <c r="F9" s="214">
        <v>6.0</v>
      </c>
      <c r="G9" s="215">
        <v>5.0</v>
      </c>
      <c r="H9" s="214">
        <v>4.0</v>
      </c>
      <c r="I9" s="214">
        <v>2.0</v>
      </c>
      <c r="J9" s="214"/>
      <c r="K9" s="214">
        <v>6.0</v>
      </c>
      <c r="L9" s="214">
        <v>5.0</v>
      </c>
      <c r="M9" s="223"/>
      <c r="N9" s="223"/>
      <c r="O9" s="214">
        <v>28.0</v>
      </c>
      <c r="P9" s="221">
        <f t="shared" si="1"/>
        <v>56</v>
      </c>
      <c r="R9" s="219"/>
      <c r="S9" s="219"/>
      <c r="T9" s="225" t="s">
        <v>754</v>
      </c>
      <c r="U9" s="29"/>
      <c r="V9" s="29"/>
      <c r="W9" s="29"/>
      <c r="X9" s="360"/>
      <c r="Y9" s="29"/>
      <c r="Z9" s="29"/>
      <c r="AA9" s="29"/>
      <c r="AB9" s="108"/>
      <c r="AC9" s="29"/>
      <c r="AD9" s="108"/>
      <c r="AE9" s="108"/>
      <c r="AF9" s="108"/>
      <c r="AG9" s="221">
        <f t="shared" si="2"/>
        <v>0</v>
      </c>
    </row>
    <row r="10">
      <c r="A10" s="219"/>
      <c r="B10" s="226"/>
      <c r="C10" s="227" t="s">
        <v>755</v>
      </c>
      <c r="D10" s="228">
        <f t="shared" ref="D10:P10" si="3">sum(D3:D9)</f>
        <v>58</v>
      </c>
      <c r="E10" s="228">
        <f t="shared" si="3"/>
        <v>23</v>
      </c>
      <c r="F10" s="228">
        <f t="shared" si="3"/>
        <v>61</v>
      </c>
      <c r="G10" s="228">
        <f t="shared" si="3"/>
        <v>47</v>
      </c>
      <c r="H10" s="228">
        <f t="shared" si="3"/>
        <v>27</v>
      </c>
      <c r="I10" s="228">
        <f t="shared" si="3"/>
        <v>32</v>
      </c>
      <c r="J10" s="228">
        <f t="shared" si="3"/>
        <v>5</v>
      </c>
      <c r="K10" s="228">
        <f t="shared" si="3"/>
        <v>41</v>
      </c>
      <c r="L10" s="228">
        <f t="shared" si="3"/>
        <v>18</v>
      </c>
      <c r="M10" s="228">
        <f t="shared" si="3"/>
        <v>18</v>
      </c>
      <c r="N10" s="228">
        <f t="shared" si="3"/>
        <v>8</v>
      </c>
      <c r="O10" s="228">
        <f t="shared" si="3"/>
        <v>38</v>
      </c>
      <c r="P10" s="228">
        <f t="shared" si="3"/>
        <v>376</v>
      </c>
      <c r="R10" s="219"/>
      <c r="S10" s="226"/>
      <c r="T10" s="227" t="s">
        <v>755</v>
      </c>
      <c r="U10" s="228">
        <f t="shared" ref="U10:AG10" si="4">sum(U3:U9)</f>
        <v>0</v>
      </c>
      <c r="V10" s="228">
        <f t="shared" si="4"/>
        <v>0</v>
      </c>
      <c r="W10" s="228">
        <f t="shared" si="4"/>
        <v>0</v>
      </c>
      <c r="X10" s="228">
        <f t="shared" si="4"/>
        <v>0</v>
      </c>
      <c r="Y10" s="228">
        <f t="shared" si="4"/>
        <v>0</v>
      </c>
      <c r="Z10" s="228">
        <f t="shared" si="4"/>
        <v>0</v>
      </c>
      <c r="AA10" s="228">
        <f t="shared" si="4"/>
        <v>0</v>
      </c>
      <c r="AB10" s="228">
        <f t="shared" si="4"/>
        <v>0</v>
      </c>
      <c r="AC10" s="228">
        <f t="shared" si="4"/>
        <v>0</v>
      </c>
      <c r="AD10" s="228">
        <f t="shared" si="4"/>
        <v>0</v>
      </c>
      <c r="AE10" s="228">
        <f t="shared" si="4"/>
        <v>0</v>
      </c>
      <c r="AF10" s="228">
        <f t="shared" si="4"/>
        <v>0</v>
      </c>
      <c r="AG10" s="228">
        <f t="shared" si="4"/>
        <v>0</v>
      </c>
    </row>
    <row r="11">
      <c r="A11" s="219"/>
      <c r="B11" s="212" t="s">
        <v>756</v>
      </c>
      <c r="C11" s="225" t="s">
        <v>757</v>
      </c>
      <c r="D11" s="214">
        <v>2.0</v>
      </c>
      <c r="E11" s="214"/>
      <c r="F11" s="214"/>
      <c r="G11" s="214"/>
      <c r="H11" s="214"/>
      <c r="I11" s="214"/>
      <c r="J11" s="214"/>
      <c r="K11" s="214"/>
      <c r="L11" s="214"/>
      <c r="M11" s="214"/>
      <c r="N11" s="214"/>
      <c r="O11" s="223"/>
      <c r="P11" s="221">
        <f t="shared" ref="P11:P14" si="5">SUM(D11:O11)</f>
        <v>2</v>
      </c>
      <c r="R11" s="219"/>
      <c r="S11" s="212" t="s">
        <v>756</v>
      </c>
      <c r="T11" s="225" t="s">
        <v>757</v>
      </c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108"/>
      <c r="AG11" s="221">
        <f t="shared" ref="AG11:AG14" si="6">SUM(U11:AF11)</f>
        <v>0</v>
      </c>
    </row>
    <row r="12">
      <c r="A12" s="219"/>
      <c r="B12" s="219"/>
      <c r="C12" s="225" t="s">
        <v>758</v>
      </c>
      <c r="D12" s="214">
        <v>3.0</v>
      </c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23"/>
      <c r="P12" s="221">
        <f t="shared" si="5"/>
        <v>3</v>
      </c>
      <c r="R12" s="219"/>
      <c r="S12" s="219"/>
      <c r="T12" s="225" t="s">
        <v>758</v>
      </c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108"/>
      <c r="AG12" s="221">
        <f t="shared" si="6"/>
        <v>0</v>
      </c>
    </row>
    <row r="13">
      <c r="A13" s="219"/>
      <c r="B13" s="219"/>
      <c r="C13" s="225" t="s">
        <v>759</v>
      </c>
      <c r="D13" s="214"/>
      <c r="E13" s="214"/>
      <c r="F13" s="214"/>
      <c r="G13" s="214"/>
      <c r="H13" s="214"/>
      <c r="I13" s="214">
        <v>0.0</v>
      </c>
      <c r="J13" s="214">
        <v>0.0</v>
      </c>
      <c r="K13" s="214">
        <v>0.0</v>
      </c>
      <c r="L13" s="214">
        <v>0.0</v>
      </c>
      <c r="M13" s="214">
        <v>0.0</v>
      </c>
      <c r="N13" s="214">
        <v>0.0</v>
      </c>
      <c r="O13" s="223"/>
      <c r="P13" s="221">
        <f t="shared" si="5"/>
        <v>0</v>
      </c>
      <c r="R13" s="219"/>
      <c r="S13" s="219"/>
      <c r="T13" s="225" t="s">
        <v>759</v>
      </c>
      <c r="U13" s="29"/>
      <c r="V13" s="29"/>
      <c r="W13" s="29"/>
      <c r="X13" s="29"/>
      <c r="Y13" s="29"/>
      <c r="Z13" s="29">
        <v>0.0</v>
      </c>
      <c r="AA13" s="29">
        <v>0.0</v>
      </c>
      <c r="AB13" s="29">
        <v>0.0</v>
      </c>
      <c r="AC13" s="29">
        <v>0.0</v>
      </c>
      <c r="AD13" s="29">
        <v>0.0</v>
      </c>
      <c r="AE13" s="29">
        <v>0.0</v>
      </c>
      <c r="AF13" s="108"/>
      <c r="AG13" s="221">
        <f t="shared" si="6"/>
        <v>0</v>
      </c>
    </row>
    <row r="14">
      <c r="A14" s="219"/>
      <c r="B14" s="219"/>
      <c r="C14" s="230" t="s">
        <v>760</v>
      </c>
      <c r="D14" s="214"/>
      <c r="E14" s="214"/>
      <c r="F14" s="214"/>
      <c r="G14" s="214"/>
      <c r="H14" s="214"/>
      <c r="I14" s="214"/>
      <c r="J14" s="214"/>
      <c r="K14" s="223"/>
      <c r="L14" s="214"/>
      <c r="M14" s="223"/>
      <c r="N14" s="223"/>
      <c r="O14" s="223"/>
      <c r="P14" s="221">
        <f t="shared" si="5"/>
        <v>0</v>
      </c>
      <c r="R14" s="219"/>
      <c r="S14" s="219"/>
      <c r="T14" s="230" t="s">
        <v>760</v>
      </c>
      <c r="U14" s="29"/>
      <c r="V14" s="29"/>
      <c r="W14" s="29"/>
      <c r="X14" s="29"/>
      <c r="Y14" s="29"/>
      <c r="Z14" s="29"/>
      <c r="AA14" s="29"/>
      <c r="AB14" s="108"/>
      <c r="AC14" s="29"/>
      <c r="AD14" s="108"/>
      <c r="AE14" s="108"/>
      <c r="AF14" s="108"/>
      <c r="AG14" s="221">
        <f t="shared" si="6"/>
        <v>0</v>
      </c>
    </row>
    <row r="15">
      <c r="A15" s="219"/>
      <c r="B15" s="219"/>
      <c r="C15" s="222" t="s">
        <v>761</v>
      </c>
      <c r="D15" s="214"/>
      <c r="E15" s="214"/>
      <c r="F15" s="214"/>
      <c r="G15" s="214"/>
      <c r="H15" s="214"/>
      <c r="I15" s="214"/>
      <c r="J15" s="214"/>
      <c r="K15" s="223"/>
      <c r="L15" s="214"/>
      <c r="M15" s="223"/>
      <c r="N15" s="223"/>
      <c r="O15" s="223"/>
      <c r="P15" s="221"/>
      <c r="R15" s="219"/>
      <c r="S15" s="219"/>
      <c r="T15" s="222" t="s">
        <v>761</v>
      </c>
      <c r="U15" s="29"/>
      <c r="V15" s="29"/>
      <c r="W15" s="29"/>
      <c r="X15" s="29"/>
      <c r="Y15" s="29"/>
      <c r="Z15" s="29"/>
      <c r="AA15" s="29"/>
      <c r="AB15" s="108"/>
      <c r="AC15" s="29"/>
      <c r="AD15" s="108"/>
      <c r="AE15" s="108"/>
      <c r="AF15" s="108"/>
      <c r="AG15" s="221"/>
    </row>
    <row r="16">
      <c r="A16" s="219"/>
      <c r="B16" s="226"/>
      <c r="C16" s="227" t="s">
        <v>755</v>
      </c>
      <c r="D16" s="243">
        <f t="shared" ref="D16:F16" si="7">SUM(D11:D14)</f>
        <v>5</v>
      </c>
      <c r="E16" s="228">
        <f t="shared" si="7"/>
        <v>0</v>
      </c>
      <c r="F16" s="228">
        <f t="shared" si="7"/>
        <v>0</v>
      </c>
      <c r="G16" s="228">
        <f>SUM(G11:G15)</f>
        <v>0</v>
      </c>
      <c r="H16" s="228">
        <f t="shared" ref="H16:O16" si="8">SUM(H11:H14)</f>
        <v>0</v>
      </c>
      <c r="I16" s="228">
        <f t="shared" si="8"/>
        <v>0</v>
      </c>
      <c r="J16" s="228">
        <f t="shared" si="8"/>
        <v>0</v>
      </c>
      <c r="K16" s="228">
        <f t="shared" si="8"/>
        <v>0</v>
      </c>
      <c r="L16" s="228">
        <f t="shared" si="8"/>
        <v>0</v>
      </c>
      <c r="M16" s="228">
        <f t="shared" si="8"/>
        <v>0</v>
      </c>
      <c r="N16" s="228">
        <f t="shared" si="8"/>
        <v>0</v>
      </c>
      <c r="O16" s="228">
        <f t="shared" si="8"/>
        <v>0</v>
      </c>
      <c r="P16" s="244">
        <f>SUM(D16:O16)</f>
        <v>5</v>
      </c>
      <c r="R16" s="219"/>
      <c r="S16" s="226"/>
      <c r="T16" s="227" t="s">
        <v>755</v>
      </c>
      <c r="U16" s="243">
        <f t="shared" ref="U16:W16" si="9">SUM(U11:U14)</f>
        <v>0</v>
      </c>
      <c r="V16" s="228">
        <f t="shared" si="9"/>
        <v>0</v>
      </c>
      <c r="W16" s="228">
        <f t="shared" si="9"/>
        <v>0</v>
      </c>
      <c r="X16" s="228">
        <f>SUM(X11:X15)</f>
        <v>0</v>
      </c>
      <c r="Y16" s="228">
        <f t="shared" ref="Y16:AF16" si="10">SUM(Y11:Y14)</f>
        <v>0</v>
      </c>
      <c r="Z16" s="228">
        <f t="shared" si="10"/>
        <v>0</v>
      </c>
      <c r="AA16" s="228">
        <f t="shared" si="10"/>
        <v>0</v>
      </c>
      <c r="AB16" s="228">
        <f t="shared" si="10"/>
        <v>0</v>
      </c>
      <c r="AC16" s="228">
        <f t="shared" si="10"/>
        <v>0</v>
      </c>
      <c r="AD16" s="228">
        <f t="shared" si="10"/>
        <v>0</v>
      </c>
      <c r="AE16" s="228">
        <f t="shared" si="10"/>
        <v>0</v>
      </c>
      <c r="AF16" s="228">
        <f t="shared" si="10"/>
        <v>0</v>
      </c>
      <c r="AG16" s="244">
        <f>SUM(U16:AF16)</f>
        <v>0</v>
      </c>
    </row>
    <row r="17">
      <c r="A17" s="226"/>
      <c r="B17" s="236" t="s">
        <v>755</v>
      </c>
      <c r="C17" s="331" t="s">
        <v>763</v>
      </c>
      <c r="D17" s="238">
        <f t="shared" ref="D17:P17" si="11">sum(D3:D9,D11:D15)</f>
        <v>63</v>
      </c>
      <c r="E17" s="239">
        <f t="shared" si="11"/>
        <v>23</v>
      </c>
      <c r="F17" s="239">
        <f t="shared" si="11"/>
        <v>61</v>
      </c>
      <c r="G17" s="239">
        <f t="shared" si="11"/>
        <v>47</v>
      </c>
      <c r="H17" s="239">
        <f t="shared" si="11"/>
        <v>27</v>
      </c>
      <c r="I17" s="239">
        <f t="shared" si="11"/>
        <v>32</v>
      </c>
      <c r="J17" s="239">
        <f t="shared" si="11"/>
        <v>5</v>
      </c>
      <c r="K17" s="239">
        <f t="shared" si="11"/>
        <v>41</v>
      </c>
      <c r="L17" s="239">
        <f t="shared" si="11"/>
        <v>18</v>
      </c>
      <c r="M17" s="239">
        <f t="shared" si="11"/>
        <v>18</v>
      </c>
      <c r="N17" s="239">
        <f t="shared" si="11"/>
        <v>8</v>
      </c>
      <c r="O17" s="239">
        <f t="shared" si="11"/>
        <v>38</v>
      </c>
      <c r="P17" s="240">
        <f t="shared" si="11"/>
        <v>381</v>
      </c>
      <c r="R17" s="226"/>
      <c r="S17" s="236" t="s">
        <v>755</v>
      </c>
      <c r="T17" s="331" t="s">
        <v>763</v>
      </c>
      <c r="U17" s="238">
        <f t="shared" ref="U17:AG17" si="12">sum(U3:U9,U11:U15)</f>
        <v>0</v>
      </c>
      <c r="V17" s="239">
        <f t="shared" si="12"/>
        <v>0</v>
      </c>
      <c r="W17" s="239">
        <f t="shared" si="12"/>
        <v>0</v>
      </c>
      <c r="X17" s="239">
        <f t="shared" si="12"/>
        <v>0</v>
      </c>
      <c r="Y17" s="239">
        <f t="shared" si="12"/>
        <v>0</v>
      </c>
      <c r="Z17" s="239">
        <f t="shared" si="12"/>
        <v>0</v>
      </c>
      <c r="AA17" s="239">
        <f t="shared" si="12"/>
        <v>0</v>
      </c>
      <c r="AB17" s="239">
        <f t="shared" si="12"/>
        <v>0</v>
      </c>
      <c r="AC17" s="239">
        <f t="shared" si="12"/>
        <v>0</v>
      </c>
      <c r="AD17" s="239">
        <f t="shared" si="12"/>
        <v>0</v>
      </c>
      <c r="AE17" s="239">
        <f t="shared" si="12"/>
        <v>0</v>
      </c>
      <c r="AF17" s="239">
        <f t="shared" si="12"/>
        <v>0</v>
      </c>
      <c r="AG17" s="240">
        <f t="shared" si="12"/>
        <v>0</v>
      </c>
    </row>
    <row r="18">
      <c r="A18" s="242" t="s">
        <v>764</v>
      </c>
      <c r="B18" s="212" t="s">
        <v>747</v>
      </c>
      <c r="C18" s="213" t="s">
        <v>748</v>
      </c>
      <c r="D18" s="214">
        <v>24.0</v>
      </c>
      <c r="E18" s="214"/>
      <c r="F18" s="214"/>
      <c r="G18" s="214"/>
      <c r="H18" s="214"/>
      <c r="I18" s="214"/>
      <c r="J18" s="214">
        <v>72.0</v>
      </c>
      <c r="K18" s="214">
        <v>48.0</v>
      </c>
      <c r="L18" s="214">
        <v>96.0</v>
      </c>
      <c r="M18" s="214">
        <v>120.0</v>
      </c>
      <c r="N18" s="214">
        <v>24.0</v>
      </c>
      <c r="O18" s="223"/>
      <c r="P18" s="343">
        <v>2962.0</v>
      </c>
      <c r="R18" s="242" t="s">
        <v>764</v>
      </c>
      <c r="S18" s="212" t="s">
        <v>747</v>
      </c>
      <c r="T18" s="213" t="s">
        <v>748</v>
      </c>
      <c r="U18" s="29">
        <v>24.0</v>
      </c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108"/>
      <c r="AG18" s="343">
        <v>2962.0</v>
      </c>
    </row>
    <row r="19" ht="14.25" customHeight="1">
      <c r="A19" s="219"/>
      <c r="B19" s="219"/>
      <c r="C19" s="220" t="s">
        <v>749</v>
      </c>
      <c r="D19" s="214">
        <v>2118.0</v>
      </c>
      <c r="E19" s="214">
        <v>1696.0</v>
      </c>
      <c r="F19" s="214">
        <v>2576.0</v>
      </c>
      <c r="G19" s="214">
        <v>2641.0</v>
      </c>
      <c r="H19" s="214">
        <v>3492.0</v>
      </c>
      <c r="I19" s="214">
        <v>4107.0</v>
      </c>
      <c r="J19" s="214">
        <v>2744.0</v>
      </c>
      <c r="K19" s="214">
        <v>4079.0</v>
      </c>
      <c r="L19" s="214">
        <v>3060.0</v>
      </c>
      <c r="M19" s="214">
        <v>828.0</v>
      </c>
      <c r="N19" s="214">
        <v>306.0</v>
      </c>
      <c r="O19" s="214">
        <v>993.0</v>
      </c>
      <c r="P19" s="221">
        <f t="shared" ref="P19:P24" si="13">SUM(D19:O19)</f>
        <v>28640</v>
      </c>
      <c r="R19" s="219"/>
      <c r="S19" s="219"/>
      <c r="T19" s="220" t="s">
        <v>749</v>
      </c>
      <c r="U19" s="29">
        <v>2118.0</v>
      </c>
      <c r="V19" s="29">
        <v>1696.0</v>
      </c>
      <c r="W19" s="29">
        <v>2576.0</v>
      </c>
      <c r="X19" s="29">
        <v>2641.0</v>
      </c>
      <c r="Y19" s="29">
        <v>3492.0</v>
      </c>
      <c r="Z19" s="29"/>
      <c r="AA19" s="29"/>
      <c r="AB19" s="29"/>
      <c r="AC19" s="29"/>
      <c r="AD19" s="29"/>
      <c r="AE19" s="29"/>
      <c r="AF19" s="108"/>
      <c r="AG19" s="221">
        <f t="shared" ref="AG19:AG24" si="14">SUM(U19:AF19)</f>
        <v>12523</v>
      </c>
    </row>
    <row r="20">
      <c r="A20" s="219"/>
      <c r="B20" s="219"/>
      <c r="C20" s="220" t="s">
        <v>750</v>
      </c>
      <c r="D20" s="214">
        <v>12.0</v>
      </c>
      <c r="E20" s="214">
        <v>16.0</v>
      </c>
      <c r="F20" s="214">
        <v>32.0</v>
      </c>
      <c r="G20" s="214">
        <v>16.0</v>
      </c>
      <c r="H20" s="214">
        <v>108.0</v>
      </c>
      <c r="I20" s="214">
        <v>52.0</v>
      </c>
      <c r="J20" s="214">
        <v>8.0</v>
      </c>
      <c r="K20" s="214">
        <v>44.0</v>
      </c>
      <c r="L20" s="214">
        <v>120.0</v>
      </c>
      <c r="M20" s="214">
        <v>27.0</v>
      </c>
      <c r="N20" s="214">
        <v>70.0</v>
      </c>
      <c r="O20" s="214">
        <v>7.0</v>
      </c>
      <c r="P20" s="221">
        <f t="shared" si="13"/>
        <v>512</v>
      </c>
      <c r="R20" s="219"/>
      <c r="S20" s="219"/>
      <c r="T20" s="220" t="s">
        <v>750</v>
      </c>
      <c r="U20" s="29">
        <v>12.0</v>
      </c>
      <c r="V20" s="29">
        <v>16.0</v>
      </c>
      <c r="W20" s="29">
        <v>32.0</v>
      </c>
      <c r="X20" s="29">
        <v>16.0</v>
      </c>
      <c r="Y20" s="29">
        <v>108.0</v>
      </c>
      <c r="Z20" s="29"/>
      <c r="AA20" s="29"/>
      <c r="AB20" s="29"/>
      <c r="AC20" s="29"/>
      <c r="AD20" s="29"/>
      <c r="AE20" s="29"/>
      <c r="AF20" s="108"/>
      <c r="AG20" s="221">
        <f t="shared" si="14"/>
        <v>184</v>
      </c>
    </row>
    <row r="21">
      <c r="A21" s="219"/>
      <c r="B21" s="219"/>
      <c r="C21" s="222" t="s">
        <v>751</v>
      </c>
      <c r="D21" s="214">
        <v>90.0</v>
      </c>
      <c r="E21" s="214">
        <v>16.0</v>
      </c>
      <c r="F21" s="214">
        <v>80.0</v>
      </c>
      <c r="G21" s="214"/>
      <c r="H21" s="214"/>
      <c r="I21" s="214">
        <v>80.0</v>
      </c>
      <c r="J21" s="214"/>
      <c r="K21" s="214">
        <v>68.0</v>
      </c>
      <c r="L21" s="214">
        <v>112.0</v>
      </c>
      <c r="M21" s="214">
        <v>136.0</v>
      </c>
      <c r="N21" s="214">
        <v>15.0</v>
      </c>
      <c r="O21" s="223"/>
      <c r="P21" s="221">
        <f t="shared" si="13"/>
        <v>597</v>
      </c>
      <c r="R21" s="219"/>
      <c r="S21" s="219"/>
      <c r="T21" s="222" t="s">
        <v>751</v>
      </c>
      <c r="U21" s="29">
        <v>90.0</v>
      </c>
      <c r="V21" s="29">
        <v>16.0</v>
      </c>
      <c r="W21" s="29">
        <v>80.0</v>
      </c>
      <c r="X21" s="29"/>
      <c r="Y21" s="29"/>
      <c r="Z21" s="29"/>
      <c r="AA21" s="29"/>
      <c r="AB21" s="29"/>
      <c r="AC21" s="29"/>
      <c r="AD21" s="29"/>
      <c r="AE21" s="29"/>
      <c r="AF21" s="108"/>
      <c r="AG21" s="221">
        <f t="shared" si="14"/>
        <v>186</v>
      </c>
    </row>
    <row r="22">
      <c r="A22" s="219"/>
      <c r="B22" s="219"/>
      <c r="C22" s="224" t="s">
        <v>752</v>
      </c>
      <c r="D22" s="214">
        <v>2563.0</v>
      </c>
      <c r="E22" s="214">
        <v>253.0</v>
      </c>
      <c r="F22" s="214">
        <v>381.0</v>
      </c>
      <c r="G22" s="214">
        <v>1374.0</v>
      </c>
      <c r="H22" s="214">
        <v>1758.0</v>
      </c>
      <c r="I22" s="214">
        <v>2062.0</v>
      </c>
      <c r="J22" s="214">
        <v>1475.0</v>
      </c>
      <c r="K22" s="214">
        <v>962.0</v>
      </c>
      <c r="L22" s="214">
        <v>650.0</v>
      </c>
      <c r="M22" s="214">
        <v>560.0</v>
      </c>
      <c r="N22" s="214">
        <v>505.0</v>
      </c>
      <c r="O22" s="214">
        <v>866.0</v>
      </c>
      <c r="P22" s="221">
        <f t="shared" si="13"/>
        <v>13409</v>
      </c>
      <c r="R22" s="219"/>
      <c r="S22" s="219"/>
      <c r="T22" s="224" t="s">
        <v>752</v>
      </c>
      <c r="U22" s="29">
        <v>2563.0</v>
      </c>
      <c r="V22" s="29">
        <v>253.0</v>
      </c>
      <c r="W22" s="29">
        <v>381.0</v>
      </c>
      <c r="X22" s="29">
        <v>1374.0</v>
      </c>
      <c r="Y22" s="29">
        <v>1758.0</v>
      </c>
      <c r="Z22" s="29"/>
      <c r="AA22" s="29"/>
      <c r="AB22" s="29"/>
      <c r="AC22" s="29"/>
      <c r="AD22" s="29"/>
      <c r="AE22" s="29"/>
      <c r="AF22" s="108"/>
      <c r="AG22" s="221">
        <f t="shared" si="14"/>
        <v>6329</v>
      </c>
    </row>
    <row r="23">
      <c r="A23" s="219"/>
      <c r="B23" s="219"/>
      <c r="C23" s="225" t="s">
        <v>753</v>
      </c>
      <c r="D23" s="214"/>
      <c r="E23" s="214">
        <v>115.0</v>
      </c>
      <c r="F23" s="214">
        <v>100.0</v>
      </c>
      <c r="G23" s="214">
        <v>118.0</v>
      </c>
      <c r="H23" s="214">
        <v>278.0</v>
      </c>
      <c r="I23" s="214">
        <v>405.0</v>
      </c>
      <c r="J23" s="214">
        <v>94.0</v>
      </c>
      <c r="K23" s="214">
        <v>144.0</v>
      </c>
      <c r="L23" s="214"/>
      <c r="M23" s="214">
        <v>193.0</v>
      </c>
      <c r="N23" s="214"/>
      <c r="O23" s="214">
        <v>395.0</v>
      </c>
      <c r="P23" s="221">
        <f t="shared" si="13"/>
        <v>1842</v>
      </c>
      <c r="R23" s="219"/>
      <c r="S23" s="219"/>
      <c r="T23" s="225" t="s">
        <v>753</v>
      </c>
      <c r="U23" s="29"/>
      <c r="V23" s="29">
        <v>115.0</v>
      </c>
      <c r="W23" s="29">
        <v>100.0</v>
      </c>
      <c r="X23" s="29">
        <v>118.0</v>
      </c>
      <c r="Y23" s="29">
        <v>278.0</v>
      </c>
      <c r="Z23" s="29"/>
      <c r="AA23" s="29"/>
      <c r="AB23" s="29"/>
      <c r="AC23" s="29"/>
      <c r="AD23" s="29"/>
      <c r="AE23" s="29"/>
      <c r="AF23" s="108"/>
      <c r="AG23" s="221">
        <f t="shared" si="14"/>
        <v>611</v>
      </c>
    </row>
    <row r="24">
      <c r="A24" s="219"/>
      <c r="B24" s="219"/>
      <c r="C24" s="225" t="s">
        <v>754</v>
      </c>
      <c r="D24" s="214">
        <v>631.0</v>
      </c>
      <c r="E24" s="214">
        <v>426.0</v>
      </c>
      <c r="F24" s="214">
        <v>764.0</v>
      </c>
      <c r="G24" s="214">
        <v>471.0</v>
      </c>
      <c r="H24" s="214">
        <v>1109.0</v>
      </c>
      <c r="I24" s="214">
        <v>37.0</v>
      </c>
      <c r="J24" s="214">
        <v>446.0</v>
      </c>
      <c r="K24" s="214">
        <v>358.0</v>
      </c>
      <c r="L24" s="214">
        <v>751.0</v>
      </c>
      <c r="M24" s="214">
        <v>330.0</v>
      </c>
      <c r="N24" s="214"/>
      <c r="O24" s="214">
        <v>192.0</v>
      </c>
      <c r="P24" s="221">
        <f t="shared" si="13"/>
        <v>5515</v>
      </c>
      <c r="R24" s="219"/>
      <c r="S24" s="219"/>
      <c r="T24" s="225" t="s">
        <v>754</v>
      </c>
      <c r="U24" s="29">
        <v>631.0</v>
      </c>
      <c r="V24" s="29">
        <v>426.0</v>
      </c>
      <c r="W24" s="29">
        <v>764.0</v>
      </c>
      <c r="X24" s="29">
        <v>471.0</v>
      </c>
      <c r="Y24" s="29">
        <v>1109.0</v>
      </c>
      <c r="Z24" s="29"/>
      <c r="AA24" s="29"/>
      <c r="AB24" s="29"/>
      <c r="AC24" s="29"/>
      <c r="AD24" s="29"/>
      <c r="AE24" s="29"/>
      <c r="AF24" s="108"/>
      <c r="AG24" s="221">
        <f t="shared" si="14"/>
        <v>3401</v>
      </c>
    </row>
    <row r="25">
      <c r="A25" s="219"/>
      <c r="B25" s="226"/>
      <c r="C25" s="227" t="s">
        <v>755</v>
      </c>
      <c r="D25" s="243">
        <f t="shared" ref="D25:O25" si="15">sum(D18:D24)</f>
        <v>5438</v>
      </c>
      <c r="E25" s="228">
        <f t="shared" si="15"/>
        <v>2522</v>
      </c>
      <c r="F25" s="228">
        <f t="shared" si="15"/>
        <v>3933</v>
      </c>
      <c r="G25" s="228">
        <f t="shared" si="15"/>
        <v>4620</v>
      </c>
      <c r="H25" s="228">
        <f t="shared" si="15"/>
        <v>6745</v>
      </c>
      <c r="I25" s="228">
        <f t="shared" si="15"/>
        <v>6743</v>
      </c>
      <c r="J25" s="228">
        <f t="shared" si="15"/>
        <v>4839</v>
      </c>
      <c r="K25" s="228">
        <f t="shared" si="15"/>
        <v>5703</v>
      </c>
      <c r="L25" s="228">
        <f t="shared" si="15"/>
        <v>4789</v>
      </c>
      <c r="M25" s="228">
        <f t="shared" si="15"/>
        <v>2194</v>
      </c>
      <c r="N25" s="228">
        <f t="shared" si="15"/>
        <v>920</v>
      </c>
      <c r="O25" s="228">
        <f t="shared" si="15"/>
        <v>2453</v>
      </c>
      <c r="P25" s="244">
        <f t="shared" ref="P25:P26" si="17">sum(D25:O25)</f>
        <v>50899</v>
      </c>
      <c r="R25" s="219"/>
      <c r="S25" s="226"/>
      <c r="T25" s="227" t="s">
        <v>755</v>
      </c>
      <c r="U25" s="243">
        <f t="shared" ref="U25:Y25" si="16">sum(U18:U24)</f>
        <v>5438</v>
      </c>
      <c r="V25" s="228">
        <f t="shared" si="16"/>
        <v>2522</v>
      </c>
      <c r="W25" s="228">
        <f t="shared" si="16"/>
        <v>3933</v>
      </c>
      <c r="X25" s="228">
        <f t="shared" si="16"/>
        <v>4620</v>
      </c>
      <c r="Y25" s="228">
        <f t="shared" si="16"/>
        <v>6745</v>
      </c>
      <c r="Z25" s="228"/>
      <c r="AA25" s="228"/>
      <c r="AB25" s="228"/>
      <c r="AC25" s="228"/>
      <c r="AD25" s="228"/>
      <c r="AE25" s="228"/>
      <c r="AF25" s="359"/>
      <c r="AG25" s="244">
        <f t="shared" ref="AG25:AG26" si="18">sum(U25:AF25)</f>
        <v>23258</v>
      </c>
    </row>
    <row r="26">
      <c r="A26" s="219"/>
      <c r="B26" s="212" t="s">
        <v>756</v>
      </c>
      <c r="C26" s="225" t="s">
        <v>757</v>
      </c>
      <c r="D26" s="214">
        <v>47.0</v>
      </c>
      <c r="E26" s="214">
        <v>210.0</v>
      </c>
      <c r="F26" s="214">
        <v>158.0</v>
      </c>
      <c r="G26" s="214">
        <v>238.0</v>
      </c>
      <c r="H26" s="214">
        <v>229.0</v>
      </c>
      <c r="I26" s="214">
        <v>216.0</v>
      </c>
      <c r="J26" s="214">
        <v>157.0</v>
      </c>
      <c r="K26" s="214">
        <v>224.0</v>
      </c>
      <c r="L26" s="214">
        <v>47.0</v>
      </c>
      <c r="M26" s="214"/>
      <c r="N26" s="214"/>
      <c r="O26" s="214">
        <v>61.0</v>
      </c>
      <c r="P26" s="221">
        <f t="shared" si="17"/>
        <v>1587</v>
      </c>
      <c r="R26" s="219"/>
      <c r="S26" s="212" t="s">
        <v>756</v>
      </c>
      <c r="T26" s="225" t="s">
        <v>757</v>
      </c>
      <c r="U26" s="29">
        <v>47.0</v>
      </c>
      <c r="V26" s="29">
        <v>210.0</v>
      </c>
      <c r="W26" s="29">
        <v>158.0</v>
      </c>
      <c r="X26" s="29">
        <v>238.0</v>
      </c>
      <c r="Y26" s="29">
        <v>229.0</v>
      </c>
      <c r="Z26" s="29"/>
      <c r="AA26" s="29"/>
      <c r="AB26" s="29"/>
      <c r="AC26" s="29"/>
      <c r="AD26" s="29"/>
      <c r="AE26" s="29"/>
      <c r="AF26" s="108"/>
      <c r="AG26" s="221">
        <f t="shared" si="18"/>
        <v>882</v>
      </c>
    </row>
    <row r="27">
      <c r="A27" s="219"/>
      <c r="B27" s="219"/>
      <c r="C27" s="225" t="s">
        <v>758</v>
      </c>
      <c r="D27" s="214">
        <v>139.0</v>
      </c>
      <c r="E27" s="214">
        <v>121.0</v>
      </c>
      <c r="F27" s="214">
        <v>124.0</v>
      </c>
      <c r="G27" s="214">
        <v>568.0</v>
      </c>
      <c r="H27" s="214">
        <v>129.0</v>
      </c>
      <c r="I27" s="214">
        <v>114.0</v>
      </c>
      <c r="J27" s="214">
        <v>225.0</v>
      </c>
      <c r="K27" s="214">
        <v>66.0</v>
      </c>
      <c r="L27" s="214">
        <v>91.0</v>
      </c>
      <c r="M27" s="214">
        <v>66.0</v>
      </c>
      <c r="N27" s="214"/>
      <c r="O27" s="214">
        <v>185.0</v>
      </c>
      <c r="P27" s="221">
        <f t="shared" ref="P27:P30" si="19">SUM(D27:O27)</f>
        <v>1828</v>
      </c>
      <c r="R27" s="219"/>
      <c r="S27" s="219"/>
      <c r="T27" s="225" t="s">
        <v>758</v>
      </c>
      <c r="U27" s="29">
        <v>139.0</v>
      </c>
      <c r="V27" s="29">
        <v>121.0</v>
      </c>
      <c r="W27" s="29">
        <v>124.0</v>
      </c>
      <c r="X27" s="29">
        <v>568.0</v>
      </c>
      <c r="Y27" s="29">
        <v>129.0</v>
      </c>
      <c r="Z27" s="29"/>
      <c r="AA27" s="29"/>
      <c r="AB27" s="29"/>
      <c r="AC27" s="29"/>
      <c r="AD27" s="29"/>
      <c r="AE27" s="29"/>
      <c r="AF27" s="108"/>
      <c r="AG27" s="221">
        <f t="shared" ref="AG27:AG30" si="20">SUM(U27:AF27)</f>
        <v>1081</v>
      </c>
    </row>
    <row r="28">
      <c r="A28" s="219"/>
      <c r="B28" s="219"/>
      <c r="C28" s="225" t="s">
        <v>759</v>
      </c>
      <c r="D28" s="214">
        <v>80.0</v>
      </c>
      <c r="E28" s="214">
        <v>57.0</v>
      </c>
      <c r="F28" s="214">
        <v>10.0</v>
      </c>
      <c r="G28" s="214">
        <v>103.0</v>
      </c>
      <c r="H28" s="214">
        <v>128.0</v>
      </c>
      <c r="I28" s="214">
        <v>75.0</v>
      </c>
      <c r="J28" s="214">
        <v>170.0</v>
      </c>
      <c r="K28" s="214">
        <v>233.0</v>
      </c>
      <c r="L28" s="214">
        <v>232.0</v>
      </c>
      <c r="M28" s="214">
        <v>207.0</v>
      </c>
      <c r="N28" s="214">
        <v>73.0</v>
      </c>
      <c r="O28" s="214">
        <v>31.0</v>
      </c>
      <c r="P28" s="221">
        <f t="shared" si="19"/>
        <v>1399</v>
      </c>
      <c r="R28" s="219"/>
      <c r="S28" s="219"/>
      <c r="T28" s="225" t="s">
        <v>759</v>
      </c>
      <c r="U28" s="29">
        <v>80.0</v>
      </c>
      <c r="V28" s="29">
        <v>57.0</v>
      </c>
      <c r="W28" s="29">
        <v>10.0</v>
      </c>
      <c r="X28" s="29">
        <v>103.0</v>
      </c>
      <c r="Y28" s="29">
        <v>128.0</v>
      </c>
      <c r="Z28" s="29">
        <v>0.0</v>
      </c>
      <c r="AA28" s="29">
        <v>0.0</v>
      </c>
      <c r="AB28" s="29">
        <v>0.0</v>
      </c>
      <c r="AC28" s="29">
        <v>0.0</v>
      </c>
      <c r="AD28" s="29">
        <v>0.0</v>
      </c>
      <c r="AE28" s="29"/>
      <c r="AF28" s="108"/>
      <c r="AG28" s="221">
        <f t="shared" si="20"/>
        <v>378</v>
      </c>
    </row>
    <row r="29">
      <c r="A29" s="219"/>
      <c r="B29" s="219"/>
      <c r="C29" s="230" t="s">
        <v>760</v>
      </c>
      <c r="D29" s="214"/>
      <c r="E29" s="214">
        <v>47.0</v>
      </c>
      <c r="F29" s="214"/>
      <c r="G29" s="214">
        <v>50.0</v>
      </c>
      <c r="H29" s="214"/>
      <c r="I29" s="214"/>
      <c r="J29" s="214">
        <v>48.0</v>
      </c>
      <c r="K29" s="214">
        <v>54.0</v>
      </c>
      <c r="L29" s="214"/>
      <c r="M29" s="214"/>
      <c r="N29" s="214"/>
      <c r="O29" s="223"/>
      <c r="P29" s="221">
        <f t="shared" si="19"/>
        <v>199</v>
      </c>
      <c r="R29" s="219"/>
      <c r="S29" s="219"/>
      <c r="T29" s="230" t="s">
        <v>760</v>
      </c>
      <c r="U29" s="29"/>
      <c r="V29" s="29">
        <v>47.0</v>
      </c>
      <c r="W29" s="29"/>
      <c r="X29" s="29">
        <v>50.0</v>
      </c>
      <c r="Y29" s="29"/>
      <c r="Z29" s="29"/>
      <c r="AA29" s="29"/>
      <c r="AB29" s="29"/>
      <c r="AC29" s="29"/>
      <c r="AD29" s="29"/>
      <c r="AE29" s="29"/>
      <c r="AF29" s="108"/>
      <c r="AG29" s="221">
        <f t="shared" si="20"/>
        <v>97</v>
      </c>
    </row>
    <row r="30">
      <c r="A30" s="219"/>
      <c r="B30" s="219"/>
      <c r="C30" s="222" t="s">
        <v>761</v>
      </c>
      <c r="D30" s="214"/>
      <c r="E30" s="214"/>
      <c r="F30" s="214"/>
      <c r="G30" s="214">
        <v>54.0</v>
      </c>
      <c r="H30" s="214"/>
      <c r="I30" s="214"/>
      <c r="J30" s="214"/>
      <c r="K30" s="214">
        <v>14.0</v>
      </c>
      <c r="L30" s="214">
        <v>67.0</v>
      </c>
      <c r="M30" s="214">
        <v>3.0</v>
      </c>
      <c r="N30" s="214">
        <v>64.0</v>
      </c>
      <c r="O30" s="223"/>
      <c r="P30" s="221">
        <f t="shared" si="19"/>
        <v>202</v>
      </c>
      <c r="R30" s="219"/>
      <c r="S30" s="219"/>
      <c r="T30" s="222" t="s">
        <v>761</v>
      </c>
      <c r="U30" s="29"/>
      <c r="V30" s="29"/>
      <c r="W30" s="29"/>
      <c r="X30" s="29">
        <v>54.0</v>
      </c>
      <c r="Y30" s="29"/>
      <c r="Z30" s="29"/>
      <c r="AA30" s="29"/>
      <c r="AB30" s="29"/>
      <c r="AC30" s="29"/>
      <c r="AD30" s="29"/>
      <c r="AE30" s="29"/>
      <c r="AF30" s="108"/>
      <c r="AG30" s="221">
        <f t="shared" si="20"/>
        <v>54</v>
      </c>
    </row>
    <row r="31">
      <c r="A31" s="219"/>
      <c r="B31" s="226"/>
      <c r="C31" s="232" t="s">
        <v>755</v>
      </c>
      <c r="D31" s="357">
        <f t="shared" ref="D31:P31" si="21">sum(D26:D30)</f>
        <v>266</v>
      </c>
      <c r="E31" s="359">
        <f t="shared" si="21"/>
        <v>435</v>
      </c>
      <c r="F31" s="359">
        <f t="shared" si="21"/>
        <v>292</v>
      </c>
      <c r="G31" s="359">
        <f t="shared" si="21"/>
        <v>1013</v>
      </c>
      <c r="H31" s="359">
        <f t="shared" si="21"/>
        <v>486</v>
      </c>
      <c r="I31" s="359">
        <f t="shared" si="21"/>
        <v>405</v>
      </c>
      <c r="J31" s="359">
        <f t="shared" si="21"/>
        <v>600</v>
      </c>
      <c r="K31" s="359">
        <f t="shared" si="21"/>
        <v>591</v>
      </c>
      <c r="L31" s="359">
        <f t="shared" si="21"/>
        <v>437</v>
      </c>
      <c r="M31" s="359">
        <f t="shared" si="21"/>
        <v>276</v>
      </c>
      <c r="N31" s="359">
        <f t="shared" si="21"/>
        <v>137</v>
      </c>
      <c r="O31" s="359">
        <f t="shared" si="21"/>
        <v>277</v>
      </c>
      <c r="P31" s="244">
        <f t="shared" si="21"/>
        <v>5215</v>
      </c>
      <c r="R31" s="219"/>
      <c r="S31" s="226"/>
      <c r="T31" s="232" t="s">
        <v>755</v>
      </c>
      <c r="U31" s="357">
        <f t="shared" ref="U31:AG31" si="22">sum(U26:U30)</f>
        <v>266</v>
      </c>
      <c r="V31" s="359">
        <f t="shared" si="22"/>
        <v>435</v>
      </c>
      <c r="W31" s="359">
        <f t="shared" si="22"/>
        <v>292</v>
      </c>
      <c r="X31" s="359">
        <f t="shared" si="22"/>
        <v>1013</v>
      </c>
      <c r="Y31" s="359">
        <f t="shared" si="22"/>
        <v>486</v>
      </c>
      <c r="Z31" s="359">
        <f t="shared" si="22"/>
        <v>0</v>
      </c>
      <c r="AA31" s="359">
        <f t="shared" si="22"/>
        <v>0</v>
      </c>
      <c r="AB31" s="359">
        <f t="shared" si="22"/>
        <v>0</v>
      </c>
      <c r="AC31" s="359">
        <f t="shared" si="22"/>
        <v>0</v>
      </c>
      <c r="AD31" s="359">
        <f t="shared" si="22"/>
        <v>0</v>
      </c>
      <c r="AE31" s="359">
        <f t="shared" si="22"/>
        <v>0</v>
      </c>
      <c r="AF31" s="359">
        <f t="shared" si="22"/>
        <v>0</v>
      </c>
      <c r="AG31" s="244">
        <f t="shared" si="22"/>
        <v>2492</v>
      </c>
    </row>
    <row r="32">
      <c r="A32" s="226"/>
      <c r="B32" s="236" t="s">
        <v>755</v>
      </c>
      <c r="C32" s="331" t="s">
        <v>763</v>
      </c>
      <c r="D32" s="247">
        <f t="shared" ref="D32:P32" si="23">sum(D18:D24,D26:D30)</f>
        <v>5704</v>
      </c>
      <c r="E32" s="248">
        <f t="shared" si="23"/>
        <v>2957</v>
      </c>
      <c r="F32" s="248">
        <f t="shared" si="23"/>
        <v>4225</v>
      </c>
      <c r="G32" s="248">
        <f t="shared" si="23"/>
        <v>5633</v>
      </c>
      <c r="H32" s="248">
        <f t="shared" si="23"/>
        <v>7231</v>
      </c>
      <c r="I32" s="248">
        <f t="shared" si="23"/>
        <v>7148</v>
      </c>
      <c r="J32" s="248">
        <f t="shared" si="23"/>
        <v>5439</v>
      </c>
      <c r="K32" s="248">
        <f t="shared" si="23"/>
        <v>6294</v>
      </c>
      <c r="L32" s="248">
        <f t="shared" si="23"/>
        <v>5226</v>
      </c>
      <c r="M32" s="248">
        <f t="shared" si="23"/>
        <v>2470</v>
      </c>
      <c r="N32" s="248">
        <f t="shared" si="23"/>
        <v>1057</v>
      </c>
      <c r="O32" s="248">
        <f t="shared" si="23"/>
        <v>2730</v>
      </c>
      <c r="P32" s="249">
        <f t="shared" si="23"/>
        <v>58692</v>
      </c>
      <c r="R32" s="226"/>
      <c r="S32" s="236" t="s">
        <v>755</v>
      </c>
      <c r="T32" s="331" t="s">
        <v>763</v>
      </c>
      <c r="U32" s="247">
        <f t="shared" ref="U32:AG32" si="24">sum(U18:U24,U26:U30)</f>
        <v>5704</v>
      </c>
      <c r="V32" s="248">
        <f t="shared" si="24"/>
        <v>2957</v>
      </c>
      <c r="W32" s="248">
        <f t="shared" si="24"/>
        <v>4225</v>
      </c>
      <c r="X32" s="248">
        <f t="shared" si="24"/>
        <v>5633</v>
      </c>
      <c r="Y32" s="248">
        <f t="shared" si="24"/>
        <v>7231</v>
      </c>
      <c r="Z32" s="248">
        <f t="shared" si="24"/>
        <v>0</v>
      </c>
      <c r="AA32" s="248">
        <f t="shared" si="24"/>
        <v>0</v>
      </c>
      <c r="AB32" s="248">
        <f t="shared" si="24"/>
        <v>0</v>
      </c>
      <c r="AC32" s="248">
        <f t="shared" si="24"/>
        <v>0</v>
      </c>
      <c r="AD32" s="248">
        <f t="shared" si="24"/>
        <v>0</v>
      </c>
      <c r="AE32" s="248">
        <f t="shared" si="24"/>
        <v>0</v>
      </c>
      <c r="AF32" s="248">
        <f t="shared" si="24"/>
        <v>0</v>
      </c>
      <c r="AG32" s="249">
        <f t="shared" si="24"/>
        <v>28688</v>
      </c>
    </row>
    <row r="33">
      <c r="A33" s="251" t="s">
        <v>765</v>
      </c>
      <c r="B33" s="212" t="s">
        <v>747</v>
      </c>
      <c r="C33" s="213" t="s">
        <v>748</v>
      </c>
      <c r="D33" s="252">
        <f t="shared" ref="D33:P33" si="25">(D3/D18)*1000000</f>
        <v>83333.33333</v>
      </c>
      <c r="E33" s="252" t="str">
        <f t="shared" si="25"/>
        <v>#DIV/0!</v>
      </c>
      <c r="F33" s="252" t="str">
        <f t="shared" si="25"/>
        <v>#DIV/0!</v>
      </c>
      <c r="G33" s="252" t="str">
        <f t="shared" si="25"/>
        <v>#DIV/0!</v>
      </c>
      <c r="H33" s="252" t="str">
        <f t="shared" si="25"/>
        <v>#DIV/0!</v>
      </c>
      <c r="I33" s="252" t="str">
        <f t="shared" si="25"/>
        <v>#DIV/0!</v>
      </c>
      <c r="J33" s="252">
        <f t="shared" si="25"/>
        <v>0</v>
      </c>
      <c r="K33" s="252">
        <f t="shared" si="25"/>
        <v>41666.66667</v>
      </c>
      <c r="L33" s="252">
        <f t="shared" si="25"/>
        <v>0</v>
      </c>
      <c r="M33" s="252">
        <f t="shared" si="25"/>
        <v>25000</v>
      </c>
      <c r="N33" s="252">
        <f t="shared" si="25"/>
        <v>0</v>
      </c>
      <c r="O33" s="252" t="str">
        <f t="shared" si="25"/>
        <v>#DIV/0!</v>
      </c>
      <c r="P33" s="253">
        <f t="shared" si="25"/>
        <v>2363.268062</v>
      </c>
      <c r="R33" s="251" t="s">
        <v>766</v>
      </c>
      <c r="S33" s="212" t="s">
        <v>747</v>
      </c>
      <c r="T33" s="213" t="s">
        <v>748</v>
      </c>
      <c r="U33" s="252">
        <f t="shared" ref="U33:AG33" si="26">(U3/U18)*1000000</f>
        <v>0</v>
      </c>
      <c r="V33" s="252" t="str">
        <f t="shared" si="26"/>
        <v>#DIV/0!</v>
      </c>
      <c r="W33" s="252" t="str">
        <f t="shared" si="26"/>
        <v>#DIV/0!</v>
      </c>
      <c r="X33" s="252" t="str">
        <f t="shared" si="26"/>
        <v>#DIV/0!</v>
      </c>
      <c r="Y33" s="252" t="str">
        <f t="shared" si="26"/>
        <v>#DIV/0!</v>
      </c>
      <c r="Z33" s="252" t="str">
        <f t="shared" si="26"/>
        <v>#DIV/0!</v>
      </c>
      <c r="AA33" s="252" t="str">
        <f t="shared" si="26"/>
        <v>#DIV/0!</v>
      </c>
      <c r="AB33" s="252" t="str">
        <f t="shared" si="26"/>
        <v>#DIV/0!</v>
      </c>
      <c r="AC33" s="252" t="str">
        <f t="shared" si="26"/>
        <v>#DIV/0!</v>
      </c>
      <c r="AD33" s="252" t="str">
        <f t="shared" si="26"/>
        <v>#DIV/0!</v>
      </c>
      <c r="AE33" s="252" t="str">
        <f t="shared" si="26"/>
        <v>#DIV/0!</v>
      </c>
      <c r="AF33" s="252" t="str">
        <f t="shared" si="26"/>
        <v>#DIV/0!</v>
      </c>
      <c r="AG33" s="253">
        <f t="shared" si="26"/>
        <v>0</v>
      </c>
    </row>
    <row r="34">
      <c r="A34" s="219"/>
      <c r="B34" s="219"/>
      <c r="C34" s="220" t="s">
        <v>749</v>
      </c>
      <c r="D34" s="252">
        <f t="shared" ref="D34:P34" si="27">(D4/D19)*1000000</f>
        <v>7554.296506</v>
      </c>
      <c r="E34" s="252">
        <f t="shared" si="27"/>
        <v>5896.226415</v>
      </c>
      <c r="F34" s="252">
        <f t="shared" si="27"/>
        <v>14751.5528</v>
      </c>
      <c r="G34" s="252">
        <f t="shared" si="27"/>
        <v>7194.244604</v>
      </c>
      <c r="H34" s="252">
        <f t="shared" si="27"/>
        <v>2863.688431</v>
      </c>
      <c r="I34" s="252">
        <f t="shared" si="27"/>
        <v>1460.92038</v>
      </c>
      <c r="J34" s="252">
        <f t="shared" si="27"/>
        <v>1093.294461</v>
      </c>
      <c r="K34" s="252">
        <f t="shared" si="27"/>
        <v>4903.16254</v>
      </c>
      <c r="L34" s="252">
        <f t="shared" si="27"/>
        <v>4248.366013</v>
      </c>
      <c r="M34" s="252">
        <f t="shared" si="27"/>
        <v>1207.729469</v>
      </c>
      <c r="N34" s="252">
        <f t="shared" si="27"/>
        <v>0</v>
      </c>
      <c r="O34" s="252">
        <f t="shared" si="27"/>
        <v>4028.197382</v>
      </c>
      <c r="P34" s="253">
        <f t="shared" si="27"/>
        <v>4888.268156</v>
      </c>
      <c r="R34" s="219"/>
      <c r="S34" s="219"/>
      <c r="T34" s="220" t="s">
        <v>749</v>
      </c>
      <c r="U34" s="252">
        <f t="shared" ref="U34:AG34" si="28">(U4/U19)*1000000</f>
        <v>0</v>
      </c>
      <c r="V34" s="252">
        <f t="shared" si="28"/>
        <v>0</v>
      </c>
      <c r="W34" s="252">
        <f t="shared" si="28"/>
        <v>0</v>
      </c>
      <c r="X34" s="252">
        <f t="shared" si="28"/>
        <v>0</v>
      </c>
      <c r="Y34" s="252">
        <f t="shared" si="28"/>
        <v>0</v>
      </c>
      <c r="Z34" s="252" t="str">
        <f t="shared" si="28"/>
        <v>#DIV/0!</v>
      </c>
      <c r="AA34" s="252" t="str">
        <f t="shared" si="28"/>
        <v>#DIV/0!</v>
      </c>
      <c r="AB34" s="252" t="str">
        <f t="shared" si="28"/>
        <v>#DIV/0!</v>
      </c>
      <c r="AC34" s="252" t="str">
        <f t="shared" si="28"/>
        <v>#DIV/0!</v>
      </c>
      <c r="AD34" s="252" t="str">
        <f t="shared" si="28"/>
        <v>#DIV/0!</v>
      </c>
      <c r="AE34" s="252" t="str">
        <f t="shared" si="28"/>
        <v>#DIV/0!</v>
      </c>
      <c r="AF34" s="252" t="str">
        <f t="shared" si="28"/>
        <v>#DIV/0!</v>
      </c>
      <c r="AG34" s="253">
        <f t="shared" si="28"/>
        <v>0</v>
      </c>
    </row>
    <row r="35">
      <c r="A35" s="219"/>
      <c r="B35" s="219"/>
      <c r="C35" s="220" t="s">
        <v>750</v>
      </c>
      <c r="D35" s="252">
        <f t="shared" ref="D35:P35" si="29">(D5/D20)*1000000</f>
        <v>250000</v>
      </c>
      <c r="E35" s="252">
        <f t="shared" si="29"/>
        <v>250000</v>
      </c>
      <c r="F35" s="252">
        <f t="shared" si="29"/>
        <v>62500</v>
      </c>
      <c r="G35" s="252">
        <f t="shared" si="29"/>
        <v>375000</v>
      </c>
      <c r="H35" s="252">
        <f t="shared" si="29"/>
        <v>0</v>
      </c>
      <c r="I35" s="252">
        <f t="shared" si="29"/>
        <v>57692.30769</v>
      </c>
      <c r="J35" s="252">
        <f t="shared" si="29"/>
        <v>0</v>
      </c>
      <c r="K35" s="252">
        <f t="shared" si="29"/>
        <v>0</v>
      </c>
      <c r="L35" s="252">
        <f t="shared" si="29"/>
        <v>0</v>
      </c>
      <c r="M35" s="252">
        <f t="shared" si="29"/>
        <v>0</v>
      </c>
      <c r="N35" s="252">
        <f t="shared" si="29"/>
        <v>0</v>
      </c>
      <c r="O35" s="252">
        <f t="shared" si="29"/>
        <v>0</v>
      </c>
      <c r="P35" s="253">
        <f t="shared" si="29"/>
        <v>35156.25</v>
      </c>
      <c r="R35" s="219"/>
      <c r="S35" s="219"/>
      <c r="T35" s="220" t="s">
        <v>750</v>
      </c>
      <c r="U35" s="252">
        <f t="shared" ref="U35:AG35" si="30">(U5/U20)*1000000</f>
        <v>0</v>
      </c>
      <c r="V35" s="252">
        <f t="shared" si="30"/>
        <v>0</v>
      </c>
      <c r="W35" s="252">
        <f t="shared" si="30"/>
        <v>0</v>
      </c>
      <c r="X35" s="252">
        <f t="shared" si="30"/>
        <v>0</v>
      </c>
      <c r="Y35" s="252">
        <f t="shared" si="30"/>
        <v>0</v>
      </c>
      <c r="Z35" s="252" t="str">
        <f t="shared" si="30"/>
        <v>#DIV/0!</v>
      </c>
      <c r="AA35" s="252" t="str">
        <f t="shared" si="30"/>
        <v>#DIV/0!</v>
      </c>
      <c r="AB35" s="252" t="str">
        <f t="shared" si="30"/>
        <v>#DIV/0!</v>
      </c>
      <c r="AC35" s="252" t="str">
        <f t="shared" si="30"/>
        <v>#DIV/0!</v>
      </c>
      <c r="AD35" s="252" t="str">
        <f t="shared" si="30"/>
        <v>#DIV/0!</v>
      </c>
      <c r="AE35" s="252" t="str">
        <f t="shared" si="30"/>
        <v>#DIV/0!</v>
      </c>
      <c r="AF35" s="252" t="str">
        <f t="shared" si="30"/>
        <v>#DIV/0!</v>
      </c>
      <c r="AG35" s="253">
        <f t="shared" si="30"/>
        <v>0</v>
      </c>
    </row>
    <row r="36">
      <c r="A36" s="219"/>
      <c r="B36" s="219"/>
      <c r="C36" s="222" t="s">
        <v>751</v>
      </c>
      <c r="D36" s="252">
        <f t="shared" ref="D36:P36" si="31">(D6/D21)*1000000</f>
        <v>0</v>
      </c>
      <c r="E36" s="252">
        <f t="shared" si="31"/>
        <v>312500</v>
      </c>
      <c r="F36" s="252">
        <f t="shared" si="31"/>
        <v>0</v>
      </c>
      <c r="G36" s="252" t="str">
        <f t="shared" si="31"/>
        <v>#DIV/0!</v>
      </c>
      <c r="H36" s="252" t="str">
        <f t="shared" si="31"/>
        <v>#DIV/0!</v>
      </c>
      <c r="I36" s="252">
        <f t="shared" si="31"/>
        <v>0</v>
      </c>
      <c r="J36" s="252" t="str">
        <f t="shared" si="31"/>
        <v>#DIV/0!</v>
      </c>
      <c r="K36" s="252">
        <f t="shared" si="31"/>
        <v>0</v>
      </c>
      <c r="L36" s="252">
        <f t="shared" si="31"/>
        <v>0</v>
      </c>
      <c r="M36" s="252">
        <f t="shared" si="31"/>
        <v>73529.41176</v>
      </c>
      <c r="N36" s="252">
        <f t="shared" si="31"/>
        <v>0</v>
      </c>
      <c r="O36" s="252" t="str">
        <f t="shared" si="31"/>
        <v>#DIV/0!</v>
      </c>
      <c r="P36" s="253">
        <f t="shared" si="31"/>
        <v>25125.62814</v>
      </c>
      <c r="R36" s="219"/>
      <c r="S36" s="219"/>
      <c r="T36" s="222" t="s">
        <v>751</v>
      </c>
      <c r="U36" s="252">
        <f t="shared" ref="U36:AG36" si="32">(U6/U21)*1000000</f>
        <v>0</v>
      </c>
      <c r="V36" s="252">
        <f t="shared" si="32"/>
        <v>0</v>
      </c>
      <c r="W36" s="252">
        <f t="shared" si="32"/>
        <v>0</v>
      </c>
      <c r="X36" s="252" t="str">
        <f t="shared" si="32"/>
        <v>#DIV/0!</v>
      </c>
      <c r="Y36" s="252" t="str">
        <f t="shared" si="32"/>
        <v>#DIV/0!</v>
      </c>
      <c r="Z36" s="252" t="str">
        <f t="shared" si="32"/>
        <v>#DIV/0!</v>
      </c>
      <c r="AA36" s="252" t="str">
        <f t="shared" si="32"/>
        <v>#DIV/0!</v>
      </c>
      <c r="AB36" s="252" t="str">
        <f t="shared" si="32"/>
        <v>#DIV/0!</v>
      </c>
      <c r="AC36" s="252" t="str">
        <f t="shared" si="32"/>
        <v>#DIV/0!</v>
      </c>
      <c r="AD36" s="252" t="str">
        <f t="shared" si="32"/>
        <v>#DIV/0!</v>
      </c>
      <c r="AE36" s="252" t="str">
        <f t="shared" si="32"/>
        <v>#DIV/0!</v>
      </c>
      <c r="AF36" s="252" t="str">
        <f t="shared" si="32"/>
        <v>#DIV/0!</v>
      </c>
      <c r="AG36" s="253">
        <f t="shared" si="32"/>
        <v>0</v>
      </c>
    </row>
    <row r="37">
      <c r="A37" s="219"/>
      <c r="B37" s="219"/>
      <c r="C37" s="224" t="s">
        <v>752</v>
      </c>
      <c r="D37" s="252">
        <f t="shared" ref="D37:P37" si="33">(D7/D22)*1000000</f>
        <v>14436.20757</v>
      </c>
      <c r="E37" s="252">
        <f t="shared" si="33"/>
        <v>15810.27668</v>
      </c>
      <c r="F37" s="252">
        <f t="shared" si="33"/>
        <v>34120.73491</v>
      </c>
      <c r="G37" s="252">
        <f t="shared" si="33"/>
        <v>10189.22853</v>
      </c>
      <c r="H37" s="252">
        <f t="shared" si="33"/>
        <v>7394.76678</v>
      </c>
      <c r="I37" s="252">
        <f t="shared" si="33"/>
        <v>6789.524733</v>
      </c>
      <c r="J37" s="252">
        <f t="shared" si="33"/>
        <v>1355.932203</v>
      </c>
      <c r="K37" s="252">
        <f t="shared" si="33"/>
        <v>9355.509356</v>
      </c>
      <c r="L37" s="252">
        <f t="shared" si="33"/>
        <v>0</v>
      </c>
      <c r="M37" s="252">
        <f t="shared" si="33"/>
        <v>5357.142857</v>
      </c>
      <c r="N37" s="252">
        <f t="shared" si="33"/>
        <v>15841.58416</v>
      </c>
      <c r="O37" s="252">
        <f t="shared" si="33"/>
        <v>6928.406467</v>
      </c>
      <c r="P37" s="253">
        <f t="shared" si="33"/>
        <v>9172.943545</v>
      </c>
      <c r="R37" s="219"/>
      <c r="S37" s="219"/>
      <c r="T37" s="224" t="s">
        <v>752</v>
      </c>
      <c r="U37" s="252">
        <f t="shared" ref="U37:AG37" si="34">(U7/U22)*1000000</f>
        <v>0</v>
      </c>
      <c r="V37" s="252">
        <f t="shared" si="34"/>
        <v>0</v>
      </c>
      <c r="W37" s="252">
        <f t="shared" si="34"/>
        <v>0</v>
      </c>
      <c r="X37" s="252">
        <f t="shared" si="34"/>
        <v>0</v>
      </c>
      <c r="Y37" s="252">
        <f t="shared" si="34"/>
        <v>0</v>
      </c>
      <c r="Z37" s="252" t="str">
        <f t="shared" si="34"/>
        <v>#DIV/0!</v>
      </c>
      <c r="AA37" s="252" t="str">
        <f t="shared" si="34"/>
        <v>#DIV/0!</v>
      </c>
      <c r="AB37" s="252" t="str">
        <f t="shared" si="34"/>
        <v>#DIV/0!</v>
      </c>
      <c r="AC37" s="252" t="str">
        <f t="shared" si="34"/>
        <v>#DIV/0!</v>
      </c>
      <c r="AD37" s="252" t="str">
        <f t="shared" si="34"/>
        <v>#DIV/0!</v>
      </c>
      <c r="AE37" s="252" t="str">
        <f t="shared" si="34"/>
        <v>#DIV/0!</v>
      </c>
      <c r="AF37" s="252" t="str">
        <f t="shared" si="34"/>
        <v>#DIV/0!</v>
      </c>
      <c r="AG37" s="253">
        <f t="shared" si="34"/>
        <v>0</v>
      </c>
    </row>
    <row r="38">
      <c r="A38" s="219"/>
      <c r="B38" s="219"/>
      <c r="C38" s="225" t="s">
        <v>753</v>
      </c>
      <c r="D38" s="252" t="str">
        <f t="shared" ref="D38:P38" si="35">(D8/D23)*1000000</f>
        <v>#DIV/0!</v>
      </c>
      <c r="E38" s="252">
        <f t="shared" si="35"/>
        <v>0</v>
      </c>
      <c r="F38" s="252">
        <f t="shared" si="35"/>
        <v>20000</v>
      </c>
      <c r="G38" s="252">
        <f t="shared" si="35"/>
        <v>25423.72881</v>
      </c>
      <c r="H38" s="252">
        <f t="shared" si="35"/>
        <v>0</v>
      </c>
      <c r="I38" s="252">
        <f t="shared" si="35"/>
        <v>17283.95062</v>
      </c>
      <c r="J38" s="252">
        <f t="shared" si="35"/>
        <v>0</v>
      </c>
      <c r="K38" s="252">
        <f t="shared" si="35"/>
        <v>27777.77778</v>
      </c>
      <c r="L38" s="252" t="str">
        <f t="shared" si="35"/>
        <v>#DIV/0!</v>
      </c>
      <c r="M38" s="252">
        <f t="shared" si="35"/>
        <v>5181.34715</v>
      </c>
      <c r="N38" s="252" t="str">
        <f t="shared" si="35"/>
        <v>#DIV/0!</v>
      </c>
      <c r="O38" s="252">
        <f t="shared" si="35"/>
        <v>0</v>
      </c>
      <c r="P38" s="253">
        <f t="shared" si="35"/>
        <v>9229.098806</v>
      </c>
      <c r="R38" s="219"/>
      <c r="S38" s="219"/>
      <c r="T38" s="225" t="s">
        <v>753</v>
      </c>
      <c r="U38" s="252" t="str">
        <f t="shared" ref="U38:AG38" si="36">(U8/U23)*1000000</f>
        <v>#DIV/0!</v>
      </c>
      <c r="V38" s="252">
        <f t="shared" si="36"/>
        <v>0</v>
      </c>
      <c r="W38" s="252">
        <f t="shared" si="36"/>
        <v>0</v>
      </c>
      <c r="X38" s="252">
        <f t="shared" si="36"/>
        <v>0</v>
      </c>
      <c r="Y38" s="252">
        <f t="shared" si="36"/>
        <v>0</v>
      </c>
      <c r="Z38" s="252" t="str">
        <f t="shared" si="36"/>
        <v>#DIV/0!</v>
      </c>
      <c r="AA38" s="252" t="str">
        <f t="shared" si="36"/>
        <v>#DIV/0!</v>
      </c>
      <c r="AB38" s="252" t="str">
        <f t="shared" si="36"/>
        <v>#DIV/0!</v>
      </c>
      <c r="AC38" s="252" t="str">
        <f t="shared" si="36"/>
        <v>#DIV/0!</v>
      </c>
      <c r="AD38" s="252" t="str">
        <f t="shared" si="36"/>
        <v>#DIV/0!</v>
      </c>
      <c r="AE38" s="252" t="str">
        <f t="shared" si="36"/>
        <v>#DIV/0!</v>
      </c>
      <c r="AF38" s="252" t="str">
        <f t="shared" si="36"/>
        <v>#DIV/0!</v>
      </c>
      <c r="AG38" s="253">
        <f t="shared" si="36"/>
        <v>0</v>
      </c>
    </row>
    <row r="39">
      <c r="A39" s="219"/>
      <c r="B39" s="219"/>
      <c r="C39" s="225" t="s">
        <v>754</v>
      </c>
      <c r="D39" s="252">
        <f t="shared" ref="D39:P39" si="37">(D9/D24)*1000000</f>
        <v>0</v>
      </c>
      <c r="E39" s="252">
        <f t="shared" si="37"/>
        <v>0</v>
      </c>
      <c r="F39" s="252">
        <f t="shared" si="37"/>
        <v>7853.403141</v>
      </c>
      <c r="G39" s="252">
        <f t="shared" si="37"/>
        <v>10615.71125</v>
      </c>
      <c r="H39" s="252">
        <f t="shared" si="37"/>
        <v>3606.853021</v>
      </c>
      <c r="I39" s="252">
        <f t="shared" si="37"/>
        <v>54054.05405</v>
      </c>
      <c r="J39" s="252">
        <f t="shared" si="37"/>
        <v>0</v>
      </c>
      <c r="K39" s="252">
        <f t="shared" si="37"/>
        <v>16759.77654</v>
      </c>
      <c r="L39" s="252">
        <f t="shared" si="37"/>
        <v>6657.789614</v>
      </c>
      <c r="M39" s="252">
        <f t="shared" si="37"/>
        <v>0</v>
      </c>
      <c r="N39" s="252" t="str">
        <f t="shared" si="37"/>
        <v>#DIV/0!</v>
      </c>
      <c r="O39" s="252">
        <f t="shared" si="37"/>
        <v>145833.3333</v>
      </c>
      <c r="P39" s="253">
        <f t="shared" si="37"/>
        <v>10154.12511</v>
      </c>
      <c r="R39" s="219"/>
      <c r="S39" s="219"/>
      <c r="T39" s="225" t="s">
        <v>754</v>
      </c>
      <c r="U39" s="252">
        <f t="shared" ref="U39:AG39" si="38">(U9/U24)*1000000</f>
        <v>0</v>
      </c>
      <c r="V39" s="252">
        <f t="shared" si="38"/>
        <v>0</v>
      </c>
      <c r="W39" s="252">
        <f t="shared" si="38"/>
        <v>0</v>
      </c>
      <c r="X39" s="252">
        <f t="shared" si="38"/>
        <v>0</v>
      </c>
      <c r="Y39" s="252">
        <f t="shared" si="38"/>
        <v>0</v>
      </c>
      <c r="Z39" s="252" t="str">
        <f t="shared" si="38"/>
        <v>#DIV/0!</v>
      </c>
      <c r="AA39" s="252" t="str">
        <f t="shared" si="38"/>
        <v>#DIV/0!</v>
      </c>
      <c r="AB39" s="252" t="str">
        <f t="shared" si="38"/>
        <v>#DIV/0!</v>
      </c>
      <c r="AC39" s="252" t="str">
        <f t="shared" si="38"/>
        <v>#DIV/0!</v>
      </c>
      <c r="AD39" s="252" t="str">
        <f t="shared" si="38"/>
        <v>#DIV/0!</v>
      </c>
      <c r="AE39" s="252" t="str">
        <f t="shared" si="38"/>
        <v>#DIV/0!</v>
      </c>
      <c r="AF39" s="252" t="str">
        <f t="shared" si="38"/>
        <v>#DIV/0!</v>
      </c>
      <c r="AG39" s="253">
        <f t="shared" si="38"/>
        <v>0</v>
      </c>
    </row>
    <row r="40">
      <c r="A40" s="219"/>
      <c r="B40" s="226"/>
      <c r="C40" s="254" t="s">
        <v>767</v>
      </c>
      <c r="D40" s="255">
        <f t="shared" ref="D40:P40" si="39">(D10/D25)*1000000</f>
        <v>10665.68591</v>
      </c>
      <c r="E40" s="256">
        <f t="shared" si="39"/>
        <v>9119.746233</v>
      </c>
      <c r="F40" s="256">
        <f t="shared" si="39"/>
        <v>15509.78897</v>
      </c>
      <c r="G40" s="256">
        <f t="shared" si="39"/>
        <v>10173.16017</v>
      </c>
      <c r="H40" s="256">
        <f t="shared" si="39"/>
        <v>4002.965159</v>
      </c>
      <c r="I40" s="256">
        <f t="shared" si="39"/>
        <v>4745.662168</v>
      </c>
      <c r="J40" s="256">
        <f t="shared" si="39"/>
        <v>1033.271337</v>
      </c>
      <c r="K40" s="256">
        <f t="shared" si="39"/>
        <v>7189.198667</v>
      </c>
      <c r="L40" s="256">
        <f t="shared" si="39"/>
        <v>3758.613489</v>
      </c>
      <c r="M40" s="256">
        <f t="shared" si="39"/>
        <v>8204.193254</v>
      </c>
      <c r="N40" s="256">
        <f t="shared" si="39"/>
        <v>8695.652174</v>
      </c>
      <c r="O40" s="256">
        <f t="shared" si="39"/>
        <v>15491.23522</v>
      </c>
      <c r="P40" s="257">
        <f t="shared" si="39"/>
        <v>7387.17853</v>
      </c>
      <c r="R40" s="219"/>
      <c r="S40" s="226"/>
      <c r="T40" s="254" t="s">
        <v>767</v>
      </c>
      <c r="U40" s="255">
        <f t="shared" ref="U40:AG40" si="40">(U10/U25)*1000000</f>
        <v>0</v>
      </c>
      <c r="V40" s="256">
        <f t="shared" si="40"/>
        <v>0</v>
      </c>
      <c r="W40" s="256">
        <f t="shared" si="40"/>
        <v>0</v>
      </c>
      <c r="X40" s="256">
        <f t="shared" si="40"/>
        <v>0</v>
      </c>
      <c r="Y40" s="256">
        <f t="shared" si="40"/>
        <v>0</v>
      </c>
      <c r="Z40" s="256" t="str">
        <f t="shared" si="40"/>
        <v>#DIV/0!</v>
      </c>
      <c r="AA40" s="256" t="str">
        <f t="shared" si="40"/>
        <v>#DIV/0!</v>
      </c>
      <c r="AB40" s="256" t="str">
        <f t="shared" si="40"/>
        <v>#DIV/0!</v>
      </c>
      <c r="AC40" s="256" t="str">
        <f t="shared" si="40"/>
        <v>#DIV/0!</v>
      </c>
      <c r="AD40" s="256" t="str">
        <f t="shared" si="40"/>
        <v>#DIV/0!</v>
      </c>
      <c r="AE40" s="256" t="str">
        <f t="shared" si="40"/>
        <v>#DIV/0!</v>
      </c>
      <c r="AF40" s="256" t="str">
        <f t="shared" si="40"/>
        <v>#DIV/0!</v>
      </c>
      <c r="AG40" s="258">
        <f t="shared" si="40"/>
        <v>0</v>
      </c>
    </row>
    <row r="41">
      <c r="A41" s="219"/>
      <c r="B41" s="212" t="s">
        <v>756</v>
      </c>
      <c r="C41" s="225" t="s">
        <v>757</v>
      </c>
      <c r="D41" s="252">
        <f t="shared" ref="D41:P41" si="41">(D11/D26)*1000000</f>
        <v>42553.19149</v>
      </c>
      <c r="E41" s="252">
        <f t="shared" si="41"/>
        <v>0</v>
      </c>
      <c r="F41" s="252">
        <f t="shared" si="41"/>
        <v>0</v>
      </c>
      <c r="G41" s="252">
        <f t="shared" si="41"/>
        <v>0</v>
      </c>
      <c r="H41" s="252">
        <f t="shared" si="41"/>
        <v>0</v>
      </c>
      <c r="I41" s="252">
        <f t="shared" si="41"/>
        <v>0</v>
      </c>
      <c r="J41" s="252">
        <f t="shared" si="41"/>
        <v>0</v>
      </c>
      <c r="K41" s="252">
        <f t="shared" si="41"/>
        <v>0</v>
      </c>
      <c r="L41" s="252">
        <f t="shared" si="41"/>
        <v>0</v>
      </c>
      <c r="M41" s="252" t="str">
        <f t="shared" si="41"/>
        <v>#DIV/0!</v>
      </c>
      <c r="N41" s="252" t="str">
        <f t="shared" si="41"/>
        <v>#DIV/0!</v>
      </c>
      <c r="O41" s="252">
        <f t="shared" si="41"/>
        <v>0</v>
      </c>
      <c r="P41" s="252">
        <f t="shared" si="41"/>
        <v>1260.239445</v>
      </c>
      <c r="R41" s="219"/>
      <c r="S41" s="212" t="s">
        <v>756</v>
      </c>
      <c r="T41" s="225" t="s">
        <v>757</v>
      </c>
      <c r="U41" s="252">
        <f t="shared" ref="U41:AG41" si="42">(U11/U26)*1000000</f>
        <v>0</v>
      </c>
      <c r="V41" s="252">
        <f t="shared" si="42"/>
        <v>0</v>
      </c>
      <c r="W41" s="252">
        <f t="shared" si="42"/>
        <v>0</v>
      </c>
      <c r="X41" s="252">
        <f t="shared" si="42"/>
        <v>0</v>
      </c>
      <c r="Y41" s="252">
        <f t="shared" si="42"/>
        <v>0</v>
      </c>
      <c r="Z41" s="252" t="str">
        <f t="shared" si="42"/>
        <v>#DIV/0!</v>
      </c>
      <c r="AA41" s="252" t="str">
        <f t="shared" si="42"/>
        <v>#DIV/0!</v>
      </c>
      <c r="AB41" s="252" t="str">
        <f t="shared" si="42"/>
        <v>#DIV/0!</v>
      </c>
      <c r="AC41" s="252" t="str">
        <f t="shared" si="42"/>
        <v>#DIV/0!</v>
      </c>
      <c r="AD41" s="252" t="str">
        <f t="shared" si="42"/>
        <v>#DIV/0!</v>
      </c>
      <c r="AE41" s="252" t="str">
        <f t="shared" si="42"/>
        <v>#DIV/0!</v>
      </c>
      <c r="AF41" s="252" t="str">
        <f t="shared" si="42"/>
        <v>#DIV/0!</v>
      </c>
      <c r="AG41" s="260">
        <f t="shared" si="42"/>
        <v>0</v>
      </c>
    </row>
    <row r="42">
      <c r="A42" s="219"/>
      <c r="B42" s="219"/>
      <c r="C42" s="225" t="s">
        <v>758</v>
      </c>
      <c r="D42" s="252">
        <f t="shared" ref="D42:P42" si="43">(D12/D27)*1000000</f>
        <v>21582.73381</v>
      </c>
      <c r="E42" s="252">
        <f t="shared" si="43"/>
        <v>0</v>
      </c>
      <c r="F42" s="252">
        <f t="shared" si="43"/>
        <v>0</v>
      </c>
      <c r="G42" s="252">
        <f t="shared" si="43"/>
        <v>0</v>
      </c>
      <c r="H42" s="252">
        <f t="shared" si="43"/>
        <v>0</v>
      </c>
      <c r="I42" s="252">
        <f t="shared" si="43"/>
        <v>0</v>
      </c>
      <c r="J42" s="252">
        <f t="shared" si="43"/>
        <v>0</v>
      </c>
      <c r="K42" s="252">
        <f t="shared" si="43"/>
        <v>0</v>
      </c>
      <c r="L42" s="252">
        <f t="shared" si="43"/>
        <v>0</v>
      </c>
      <c r="M42" s="252">
        <f t="shared" si="43"/>
        <v>0</v>
      </c>
      <c r="N42" s="252" t="str">
        <f t="shared" si="43"/>
        <v>#DIV/0!</v>
      </c>
      <c r="O42" s="252">
        <f t="shared" si="43"/>
        <v>0</v>
      </c>
      <c r="P42" s="252">
        <f t="shared" si="43"/>
        <v>1641.137856</v>
      </c>
      <c r="R42" s="219"/>
      <c r="S42" s="219"/>
      <c r="T42" s="225" t="s">
        <v>758</v>
      </c>
      <c r="U42" s="252">
        <f t="shared" ref="U42:AG42" si="44">(U12/U27)*1000000</f>
        <v>0</v>
      </c>
      <c r="V42" s="252">
        <f t="shared" si="44"/>
        <v>0</v>
      </c>
      <c r="W42" s="252">
        <f t="shared" si="44"/>
        <v>0</v>
      </c>
      <c r="X42" s="252">
        <f t="shared" si="44"/>
        <v>0</v>
      </c>
      <c r="Y42" s="252">
        <f t="shared" si="44"/>
        <v>0</v>
      </c>
      <c r="Z42" s="252" t="str">
        <f t="shared" si="44"/>
        <v>#DIV/0!</v>
      </c>
      <c r="AA42" s="252" t="str">
        <f t="shared" si="44"/>
        <v>#DIV/0!</v>
      </c>
      <c r="AB42" s="252" t="str">
        <f t="shared" si="44"/>
        <v>#DIV/0!</v>
      </c>
      <c r="AC42" s="252" t="str">
        <f t="shared" si="44"/>
        <v>#DIV/0!</v>
      </c>
      <c r="AD42" s="252" t="str">
        <f t="shared" si="44"/>
        <v>#DIV/0!</v>
      </c>
      <c r="AE42" s="252" t="str">
        <f t="shared" si="44"/>
        <v>#DIV/0!</v>
      </c>
      <c r="AF42" s="252" t="str">
        <f t="shared" si="44"/>
        <v>#DIV/0!</v>
      </c>
      <c r="AG42" s="253">
        <f t="shared" si="44"/>
        <v>0</v>
      </c>
    </row>
    <row r="43">
      <c r="A43" s="219"/>
      <c r="B43" s="219"/>
      <c r="C43" s="225" t="s">
        <v>759</v>
      </c>
      <c r="D43" s="252">
        <f t="shared" ref="D43:P43" si="45">(D13/D28)*1000000</f>
        <v>0</v>
      </c>
      <c r="E43" s="252">
        <f t="shared" si="45"/>
        <v>0</v>
      </c>
      <c r="F43" s="252">
        <f t="shared" si="45"/>
        <v>0</v>
      </c>
      <c r="G43" s="252">
        <f t="shared" si="45"/>
        <v>0</v>
      </c>
      <c r="H43" s="252">
        <f t="shared" si="45"/>
        <v>0</v>
      </c>
      <c r="I43" s="252">
        <f t="shared" si="45"/>
        <v>0</v>
      </c>
      <c r="J43" s="252">
        <f t="shared" si="45"/>
        <v>0</v>
      </c>
      <c r="K43" s="252">
        <f t="shared" si="45"/>
        <v>0</v>
      </c>
      <c r="L43" s="252">
        <f t="shared" si="45"/>
        <v>0</v>
      </c>
      <c r="M43" s="252">
        <f t="shared" si="45"/>
        <v>0</v>
      </c>
      <c r="N43" s="252">
        <f t="shared" si="45"/>
        <v>0</v>
      </c>
      <c r="O43" s="252">
        <f t="shared" si="45"/>
        <v>0</v>
      </c>
      <c r="P43" s="252">
        <f t="shared" si="45"/>
        <v>0</v>
      </c>
      <c r="R43" s="219"/>
      <c r="S43" s="219"/>
      <c r="T43" s="225" t="s">
        <v>759</v>
      </c>
      <c r="U43" s="252">
        <f t="shared" ref="U43:AG43" si="46">(U13/U28)*1000000</f>
        <v>0</v>
      </c>
      <c r="V43" s="252">
        <f t="shared" si="46"/>
        <v>0</v>
      </c>
      <c r="W43" s="252">
        <f t="shared" si="46"/>
        <v>0</v>
      </c>
      <c r="X43" s="252">
        <f t="shared" si="46"/>
        <v>0</v>
      </c>
      <c r="Y43" s="252">
        <f t="shared" si="46"/>
        <v>0</v>
      </c>
      <c r="Z43" s="252" t="str">
        <f t="shared" si="46"/>
        <v>#DIV/0!</v>
      </c>
      <c r="AA43" s="252" t="str">
        <f t="shared" si="46"/>
        <v>#DIV/0!</v>
      </c>
      <c r="AB43" s="252" t="str">
        <f t="shared" si="46"/>
        <v>#DIV/0!</v>
      </c>
      <c r="AC43" s="252" t="str">
        <f t="shared" si="46"/>
        <v>#DIV/0!</v>
      </c>
      <c r="AD43" s="252" t="str">
        <f t="shared" si="46"/>
        <v>#DIV/0!</v>
      </c>
      <c r="AE43" s="252" t="str">
        <f t="shared" si="46"/>
        <v>#DIV/0!</v>
      </c>
      <c r="AF43" s="252" t="str">
        <f t="shared" si="46"/>
        <v>#DIV/0!</v>
      </c>
      <c r="AG43" s="253">
        <f t="shared" si="46"/>
        <v>0</v>
      </c>
    </row>
    <row r="44">
      <c r="A44" s="219"/>
      <c r="B44" s="219"/>
      <c r="C44" s="230" t="s">
        <v>760</v>
      </c>
      <c r="D44" s="252" t="str">
        <f t="shared" ref="D44:P44" si="47">(D14/D29)*1000000</f>
        <v>#DIV/0!</v>
      </c>
      <c r="E44" s="252">
        <f t="shared" si="47"/>
        <v>0</v>
      </c>
      <c r="F44" s="252" t="str">
        <f t="shared" si="47"/>
        <v>#DIV/0!</v>
      </c>
      <c r="G44" s="252">
        <f t="shared" si="47"/>
        <v>0</v>
      </c>
      <c r="H44" s="252" t="str">
        <f t="shared" si="47"/>
        <v>#DIV/0!</v>
      </c>
      <c r="I44" s="252" t="str">
        <f t="shared" si="47"/>
        <v>#DIV/0!</v>
      </c>
      <c r="J44" s="252">
        <f t="shared" si="47"/>
        <v>0</v>
      </c>
      <c r="K44" s="252">
        <f t="shared" si="47"/>
        <v>0</v>
      </c>
      <c r="L44" s="252" t="str">
        <f t="shared" si="47"/>
        <v>#DIV/0!</v>
      </c>
      <c r="M44" s="252" t="str">
        <f t="shared" si="47"/>
        <v>#DIV/0!</v>
      </c>
      <c r="N44" s="252" t="str">
        <f t="shared" si="47"/>
        <v>#DIV/0!</v>
      </c>
      <c r="O44" s="252" t="str">
        <f t="shared" si="47"/>
        <v>#DIV/0!</v>
      </c>
      <c r="P44" s="252">
        <f t="shared" si="47"/>
        <v>0</v>
      </c>
      <c r="R44" s="219"/>
      <c r="S44" s="219"/>
      <c r="T44" s="230" t="s">
        <v>760</v>
      </c>
      <c r="U44" s="252" t="str">
        <f t="shared" ref="U44:AG44" si="48">(U14/U29)*1000000</f>
        <v>#DIV/0!</v>
      </c>
      <c r="V44" s="252">
        <f t="shared" si="48"/>
        <v>0</v>
      </c>
      <c r="W44" s="252" t="str">
        <f t="shared" si="48"/>
        <v>#DIV/0!</v>
      </c>
      <c r="X44" s="252">
        <f t="shared" si="48"/>
        <v>0</v>
      </c>
      <c r="Y44" s="252" t="str">
        <f t="shared" si="48"/>
        <v>#DIV/0!</v>
      </c>
      <c r="Z44" s="252" t="str">
        <f t="shared" si="48"/>
        <v>#DIV/0!</v>
      </c>
      <c r="AA44" s="252" t="str">
        <f t="shared" si="48"/>
        <v>#DIV/0!</v>
      </c>
      <c r="AB44" s="252" t="str">
        <f t="shared" si="48"/>
        <v>#DIV/0!</v>
      </c>
      <c r="AC44" s="252" t="str">
        <f t="shared" si="48"/>
        <v>#DIV/0!</v>
      </c>
      <c r="AD44" s="252" t="str">
        <f t="shared" si="48"/>
        <v>#DIV/0!</v>
      </c>
      <c r="AE44" s="252" t="str">
        <f t="shared" si="48"/>
        <v>#DIV/0!</v>
      </c>
      <c r="AF44" s="252" t="str">
        <f t="shared" si="48"/>
        <v>#DIV/0!</v>
      </c>
      <c r="AG44" s="253">
        <f t="shared" si="48"/>
        <v>0</v>
      </c>
    </row>
    <row r="45">
      <c r="A45" s="219"/>
      <c r="B45" s="219"/>
      <c r="C45" s="222" t="s">
        <v>761</v>
      </c>
      <c r="D45" s="252" t="str">
        <f t="shared" ref="D45:H45" si="49">(D15/D30)*1000000</f>
        <v>#DIV/0!</v>
      </c>
      <c r="E45" s="252" t="str">
        <f t="shared" si="49"/>
        <v>#DIV/0!</v>
      </c>
      <c r="F45" s="252" t="str">
        <f t="shared" si="49"/>
        <v>#DIV/0!</v>
      </c>
      <c r="G45" s="252">
        <f t="shared" si="49"/>
        <v>0</v>
      </c>
      <c r="H45" s="252" t="str">
        <f t="shared" si="49"/>
        <v>#DIV/0!</v>
      </c>
      <c r="I45" s="252"/>
      <c r="J45" s="252"/>
      <c r="K45" s="252"/>
      <c r="L45" s="252"/>
      <c r="M45" s="252"/>
      <c r="N45" s="252"/>
      <c r="O45" s="252"/>
      <c r="P45" s="252">
        <f>(P15/P30)*1000000</f>
        <v>0</v>
      </c>
      <c r="R45" s="219"/>
      <c r="S45" s="219"/>
      <c r="T45" s="222" t="s">
        <v>761</v>
      </c>
      <c r="U45" s="252" t="str">
        <f t="shared" ref="U45:AG45" si="50">(U15/U30)*1000000</f>
        <v>#DIV/0!</v>
      </c>
      <c r="V45" s="252" t="str">
        <f t="shared" si="50"/>
        <v>#DIV/0!</v>
      </c>
      <c r="W45" s="252" t="str">
        <f t="shared" si="50"/>
        <v>#DIV/0!</v>
      </c>
      <c r="X45" s="252">
        <f t="shared" si="50"/>
        <v>0</v>
      </c>
      <c r="Y45" s="252" t="str">
        <f t="shared" si="50"/>
        <v>#DIV/0!</v>
      </c>
      <c r="Z45" s="252" t="str">
        <f t="shared" si="50"/>
        <v>#DIV/0!</v>
      </c>
      <c r="AA45" s="252" t="str">
        <f t="shared" si="50"/>
        <v>#DIV/0!</v>
      </c>
      <c r="AB45" s="252" t="str">
        <f t="shared" si="50"/>
        <v>#DIV/0!</v>
      </c>
      <c r="AC45" s="252" t="str">
        <f t="shared" si="50"/>
        <v>#DIV/0!</v>
      </c>
      <c r="AD45" s="252" t="str">
        <f t="shared" si="50"/>
        <v>#DIV/0!</v>
      </c>
      <c r="AE45" s="252" t="str">
        <f t="shared" si="50"/>
        <v>#DIV/0!</v>
      </c>
      <c r="AF45" s="252" t="str">
        <f t="shared" si="50"/>
        <v>#DIV/0!</v>
      </c>
      <c r="AG45" s="253">
        <f t="shared" si="50"/>
        <v>0</v>
      </c>
    </row>
    <row r="46">
      <c r="A46" s="219"/>
      <c r="B46" s="226"/>
      <c r="C46" s="254" t="s">
        <v>768</v>
      </c>
      <c r="D46" s="255">
        <f t="shared" ref="D46:P46" si="51">(D16/D31)*1000000</f>
        <v>18796.99248</v>
      </c>
      <c r="E46" s="256">
        <f t="shared" si="51"/>
        <v>0</v>
      </c>
      <c r="F46" s="256">
        <f t="shared" si="51"/>
        <v>0</v>
      </c>
      <c r="G46" s="256">
        <f t="shared" si="51"/>
        <v>0</v>
      </c>
      <c r="H46" s="256">
        <f t="shared" si="51"/>
        <v>0</v>
      </c>
      <c r="I46" s="256">
        <f t="shared" si="51"/>
        <v>0</v>
      </c>
      <c r="J46" s="256">
        <f t="shared" si="51"/>
        <v>0</v>
      </c>
      <c r="K46" s="256">
        <f t="shared" si="51"/>
        <v>0</v>
      </c>
      <c r="L46" s="256">
        <f t="shared" si="51"/>
        <v>0</v>
      </c>
      <c r="M46" s="256">
        <f t="shared" si="51"/>
        <v>0</v>
      </c>
      <c r="N46" s="256">
        <f t="shared" si="51"/>
        <v>0</v>
      </c>
      <c r="O46" s="256">
        <f t="shared" si="51"/>
        <v>0</v>
      </c>
      <c r="P46" s="257">
        <f t="shared" si="51"/>
        <v>958.7727709</v>
      </c>
      <c r="R46" s="219"/>
      <c r="S46" s="226"/>
      <c r="T46" s="254" t="s">
        <v>768</v>
      </c>
      <c r="U46" s="255">
        <f t="shared" ref="U46:AG46" si="52">(U16/U31)*1000000</f>
        <v>0</v>
      </c>
      <c r="V46" s="256">
        <f t="shared" si="52"/>
        <v>0</v>
      </c>
      <c r="W46" s="256">
        <f t="shared" si="52"/>
        <v>0</v>
      </c>
      <c r="X46" s="256">
        <f t="shared" si="52"/>
        <v>0</v>
      </c>
      <c r="Y46" s="256">
        <f t="shared" si="52"/>
        <v>0</v>
      </c>
      <c r="Z46" s="256" t="str">
        <f t="shared" si="52"/>
        <v>#DIV/0!</v>
      </c>
      <c r="AA46" s="256" t="str">
        <f t="shared" si="52"/>
        <v>#DIV/0!</v>
      </c>
      <c r="AB46" s="256" t="str">
        <f t="shared" si="52"/>
        <v>#DIV/0!</v>
      </c>
      <c r="AC46" s="256" t="str">
        <f t="shared" si="52"/>
        <v>#DIV/0!</v>
      </c>
      <c r="AD46" s="256" t="str">
        <f t="shared" si="52"/>
        <v>#DIV/0!</v>
      </c>
      <c r="AE46" s="256" t="str">
        <f t="shared" si="52"/>
        <v>#DIV/0!</v>
      </c>
      <c r="AF46" s="256" t="str">
        <f t="shared" si="52"/>
        <v>#DIV/0!</v>
      </c>
      <c r="AG46" s="386">
        <f t="shared" si="52"/>
        <v>0</v>
      </c>
    </row>
    <row r="47">
      <c r="A47" s="226"/>
      <c r="B47" s="261" t="s">
        <v>755</v>
      </c>
      <c r="C47" s="262" t="s">
        <v>769</v>
      </c>
      <c r="D47" s="263">
        <f t="shared" ref="D47:P47" si="53">(D17/D32)*1000000</f>
        <v>11044.88079</v>
      </c>
      <c r="E47" s="263">
        <f t="shared" si="53"/>
        <v>7778.153534</v>
      </c>
      <c r="F47" s="263">
        <f t="shared" si="53"/>
        <v>14437.86982</v>
      </c>
      <c r="G47" s="263">
        <f t="shared" si="53"/>
        <v>8343.688976</v>
      </c>
      <c r="H47" s="263">
        <f t="shared" si="53"/>
        <v>3733.923385</v>
      </c>
      <c r="I47" s="263">
        <f t="shared" si="53"/>
        <v>4476.776721</v>
      </c>
      <c r="J47" s="263">
        <f t="shared" si="53"/>
        <v>919.2866336</v>
      </c>
      <c r="K47" s="263">
        <f t="shared" si="53"/>
        <v>6514.140451</v>
      </c>
      <c r="L47" s="263">
        <f t="shared" si="53"/>
        <v>3444.316877</v>
      </c>
      <c r="M47" s="263">
        <f t="shared" si="53"/>
        <v>7287.449393</v>
      </c>
      <c r="N47" s="263">
        <f t="shared" si="53"/>
        <v>7568.59035</v>
      </c>
      <c r="O47" s="263">
        <f t="shared" si="53"/>
        <v>13919.41392</v>
      </c>
      <c r="P47" s="264">
        <f t="shared" si="53"/>
        <v>6491.515028</v>
      </c>
      <c r="R47" s="226"/>
      <c r="S47" s="265" t="s">
        <v>755</v>
      </c>
      <c r="T47" s="262" t="s">
        <v>769</v>
      </c>
      <c r="U47" s="263">
        <f t="shared" ref="U47:AG47" si="54">(U17/U32)*1000000</f>
        <v>0</v>
      </c>
      <c r="V47" s="263">
        <f t="shared" si="54"/>
        <v>0</v>
      </c>
      <c r="W47" s="263">
        <f t="shared" si="54"/>
        <v>0</v>
      </c>
      <c r="X47" s="263">
        <f t="shared" si="54"/>
        <v>0</v>
      </c>
      <c r="Y47" s="263">
        <f t="shared" si="54"/>
        <v>0</v>
      </c>
      <c r="Z47" s="263" t="str">
        <f t="shared" si="54"/>
        <v>#DIV/0!</v>
      </c>
      <c r="AA47" s="263" t="str">
        <f t="shared" si="54"/>
        <v>#DIV/0!</v>
      </c>
      <c r="AB47" s="263" t="str">
        <f t="shared" si="54"/>
        <v>#DIV/0!</v>
      </c>
      <c r="AC47" s="263" t="str">
        <f t="shared" si="54"/>
        <v>#DIV/0!</v>
      </c>
      <c r="AD47" s="263" t="str">
        <f t="shared" si="54"/>
        <v>#DIV/0!</v>
      </c>
      <c r="AE47" s="263" t="str">
        <f t="shared" si="54"/>
        <v>#DIV/0!</v>
      </c>
      <c r="AF47" s="263" t="str">
        <f t="shared" si="54"/>
        <v>#DIV/0!</v>
      </c>
      <c r="AG47" s="266">
        <f t="shared" si="54"/>
        <v>0</v>
      </c>
    </row>
    <row r="48">
      <c r="A48" s="268" t="s">
        <v>789</v>
      </c>
      <c r="B48" s="269" t="s">
        <v>747</v>
      </c>
      <c r="C48" s="270" t="s">
        <v>771</v>
      </c>
      <c r="D48" s="271">
        <f t="shared" ref="D48:P48" si="55">D10/D25</f>
        <v>0.01066568591</v>
      </c>
      <c r="E48" s="272">
        <f t="shared" si="55"/>
        <v>0.009119746233</v>
      </c>
      <c r="F48" s="272">
        <f t="shared" si="55"/>
        <v>0.01550978897</v>
      </c>
      <c r="G48" s="272">
        <f t="shared" si="55"/>
        <v>0.01017316017</v>
      </c>
      <c r="H48" s="272">
        <f t="shared" si="55"/>
        <v>0.004002965159</v>
      </c>
      <c r="I48" s="272">
        <f t="shared" si="55"/>
        <v>0.004745662168</v>
      </c>
      <c r="J48" s="272">
        <f t="shared" si="55"/>
        <v>0.001033271337</v>
      </c>
      <c r="K48" s="272">
        <f t="shared" si="55"/>
        <v>0.007189198667</v>
      </c>
      <c r="L48" s="272">
        <f t="shared" si="55"/>
        <v>0.003758613489</v>
      </c>
      <c r="M48" s="272">
        <f t="shared" si="55"/>
        <v>0.008204193254</v>
      </c>
      <c r="N48" s="272">
        <f t="shared" si="55"/>
        <v>0.008695652174</v>
      </c>
      <c r="O48" s="273">
        <f t="shared" si="55"/>
        <v>0.01549123522</v>
      </c>
      <c r="P48" s="274">
        <f t="shared" si="55"/>
        <v>0.00738717853</v>
      </c>
      <c r="R48" s="268" t="s">
        <v>770</v>
      </c>
      <c r="S48" s="269" t="s">
        <v>747</v>
      </c>
      <c r="T48" s="270" t="s">
        <v>771</v>
      </c>
      <c r="U48" s="271">
        <f t="shared" ref="U48:AG48" si="56">U10/U25</f>
        <v>0</v>
      </c>
      <c r="V48" s="272">
        <f t="shared" si="56"/>
        <v>0</v>
      </c>
      <c r="W48" s="272">
        <f t="shared" si="56"/>
        <v>0</v>
      </c>
      <c r="X48" s="272">
        <f t="shared" si="56"/>
        <v>0</v>
      </c>
      <c r="Y48" s="272">
        <f t="shared" si="56"/>
        <v>0</v>
      </c>
      <c r="Z48" s="272" t="str">
        <f t="shared" si="56"/>
        <v>#DIV/0!</v>
      </c>
      <c r="AA48" s="272" t="str">
        <f t="shared" si="56"/>
        <v>#DIV/0!</v>
      </c>
      <c r="AB48" s="272" t="str">
        <f t="shared" si="56"/>
        <v>#DIV/0!</v>
      </c>
      <c r="AC48" s="272" t="str">
        <f t="shared" si="56"/>
        <v>#DIV/0!</v>
      </c>
      <c r="AD48" s="272" t="str">
        <f t="shared" si="56"/>
        <v>#DIV/0!</v>
      </c>
      <c r="AE48" s="272" t="str">
        <f t="shared" si="56"/>
        <v>#DIV/0!</v>
      </c>
      <c r="AF48" s="273" t="str">
        <f t="shared" si="56"/>
        <v>#DIV/0!</v>
      </c>
      <c r="AG48" s="272">
        <f t="shared" si="56"/>
        <v>0</v>
      </c>
    </row>
    <row r="49">
      <c r="A49" s="219"/>
      <c r="B49" s="269" t="s">
        <v>756</v>
      </c>
      <c r="C49" s="270" t="s">
        <v>772</v>
      </c>
      <c r="D49" s="276">
        <f t="shared" ref="D49:P49" si="57">D16/D31</f>
        <v>0.01879699248</v>
      </c>
      <c r="E49" s="275">
        <f t="shared" si="57"/>
        <v>0</v>
      </c>
      <c r="F49" s="275">
        <f t="shared" si="57"/>
        <v>0</v>
      </c>
      <c r="G49" s="275">
        <f t="shared" si="57"/>
        <v>0</v>
      </c>
      <c r="H49" s="275">
        <f t="shared" si="57"/>
        <v>0</v>
      </c>
      <c r="I49" s="275">
        <f t="shared" si="57"/>
        <v>0</v>
      </c>
      <c r="J49" s="275">
        <f t="shared" si="57"/>
        <v>0</v>
      </c>
      <c r="K49" s="275">
        <f t="shared" si="57"/>
        <v>0</v>
      </c>
      <c r="L49" s="275">
        <f t="shared" si="57"/>
        <v>0</v>
      </c>
      <c r="M49" s="275">
        <f t="shared" si="57"/>
        <v>0</v>
      </c>
      <c r="N49" s="275">
        <f t="shared" si="57"/>
        <v>0</v>
      </c>
      <c r="O49" s="277">
        <f t="shared" si="57"/>
        <v>0</v>
      </c>
      <c r="P49" s="274">
        <f t="shared" si="57"/>
        <v>0.0009587727709</v>
      </c>
      <c r="R49" s="219"/>
      <c r="S49" s="269" t="s">
        <v>756</v>
      </c>
      <c r="T49" s="270" t="s">
        <v>772</v>
      </c>
      <c r="U49" s="276">
        <f t="shared" ref="U49:AG49" si="58">U16/U31</f>
        <v>0</v>
      </c>
      <c r="V49" s="275">
        <f t="shared" si="58"/>
        <v>0</v>
      </c>
      <c r="W49" s="275">
        <f t="shared" si="58"/>
        <v>0</v>
      </c>
      <c r="X49" s="275">
        <f t="shared" si="58"/>
        <v>0</v>
      </c>
      <c r="Y49" s="275">
        <f t="shared" si="58"/>
        <v>0</v>
      </c>
      <c r="Z49" s="275" t="str">
        <f t="shared" si="58"/>
        <v>#DIV/0!</v>
      </c>
      <c r="AA49" s="275" t="str">
        <f t="shared" si="58"/>
        <v>#DIV/0!</v>
      </c>
      <c r="AB49" s="275" t="str">
        <f t="shared" si="58"/>
        <v>#DIV/0!</v>
      </c>
      <c r="AC49" s="275" t="str">
        <f t="shared" si="58"/>
        <v>#DIV/0!</v>
      </c>
      <c r="AD49" s="275" t="str">
        <f t="shared" si="58"/>
        <v>#DIV/0!</v>
      </c>
      <c r="AE49" s="275" t="str">
        <f t="shared" si="58"/>
        <v>#DIV/0!</v>
      </c>
      <c r="AF49" s="277" t="str">
        <f t="shared" si="58"/>
        <v>#DIV/0!</v>
      </c>
      <c r="AG49" s="272">
        <f t="shared" si="58"/>
        <v>0</v>
      </c>
    </row>
    <row r="50">
      <c r="A50" s="226"/>
      <c r="B50" s="269" t="s">
        <v>763</v>
      </c>
      <c r="C50" s="270" t="s">
        <v>773</v>
      </c>
      <c r="D50" s="278">
        <f t="shared" ref="D50:P50" si="59">D17/D32</f>
        <v>0.01104488079</v>
      </c>
      <c r="E50" s="279">
        <f t="shared" si="59"/>
        <v>0.007778153534</v>
      </c>
      <c r="F50" s="279">
        <f t="shared" si="59"/>
        <v>0.01443786982</v>
      </c>
      <c r="G50" s="279">
        <f t="shared" si="59"/>
        <v>0.008343688976</v>
      </c>
      <c r="H50" s="279">
        <f t="shared" si="59"/>
        <v>0.003733923385</v>
      </c>
      <c r="I50" s="279">
        <f t="shared" si="59"/>
        <v>0.004476776721</v>
      </c>
      <c r="J50" s="279">
        <f t="shared" si="59"/>
        <v>0.0009192866336</v>
      </c>
      <c r="K50" s="279">
        <f t="shared" si="59"/>
        <v>0.006514140451</v>
      </c>
      <c r="L50" s="279">
        <f t="shared" si="59"/>
        <v>0.003444316877</v>
      </c>
      <c r="M50" s="279">
        <f t="shared" si="59"/>
        <v>0.007287449393</v>
      </c>
      <c r="N50" s="279">
        <f t="shared" si="59"/>
        <v>0.00756859035</v>
      </c>
      <c r="O50" s="280">
        <f t="shared" si="59"/>
        <v>0.01391941392</v>
      </c>
      <c r="P50" s="281">
        <f t="shared" si="59"/>
        <v>0.006491515028</v>
      </c>
      <c r="R50" s="226"/>
      <c r="S50" s="269" t="s">
        <v>763</v>
      </c>
      <c r="T50" s="270" t="s">
        <v>773</v>
      </c>
      <c r="U50" s="278">
        <f t="shared" ref="U50:AG50" si="60">U17/U32</f>
        <v>0</v>
      </c>
      <c r="V50" s="279">
        <f t="shared" si="60"/>
        <v>0</v>
      </c>
      <c r="W50" s="279">
        <f t="shared" si="60"/>
        <v>0</v>
      </c>
      <c r="X50" s="279">
        <f t="shared" si="60"/>
        <v>0</v>
      </c>
      <c r="Y50" s="279">
        <f t="shared" si="60"/>
        <v>0</v>
      </c>
      <c r="Z50" s="279" t="str">
        <f t="shared" si="60"/>
        <v>#DIV/0!</v>
      </c>
      <c r="AA50" s="279" t="str">
        <f t="shared" si="60"/>
        <v>#DIV/0!</v>
      </c>
      <c r="AB50" s="279" t="str">
        <f t="shared" si="60"/>
        <v>#DIV/0!</v>
      </c>
      <c r="AC50" s="279" t="str">
        <f t="shared" si="60"/>
        <v>#DIV/0!</v>
      </c>
      <c r="AD50" s="279" t="str">
        <f t="shared" si="60"/>
        <v>#DIV/0!</v>
      </c>
      <c r="AE50" s="279" t="str">
        <f t="shared" si="60"/>
        <v>#DIV/0!</v>
      </c>
      <c r="AF50" s="280" t="str">
        <f t="shared" si="60"/>
        <v>#DIV/0!</v>
      </c>
      <c r="AG50" s="282">
        <f t="shared" si="60"/>
        <v>0</v>
      </c>
    </row>
    <row r="51">
      <c r="A51" s="284" t="s">
        <v>790</v>
      </c>
      <c r="B51" s="284" t="s">
        <v>747</v>
      </c>
      <c r="C51" s="285" t="s">
        <v>746</v>
      </c>
      <c r="D51" s="392">
        <v>0.0</v>
      </c>
      <c r="E51" s="393">
        <v>0.0</v>
      </c>
      <c r="F51" s="394">
        <v>1.0</v>
      </c>
      <c r="G51" s="394">
        <v>0.0</v>
      </c>
      <c r="H51" s="395">
        <v>0.0</v>
      </c>
      <c r="I51" s="395">
        <v>0.0</v>
      </c>
      <c r="J51" s="395">
        <v>0.0</v>
      </c>
      <c r="K51" s="396">
        <v>0.0</v>
      </c>
      <c r="L51" s="396">
        <v>0.0</v>
      </c>
      <c r="M51" s="396">
        <v>1.0</v>
      </c>
      <c r="N51" s="396">
        <v>0.0</v>
      </c>
      <c r="O51" s="430">
        <v>1.0</v>
      </c>
      <c r="P51" s="292">
        <f t="shared" ref="P51:P52" si="61">sum(D51:O51)</f>
        <v>3</v>
      </c>
      <c r="R51" s="284" t="s">
        <v>774</v>
      </c>
      <c r="S51" s="284" t="s">
        <v>747</v>
      </c>
      <c r="T51" s="285" t="s">
        <v>746</v>
      </c>
      <c r="U51" s="286">
        <v>2.0</v>
      </c>
      <c r="V51" s="287">
        <v>1.0</v>
      </c>
      <c r="W51" s="288">
        <v>1.0</v>
      </c>
      <c r="X51" s="288">
        <v>2.0</v>
      </c>
      <c r="Y51" s="289">
        <v>0.0</v>
      </c>
      <c r="Z51" s="398"/>
      <c r="AA51" s="398"/>
      <c r="AB51" s="399"/>
      <c r="AC51" s="399"/>
      <c r="AD51" s="399"/>
      <c r="AE51" s="399"/>
      <c r="AF51" s="400"/>
      <c r="AG51" s="295">
        <f t="shared" ref="AG51:AG52" si="62">sum(U51:AF51)</f>
        <v>6</v>
      </c>
    </row>
    <row r="52">
      <c r="A52" s="219"/>
      <c r="B52" s="219"/>
      <c r="C52" s="285" t="s">
        <v>777</v>
      </c>
      <c r="D52" s="298">
        <v>41.0</v>
      </c>
      <c r="E52" s="185">
        <v>25.0</v>
      </c>
      <c r="F52" s="432">
        <v>40.0</v>
      </c>
      <c r="G52" s="433">
        <v>41.0</v>
      </c>
      <c r="H52" s="433">
        <v>52.0</v>
      </c>
      <c r="I52" s="433">
        <v>50.0</v>
      </c>
      <c r="J52" s="433">
        <v>35.0</v>
      </c>
      <c r="K52" s="433">
        <v>42.0</v>
      </c>
      <c r="L52" s="433">
        <v>37.0</v>
      </c>
      <c r="M52" s="433">
        <v>22.0</v>
      </c>
      <c r="N52" s="433">
        <v>10.0</v>
      </c>
      <c r="O52" s="300">
        <v>25.0</v>
      </c>
      <c r="P52" s="292">
        <f t="shared" si="61"/>
        <v>420</v>
      </c>
      <c r="R52" s="219"/>
      <c r="S52" s="219"/>
      <c r="T52" s="285" t="s">
        <v>777</v>
      </c>
      <c r="U52" s="298">
        <v>41.0</v>
      </c>
      <c r="V52" s="185">
        <v>25.0</v>
      </c>
      <c r="W52" s="432">
        <v>40.0</v>
      </c>
      <c r="X52" s="433">
        <v>41.0</v>
      </c>
      <c r="Y52" s="433">
        <v>52.0</v>
      </c>
      <c r="Z52" s="317"/>
      <c r="AA52" s="317"/>
      <c r="AB52" s="107"/>
      <c r="AC52" s="107"/>
      <c r="AD52" s="107"/>
      <c r="AE52" s="107"/>
      <c r="AF52" s="434"/>
      <c r="AG52" s="295">
        <f t="shared" si="62"/>
        <v>199</v>
      </c>
    </row>
    <row r="53">
      <c r="A53" s="219"/>
      <c r="B53" s="226"/>
      <c r="C53" s="301" t="s">
        <v>778</v>
      </c>
      <c r="D53" s="302">
        <f t="shared" ref="D53:P53" si="63">D51/D52</f>
        <v>0</v>
      </c>
      <c r="E53" s="207">
        <f t="shared" si="63"/>
        <v>0</v>
      </c>
      <c r="F53" s="207">
        <f t="shared" si="63"/>
        <v>0.025</v>
      </c>
      <c r="G53" s="207">
        <f t="shared" si="63"/>
        <v>0</v>
      </c>
      <c r="H53" s="207">
        <f t="shared" si="63"/>
        <v>0</v>
      </c>
      <c r="I53" s="207">
        <f t="shared" si="63"/>
        <v>0</v>
      </c>
      <c r="J53" s="207">
        <f t="shared" si="63"/>
        <v>0</v>
      </c>
      <c r="K53" s="207">
        <f t="shared" si="63"/>
        <v>0</v>
      </c>
      <c r="L53" s="207">
        <f t="shared" si="63"/>
        <v>0</v>
      </c>
      <c r="M53" s="207">
        <f t="shared" si="63"/>
        <v>0.04545454545</v>
      </c>
      <c r="N53" s="207">
        <f t="shared" si="63"/>
        <v>0</v>
      </c>
      <c r="O53" s="303">
        <f t="shared" si="63"/>
        <v>0.04</v>
      </c>
      <c r="P53" s="304">
        <f t="shared" si="63"/>
        <v>0.007142857143</v>
      </c>
      <c r="R53" s="219"/>
      <c r="S53" s="226"/>
      <c r="T53" s="301" t="s">
        <v>778</v>
      </c>
      <c r="U53" s="302">
        <f t="shared" ref="U53:AF53" si="64">U51/U52</f>
        <v>0.0487804878</v>
      </c>
      <c r="V53" s="207">
        <f t="shared" si="64"/>
        <v>0.04</v>
      </c>
      <c r="W53" s="207">
        <f t="shared" si="64"/>
        <v>0.025</v>
      </c>
      <c r="X53" s="207">
        <f t="shared" si="64"/>
        <v>0.0487804878</v>
      </c>
      <c r="Y53" s="207">
        <f t="shared" si="64"/>
        <v>0</v>
      </c>
      <c r="Z53" s="207" t="str">
        <f t="shared" si="64"/>
        <v>#DIV/0!</v>
      </c>
      <c r="AA53" s="207" t="str">
        <f t="shared" si="64"/>
        <v>#DIV/0!</v>
      </c>
      <c r="AB53" s="207" t="str">
        <f t="shared" si="64"/>
        <v>#DIV/0!</v>
      </c>
      <c r="AC53" s="207" t="str">
        <f t="shared" si="64"/>
        <v>#DIV/0!</v>
      </c>
      <c r="AD53" s="207" t="str">
        <f t="shared" si="64"/>
        <v>#DIV/0!</v>
      </c>
      <c r="AE53" s="207" t="str">
        <f t="shared" si="64"/>
        <v>#DIV/0!</v>
      </c>
      <c r="AF53" s="303" t="str">
        <f t="shared" si="64"/>
        <v>#DIV/0!</v>
      </c>
      <c r="AG53" s="308">
        <f>AG51/AG52*1000000</f>
        <v>30150.75377</v>
      </c>
    </row>
    <row r="54">
      <c r="A54" s="219"/>
      <c r="B54" s="284" t="s">
        <v>756</v>
      </c>
      <c r="C54" s="285" t="s">
        <v>746</v>
      </c>
      <c r="D54" s="403">
        <v>0.0</v>
      </c>
      <c r="E54" s="404">
        <v>0.0</v>
      </c>
      <c r="F54" s="404">
        <v>0.0</v>
      </c>
      <c r="G54" s="404">
        <v>0.0</v>
      </c>
      <c r="H54" s="404">
        <v>0.0</v>
      </c>
      <c r="I54" s="404">
        <v>0.0</v>
      </c>
      <c r="J54" s="404">
        <v>0.0</v>
      </c>
      <c r="K54" s="404">
        <v>0.0</v>
      </c>
      <c r="L54" s="404">
        <v>0.0</v>
      </c>
      <c r="M54" s="404">
        <v>0.0</v>
      </c>
      <c r="N54" s="404">
        <v>0.0</v>
      </c>
      <c r="O54" s="405">
        <v>0.0</v>
      </c>
      <c r="P54" s="313">
        <f t="shared" ref="P54:P55" si="65">SUM(D54:O54)</f>
        <v>0</v>
      </c>
      <c r="R54" s="219"/>
      <c r="S54" s="284" t="s">
        <v>756</v>
      </c>
      <c r="T54" s="285" t="s">
        <v>746</v>
      </c>
      <c r="U54" s="310">
        <v>0.0</v>
      </c>
      <c r="V54" s="311">
        <v>0.0</v>
      </c>
      <c r="W54" s="311">
        <v>0.0</v>
      </c>
      <c r="X54" s="311">
        <v>1.0</v>
      </c>
      <c r="Y54" s="311">
        <v>0.0</v>
      </c>
      <c r="Z54" s="311"/>
      <c r="AA54" s="311"/>
      <c r="AB54" s="311"/>
      <c r="AC54" s="311"/>
      <c r="AD54" s="311"/>
      <c r="AE54" s="311"/>
      <c r="AF54" s="312"/>
      <c r="AG54" s="316">
        <f t="shared" ref="AG54:AG55" si="66">SUM(U54:AF54)</f>
        <v>1</v>
      </c>
    </row>
    <row r="55">
      <c r="A55" s="219"/>
      <c r="B55" s="219"/>
      <c r="C55" s="285" t="s">
        <v>777</v>
      </c>
      <c r="D55" s="319">
        <v>13.0</v>
      </c>
      <c r="E55" s="320">
        <v>18.0</v>
      </c>
      <c r="F55" s="320">
        <v>20.0</v>
      </c>
      <c r="G55" s="320">
        <v>26.0</v>
      </c>
      <c r="H55" s="320">
        <v>13.0</v>
      </c>
      <c r="I55" s="320">
        <v>15.0</v>
      </c>
      <c r="J55" s="320">
        <v>19.0</v>
      </c>
      <c r="K55" s="320">
        <v>22.0</v>
      </c>
      <c r="L55" s="320">
        <v>16.0</v>
      </c>
      <c r="M55" s="320">
        <v>13.0</v>
      </c>
      <c r="N55" s="320">
        <v>8.0</v>
      </c>
      <c r="O55" s="340">
        <v>9.0</v>
      </c>
      <c r="P55" s="313">
        <f t="shared" si="65"/>
        <v>192</v>
      </c>
      <c r="R55" s="219"/>
      <c r="S55" s="219"/>
      <c r="T55" s="285" t="s">
        <v>777</v>
      </c>
      <c r="U55" s="319">
        <v>13.0</v>
      </c>
      <c r="V55" s="320">
        <v>18.0</v>
      </c>
      <c r="W55" s="320">
        <v>20.0</v>
      </c>
      <c r="X55" s="320">
        <v>26.0</v>
      </c>
      <c r="Y55" s="320">
        <v>13.0</v>
      </c>
      <c r="Z55" s="320"/>
      <c r="AA55" s="320"/>
      <c r="AB55" s="320"/>
      <c r="AC55" s="320"/>
      <c r="AD55" s="320"/>
      <c r="AE55" s="320"/>
      <c r="AF55" s="340"/>
      <c r="AG55" s="316">
        <f t="shared" si="66"/>
        <v>90</v>
      </c>
    </row>
    <row r="56">
      <c r="A56" s="219"/>
      <c r="B56" s="226"/>
      <c r="C56" s="301" t="s">
        <v>778</v>
      </c>
      <c r="D56" s="302">
        <f t="shared" ref="D56:P56" si="67">D54/D55</f>
        <v>0</v>
      </c>
      <c r="E56" s="207">
        <f t="shared" si="67"/>
        <v>0</v>
      </c>
      <c r="F56" s="207">
        <f t="shared" si="67"/>
        <v>0</v>
      </c>
      <c r="G56" s="207">
        <f t="shared" si="67"/>
        <v>0</v>
      </c>
      <c r="H56" s="207">
        <f t="shared" si="67"/>
        <v>0</v>
      </c>
      <c r="I56" s="207">
        <f t="shared" si="67"/>
        <v>0</v>
      </c>
      <c r="J56" s="207">
        <f t="shared" si="67"/>
        <v>0</v>
      </c>
      <c r="K56" s="207">
        <f t="shared" si="67"/>
        <v>0</v>
      </c>
      <c r="L56" s="207">
        <f t="shared" si="67"/>
        <v>0</v>
      </c>
      <c r="M56" s="207">
        <f t="shared" si="67"/>
        <v>0</v>
      </c>
      <c r="N56" s="207">
        <f t="shared" si="67"/>
        <v>0</v>
      </c>
      <c r="O56" s="303">
        <f t="shared" si="67"/>
        <v>0</v>
      </c>
      <c r="P56" s="321">
        <f t="shared" si="67"/>
        <v>0</v>
      </c>
      <c r="R56" s="219"/>
      <c r="S56" s="226"/>
      <c r="T56" s="301" t="s">
        <v>778</v>
      </c>
      <c r="U56" s="302">
        <f t="shared" ref="U56:AG56" si="68">U54/U55</f>
        <v>0</v>
      </c>
      <c r="V56" s="207">
        <f t="shared" si="68"/>
        <v>0</v>
      </c>
      <c r="W56" s="207">
        <f t="shared" si="68"/>
        <v>0</v>
      </c>
      <c r="X56" s="207">
        <f t="shared" si="68"/>
        <v>0.03846153846</v>
      </c>
      <c r="Y56" s="207">
        <f t="shared" si="68"/>
        <v>0</v>
      </c>
      <c r="Z56" s="207" t="str">
        <f t="shared" si="68"/>
        <v>#DIV/0!</v>
      </c>
      <c r="AA56" s="207" t="str">
        <f t="shared" si="68"/>
        <v>#DIV/0!</v>
      </c>
      <c r="AB56" s="207" t="str">
        <f t="shared" si="68"/>
        <v>#DIV/0!</v>
      </c>
      <c r="AC56" s="207" t="str">
        <f t="shared" si="68"/>
        <v>#DIV/0!</v>
      </c>
      <c r="AD56" s="207" t="str">
        <f t="shared" si="68"/>
        <v>#DIV/0!</v>
      </c>
      <c r="AE56" s="207" t="str">
        <f t="shared" si="68"/>
        <v>#DIV/0!</v>
      </c>
      <c r="AF56" s="303" t="str">
        <f t="shared" si="68"/>
        <v>#DIV/0!</v>
      </c>
      <c r="AG56" s="322">
        <f t="shared" si="68"/>
        <v>0.01111111111</v>
      </c>
    </row>
    <row r="57">
      <c r="A57" s="219"/>
      <c r="B57" s="284" t="s">
        <v>755</v>
      </c>
      <c r="C57" s="285" t="s">
        <v>746</v>
      </c>
      <c r="D57" s="324">
        <f t="shared" ref="D57:O57" si="69">SUM(D51,D54)</f>
        <v>0</v>
      </c>
      <c r="E57" s="325">
        <f t="shared" si="69"/>
        <v>0</v>
      </c>
      <c r="F57" s="326">
        <f t="shared" si="69"/>
        <v>1</v>
      </c>
      <c r="G57" s="326">
        <f t="shared" si="69"/>
        <v>0</v>
      </c>
      <c r="H57" s="325">
        <f t="shared" si="69"/>
        <v>0</v>
      </c>
      <c r="I57" s="325">
        <f t="shared" si="69"/>
        <v>0</v>
      </c>
      <c r="J57" s="325">
        <f t="shared" si="69"/>
        <v>0</v>
      </c>
      <c r="K57" s="325">
        <f t="shared" si="69"/>
        <v>0</v>
      </c>
      <c r="L57" s="325">
        <f t="shared" si="69"/>
        <v>0</v>
      </c>
      <c r="M57" s="325">
        <f t="shared" si="69"/>
        <v>1</v>
      </c>
      <c r="N57" s="325">
        <f t="shared" si="69"/>
        <v>0</v>
      </c>
      <c r="O57" s="325">
        <f t="shared" si="69"/>
        <v>1</v>
      </c>
      <c r="P57" s="313">
        <f t="shared" ref="P57:P58" si="72">SUM(D57:O57)</f>
        <v>3</v>
      </c>
      <c r="R57" s="219"/>
      <c r="S57" s="284" t="s">
        <v>755</v>
      </c>
      <c r="T57" s="285" t="s">
        <v>746</v>
      </c>
      <c r="U57" s="324">
        <f t="shared" ref="U57:Y57" si="70">SUM(U51,U54)</f>
        <v>2</v>
      </c>
      <c r="V57" s="325">
        <f t="shared" si="70"/>
        <v>1</v>
      </c>
      <c r="W57" s="326">
        <f t="shared" si="70"/>
        <v>1</v>
      </c>
      <c r="X57" s="326">
        <f t="shared" si="70"/>
        <v>3</v>
      </c>
      <c r="Y57" s="325">
        <f t="shared" si="70"/>
        <v>0</v>
      </c>
      <c r="Z57" s="438"/>
      <c r="AA57" s="438"/>
      <c r="AB57" s="438"/>
      <c r="AC57" s="438"/>
      <c r="AD57" s="438"/>
      <c r="AE57" s="438"/>
      <c r="AF57" s="439"/>
      <c r="AG57" s="316">
        <f t="shared" ref="AG57:AG58" si="74">SUM(U57:AF57)</f>
        <v>7</v>
      </c>
    </row>
    <row r="58">
      <c r="A58" s="219"/>
      <c r="B58" s="219"/>
      <c r="C58" s="285" t="s">
        <v>777</v>
      </c>
      <c r="D58" s="327">
        <f t="shared" ref="D58:O58" si="71">SUM(D52,D55)</f>
        <v>54</v>
      </c>
      <c r="E58" s="328">
        <f t="shared" si="71"/>
        <v>43</v>
      </c>
      <c r="F58" s="328">
        <f t="shared" si="71"/>
        <v>60</v>
      </c>
      <c r="G58" s="329">
        <f t="shared" si="71"/>
        <v>67</v>
      </c>
      <c r="H58" s="329">
        <f t="shared" si="71"/>
        <v>65</v>
      </c>
      <c r="I58" s="329">
        <f t="shared" si="71"/>
        <v>65</v>
      </c>
      <c r="J58" s="329">
        <f t="shared" si="71"/>
        <v>54</v>
      </c>
      <c r="K58" s="329">
        <f t="shared" si="71"/>
        <v>64</v>
      </c>
      <c r="L58" s="329">
        <f t="shared" si="71"/>
        <v>53</v>
      </c>
      <c r="M58" s="329">
        <f t="shared" si="71"/>
        <v>35</v>
      </c>
      <c r="N58" s="329">
        <f t="shared" si="71"/>
        <v>18</v>
      </c>
      <c r="O58" s="328">
        <f t="shared" si="71"/>
        <v>34</v>
      </c>
      <c r="P58" s="313">
        <f t="shared" si="72"/>
        <v>612</v>
      </c>
      <c r="R58" s="219"/>
      <c r="S58" s="219"/>
      <c r="T58" s="285" t="s">
        <v>777</v>
      </c>
      <c r="U58" s="327">
        <f t="shared" ref="U58:Y58" si="73">SUM(U52,U55)</f>
        <v>54</v>
      </c>
      <c r="V58" s="328">
        <f t="shared" si="73"/>
        <v>43</v>
      </c>
      <c r="W58" s="328">
        <f t="shared" si="73"/>
        <v>60</v>
      </c>
      <c r="X58" s="329">
        <f t="shared" si="73"/>
        <v>67</v>
      </c>
      <c r="Y58" s="329">
        <f t="shared" si="73"/>
        <v>65</v>
      </c>
      <c r="Z58" s="317"/>
      <c r="AA58" s="317"/>
      <c r="AB58" s="317"/>
      <c r="AC58" s="317"/>
      <c r="AD58" s="317"/>
      <c r="AE58" s="317"/>
      <c r="AF58" s="440"/>
      <c r="AG58" s="316">
        <f t="shared" si="74"/>
        <v>289</v>
      </c>
    </row>
    <row r="59">
      <c r="A59" s="226"/>
      <c r="B59" s="226"/>
      <c r="C59" s="330" t="s">
        <v>778</v>
      </c>
      <c r="D59" s="305">
        <f t="shared" ref="D59:P59" si="75">D57/D58</f>
        <v>0</v>
      </c>
      <c r="E59" s="306">
        <f t="shared" si="75"/>
        <v>0</v>
      </c>
      <c r="F59" s="306">
        <f t="shared" si="75"/>
        <v>0.01666666667</v>
      </c>
      <c r="G59" s="306">
        <f t="shared" si="75"/>
        <v>0</v>
      </c>
      <c r="H59" s="306">
        <f t="shared" si="75"/>
        <v>0</v>
      </c>
      <c r="I59" s="306">
        <f t="shared" si="75"/>
        <v>0</v>
      </c>
      <c r="J59" s="306">
        <f t="shared" si="75"/>
        <v>0</v>
      </c>
      <c r="K59" s="306">
        <f t="shared" si="75"/>
        <v>0</v>
      </c>
      <c r="L59" s="306">
        <f t="shared" si="75"/>
        <v>0</v>
      </c>
      <c r="M59" s="306">
        <f t="shared" si="75"/>
        <v>0.02857142857</v>
      </c>
      <c r="N59" s="306">
        <f t="shared" si="75"/>
        <v>0</v>
      </c>
      <c r="O59" s="307">
        <f t="shared" si="75"/>
        <v>0.02941176471</v>
      </c>
      <c r="P59" s="321">
        <f t="shared" si="75"/>
        <v>0.004901960784</v>
      </c>
      <c r="R59" s="226"/>
      <c r="S59" s="226"/>
      <c r="T59" s="330" t="s">
        <v>778</v>
      </c>
      <c r="U59" s="305">
        <f t="shared" ref="U59:AG59" si="76">U57/U58</f>
        <v>0.03703703704</v>
      </c>
      <c r="V59" s="306">
        <f t="shared" si="76"/>
        <v>0.02325581395</v>
      </c>
      <c r="W59" s="306">
        <f t="shared" si="76"/>
        <v>0.01666666667</v>
      </c>
      <c r="X59" s="306">
        <f t="shared" si="76"/>
        <v>0.0447761194</v>
      </c>
      <c r="Y59" s="306">
        <f t="shared" si="76"/>
        <v>0</v>
      </c>
      <c r="Z59" s="306" t="str">
        <f t="shared" si="76"/>
        <v>#DIV/0!</v>
      </c>
      <c r="AA59" s="306" t="str">
        <f t="shared" si="76"/>
        <v>#DIV/0!</v>
      </c>
      <c r="AB59" s="306" t="str">
        <f t="shared" si="76"/>
        <v>#DIV/0!</v>
      </c>
      <c r="AC59" s="306" t="str">
        <f t="shared" si="76"/>
        <v>#DIV/0!</v>
      </c>
      <c r="AD59" s="306" t="str">
        <f t="shared" si="76"/>
        <v>#DIV/0!</v>
      </c>
      <c r="AE59" s="306" t="str">
        <f t="shared" si="76"/>
        <v>#DIV/0!</v>
      </c>
      <c r="AF59" s="307" t="str">
        <f t="shared" si="76"/>
        <v>#DIV/0!</v>
      </c>
      <c r="AG59" s="322">
        <f t="shared" si="76"/>
        <v>0.02422145329</v>
      </c>
    </row>
    <row r="60">
      <c r="A60" s="332" t="s">
        <v>791</v>
      </c>
      <c r="B60" s="332" t="s">
        <v>747</v>
      </c>
      <c r="C60" s="333" t="s">
        <v>746</v>
      </c>
      <c r="D60" s="328">
        <f t="shared" ref="D60:O60" si="77">D51</f>
        <v>0</v>
      </c>
      <c r="E60" s="328">
        <f t="shared" si="77"/>
        <v>0</v>
      </c>
      <c r="F60" s="329">
        <f t="shared" si="77"/>
        <v>1</v>
      </c>
      <c r="G60" s="329">
        <f t="shared" si="77"/>
        <v>0</v>
      </c>
      <c r="H60" s="328">
        <f t="shared" si="77"/>
        <v>0</v>
      </c>
      <c r="I60" s="328">
        <f t="shared" si="77"/>
        <v>0</v>
      </c>
      <c r="J60" s="328">
        <f t="shared" si="77"/>
        <v>0</v>
      </c>
      <c r="K60" s="328">
        <f t="shared" si="77"/>
        <v>0</v>
      </c>
      <c r="L60" s="328">
        <f t="shared" si="77"/>
        <v>0</v>
      </c>
      <c r="M60" s="328">
        <f t="shared" si="77"/>
        <v>1</v>
      </c>
      <c r="N60" s="328">
        <f t="shared" si="77"/>
        <v>0</v>
      </c>
      <c r="O60" s="408">
        <f t="shared" si="77"/>
        <v>1</v>
      </c>
      <c r="R60" s="332" t="s">
        <v>779</v>
      </c>
      <c r="S60" s="332" t="s">
        <v>747</v>
      </c>
      <c r="T60" s="337" t="s">
        <v>746</v>
      </c>
      <c r="U60" s="328">
        <f t="shared" ref="U60:AF60" si="78">U51</f>
        <v>2</v>
      </c>
      <c r="V60" s="328">
        <f t="shared" si="78"/>
        <v>1</v>
      </c>
      <c r="W60" s="329">
        <f t="shared" si="78"/>
        <v>1</v>
      </c>
      <c r="X60" s="329">
        <f t="shared" si="78"/>
        <v>2</v>
      </c>
      <c r="Y60" s="328">
        <f t="shared" si="78"/>
        <v>0</v>
      </c>
      <c r="Z60" s="328" t="str">
        <f t="shared" si="78"/>
        <v/>
      </c>
      <c r="AA60" s="328" t="str">
        <f t="shared" si="78"/>
        <v/>
      </c>
      <c r="AB60" s="328" t="str">
        <f t="shared" si="78"/>
        <v/>
      </c>
      <c r="AC60" s="328" t="str">
        <f t="shared" si="78"/>
        <v/>
      </c>
      <c r="AD60" s="328" t="str">
        <f t="shared" si="78"/>
        <v/>
      </c>
      <c r="AE60" s="328" t="str">
        <f t="shared" si="78"/>
        <v/>
      </c>
      <c r="AF60" s="408" t="str">
        <f t="shared" si="78"/>
        <v/>
      </c>
    </row>
    <row r="61">
      <c r="A61" s="219"/>
      <c r="B61" s="219"/>
      <c r="C61" s="339" t="s">
        <v>780</v>
      </c>
      <c r="D61" s="29">
        <v>1.0</v>
      </c>
      <c r="E61" s="29">
        <v>2.0</v>
      </c>
      <c r="F61" s="29">
        <v>3.0</v>
      </c>
      <c r="G61" s="29">
        <v>4.0</v>
      </c>
      <c r="H61" s="29">
        <v>5.0</v>
      </c>
      <c r="I61" s="29">
        <v>6.0</v>
      </c>
      <c r="J61" s="29">
        <v>7.0</v>
      </c>
      <c r="K61" s="29">
        <v>8.0</v>
      </c>
      <c r="L61" s="29">
        <v>9.0</v>
      </c>
      <c r="M61" s="29">
        <v>10.0</v>
      </c>
      <c r="N61" s="29">
        <v>11.0</v>
      </c>
      <c r="O61" s="343">
        <v>12.0</v>
      </c>
      <c r="R61" s="219"/>
      <c r="S61" s="219"/>
      <c r="T61" s="342" t="s">
        <v>780</v>
      </c>
      <c r="U61" s="29">
        <v>1.0</v>
      </c>
      <c r="V61" s="29">
        <v>2.0</v>
      </c>
      <c r="W61" s="29">
        <v>3.0</v>
      </c>
      <c r="X61" s="29">
        <v>4.0</v>
      </c>
      <c r="Y61" s="29">
        <v>5.0</v>
      </c>
      <c r="Z61" s="29">
        <v>6.0</v>
      </c>
      <c r="AA61" s="29">
        <v>7.0</v>
      </c>
      <c r="AB61" s="29">
        <v>8.0</v>
      </c>
      <c r="AC61" s="29">
        <v>9.0</v>
      </c>
      <c r="AD61" s="29">
        <v>10.0</v>
      </c>
      <c r="AE61" s="29">
        <v>11.0</v>
      </c>
      <c r="AF61" s="343">
        <v>12.0</v>
      </c>
    </row>
    <row r="62">
      <c r="A62" s="219"/>
      <c r="B62" s="226"/>
      <c r="C62" s="344" t="s">
        <v>781</v>
      </c>
      <c r="D62" s="108">
        <f>D60/D61</f>
        <v>0</v>
      </c>
      <c r="E62" s="108">
        <f>SUM(D60:E60)/E61</f>
        <v>0</v>
      </c>
      <c r="F62" s="345">
        <f>SUM(D60:F60)/F61</f>
        <v>0.3333333333</v>
      </c>
      <c r="G62" s="345">
        <f>SUM(D60:G60)/G61</f>
        <v>0.25</v>
      </c>
      <c r="H62" s="108">
        <f>SUM(D60:H60)/H61</f>
        <v>0.2</v>
      </c>
      <c r="I62" s="345">
        <f>SUM(D60:I60)/I61</f>
        <v>0.1666666667</v>
      </c>
      <c r="J62" s="345">
        <f>SUM(D60:J60)/J61</f>
        <v>0.1428571429</v>
      </c>
      <c r="K62" s="345">
        <f>SUM(D60:K60)/K61</f>
        <v>0.125</v>
      </c>
      <c r="L62" s="345">
        <f>SUM(D60:L60)/L61</f>
        <v>0.1111111111</v>
      </c>
      <c r="M62" s="345">
        <f>SUM(D60:M60)/M61</f>
        <v>0.2</v>
      </c>
      <c r="N62" s="345">
        <f>SUM(D60:N60)/N61</f>
        <v>0.1818181818</v>
      </c>
      <c r="O62" s="346">
        <f>SUM(D60:O60)/O61</f>
        <v>0.25</v>
      </c>
      <c r="R62" s="219"/>
      <c r="S62" s="226"/>
      <c r="T62" s="347" t="s">
        <v>781</v>
      </c>
      <c r="U62" s="108">
        <f>U60/U61</f>
        <v>2</v>
      </c>
      <c r="V62" s="108">
        <f>SUM(U60:V60)/V61</f>
        <v>1.5</v>
      </c>
      <c r="W62" s="345">
        <f>SUM(U60:W60)/W61</f>
        <v>1.333333333</v>
      </c>
      <c r="X62" s="345">
        <f>SUM(U60:X60)/X61</f>
        <v>1.5</v>
      </c>
      <c r="Y62" s="108">
        <f>SUM(U60:Y60)/Y61</f>
        <v>1.2</v>
      </c>
      <c r="Z62" s="345">
        <f>SUM(U60:Z60)/Z61</f>
        <v>1</v>
      </c>
      <c r="AA62" s="345">
        <f>SUM(U60:AA60)/AA61</f>
        <v>0.8571428571</v>
      </c>
      <c r="AB62" s="345">
        <f>SUM(U60:AB60)/AB61</f>
        <v>0.75</v>
      </c>
      <c r="AC62" s="345">
        <f>SUM(U60:AC60)/AC61</f>
        <v>0.6666666667</v>
      </c>
      <c r="AD62" s="345">
        <f>SUM(U60:AD60)/AD61</f>
        <v>0.6</v>
      </c>
      <c r="AE62" s="345">
        <f>SUM(U60:AE60)/AE61</f>
        <v>0.5454545455</v>
      </c>
      <c r="AF62" s="346">
        <f>SUM(U60:AF60)/AF61</f>
        <v>0.5</v>
      </c>
    </row>
    <row r="63">
      <c r="A63" s="219"/>
      <c r="B63" s="332" t="s">
        <v>756</v>
      </c>
      <c r="C63" s="333" t="s">
        <v>746</v>
      </c>
      <c r="D63" s="354">
        <f t="shared" ref="D63:O63" si="79">D54</f>
        <v>0</v>
      </c>
      <c r="E63" s="354">
        <f t="shared" si="79"/>
        <v>0</v>
      </c>
      <c r="F63" s="354">
        <f t="shared" si="79"/>
        <v>0</v>
      </c>
      <c r="G63" s="354">
        <f t="shared" si="79"/>
        <v>0</v>
      </c>
      <c r="H63" s="354">
        <f t="shared" si="79"/>
        <v>0</v>
      </c>
      <c r="I63" s="354">
        <f t="shared" si="79"/>
        <v>0</v>
      </c>
      <c r="J63" s="354">
        <f t="shared" si="79"/>
        <v>0</v>
      </c>
      <c r="K63" s="354">
        <f t="shared" si="79"/>
        <v>0</v>
      </c>
      <c r="L63" s="354">
        <f t="shared" si="79"/>
        <v>0</v>
      </c>
      <c r="M63" s="354">
        <f t="shared" si="79"/>
        <v>0</v>
      </c>
      <c r="N63" s="354">
        <f t="shared" si="79"/>
        <v>0</v>
      </c>
      <c r="O63" s="355">
        <f t="shared" si="79"/>
        <v>0</v>
      </c>
      <c r="R63" s="219"/>
      <c r="S63" s="332" t="s">
        <v>756</v>
      </c>
      <c r="T63" s="337" t="s">
        <v>746</v>
      </c>
      <c r="U63" s="354">
        <f t="shared" ref="U63:AF63" si="80">U54</f>
        <v>0</v>
      </c>
      <c r="V63" s="354">
        <f t="shared" si="80"/>
        <v>0</v>
      </c>
      <c r="W63" s="354">
        <f t="shared" si="80"/>
        <v>0</v>
      </c>
      <c r="X63" s="354">
        <f t="shared" si="80"/>
        <v>1</v>
      </c>
      <c r="Y63" s="354">
        <f t="shared" si="80"/>
        <v>0</v>
      </c>
      <c r="Z63" s="354" t="str">
        <f t="shared" si="80"/>
        <v/>
      </c>
      <c r="AA63" s="354" t="str">
        <f t="shared" si="80"/>
        <v/>
      </c>
      <c r="AB63" s="354" t="str">
        <f t="shared" si="80"/>
        <v/>
      </c>
      <c r="AC63" s="354" t="str">
        <f t="shared" si="80"/>
        <v/>
      </c>
      <c r="AD63" s="354" t="str">
        <f t="shared" si="80"/>
        <v/>
      </c>
      <c r="AE63" s="354" t="str">
        <f t="shared" si="80"/>
        <v/>
      </c>
      <c r="AF63" s="355" t="str">
        <f t="shared" si="80"/>
        <v/>
      </c>
    </row>
    <row r="64">
      <c r="A64" s="219"/>
      <c r="B64" s="219"/>
      <c r="C64" s="339" t="s">
        <v>780</v>
      </c>
      <c r="D64" s="29">
        <v>1.0</v>
      </c>
      <c r="E64" s="29">
        <v>2.0</v>
      </c>
      <c r="F64" s="29">
        <v>3.0</v>
      </c>
      <c r="G64" s="29">
        <v>4.0</v>
      </c>
      <c r="H64" s="29">
        <v>5.0</v>
      </c>
      <c r="I64" s="29">
        <v>6.0</v>
      </c>
      <c r="J64" s="29">
        <v>7.0</v>
      </c>
      <c r="K64" s="29">
        <v>8.0</v>
      </c>
      <c r="L64" s="29">
        <v>9.0</v>
      </c>
      <c r="M64" s="29">
        <v>10.0</v>
      </c>
      <c r="N64" s="29">
        <v>11.0</v>
      </c>
      <c r="O64" s="343">
        <v>12.0</v>
      </c>
      <c r="R64" s="219"/>
      <c r="S64" s="219"/>
      <c r="T64" s="342" t="s">
        <v>780</v>
      </c>
      <c r="U64" s="29">
        <v>1.0</v>
      </c>
      <c r="V64" s="29">
        <v>2.0</v>
      </c>
      <c r="W64" s="29">
        <v>3.0</v>
      </c>
      <c r="X64" s="29">
        <v>4.0</v>
      </c>
      <c r="Y64" s="29">
        <v>5.0</v>
      </c>
      <c r="Z64" s="29">
        <v>6.0</v>
      </c>
      <c r="AA64" s="29">
        <v>7.0</v>
      </c>
      <c r="AB64" s="29">
        <v>8.0</v>
      </c>
      <c r="AC64" s="29">
        <v>9.0</v>
      </c>
      <c r="AD64" s="29">
        <v>10.0</v>
      </c>
      <c r="AE64" s="29">
        <v>11.0</v>
      </c>
      <c r="AF64" s="343">
        <v>12.0</v>
      </c>
    </row>
    <row r="65">
      <c r="A65" s="219"/>
      <c r="B65" s="226"/>
      <c r="C65" s="344" t="s">
        <v>781</v>
      </c>
      <c r="D65" s="108">
        <f>D63/D64</f>
        <v>0</v>
      </c>
      <c r="E65" s="108">
        <f>SUM(D63:E63)/E64</f>
        <v>0</v>
      </c>
      <c r="F65" s="345">
        <f>SUM(D63:F63)/F64</f>
        <v>0</v>
      </c>
      <c r="G65" s="345">
        <f>SUM(D63:G63)/G64</f>
        <v>0</v>
      </c>
      <c r="H65" s="108">
        <f>SUM(D63:H63)/H64</f>
        <v>0</v>
      </c>
      <c r="I65" s="345">
        <f>SUM(D63:I63)/I64</f>
        <v>0</v>
      </c>
      <c r="J65" s="345">
        <f>SUM(D63:J63)/J64</f>
        <v>0</v>
      </c>
      <c r="K65" s="345">
        <f>SUM(D63:K63)/K64</f>
        <v>0</v>
      </c>
      <c r="L65" s="345">
        <f>SUM(D63:L63)/L64</f>
        <v>0</v>
      </c>
      <c r="M65" s="345">
        <f>SUM(D63:M63)/M64</f>
        <v>0</v>
      </c>
      <c r="N65" s="345">
        <f>SUM(D63:N63)/N64</f>
        <v>0</v>
      </c>
      <c r="O65" s="346">
        <f>SUM(D63:O63)/O64</f>
        <v>0</v>
      </c>
      <c r="R65" s="219"/>
      <c r="S65" s="226"/>
      <c r="T65" s="347" t="s">
        <v>781</v>
      </c>
      <c r="U65" s="108">
        <f>U63/U64</f>
        <v>0</v>
      </c>
      <c r="V65" s="108">
        <f>SUM(U63:V63)/V64</f>
        <v>0</v>
      </c>
      <c r="W65" s="345">
        <f>SUM(U63:W63)/W64</f>
        <v>0</v>
      </c>
      <c r="X65" s="345">
        <f>SUM(U63:X63)/X64</f>
        <v>0.25</v>
      </c>
      <c r="Y65" s="108">
        <f>SUM(U63:Y63)/Y64</f>
        <v>0.2</v>
      </c>
      <c r="Z65" s="345">
        <f>SUM(U63:Z63)/Z64</f>
        <v>0.1666666667</v>
      </c>
      <c r="AA65" s="345">
        <f>SUM(U63:AA63)/AA64</f>
        <v>0.1428571429</v>
      </c>
      <c r="AB65" s="345">
        <f>SUM(U63:AB63)/AB64</f>
        <v>0.125</v>
      </c>
      <c r="AC65" s="345">
        <f>SUM(U63:AC63)/AC64</f>
        <v>0.1111111111</v>
      </c>
      <c r="AD65" s="345">
        <f>SUM(U63:AD63)/AD64</f>
        <v>0.1</v>
      </c>
      <c r="AE65" s="345">
        <f>SUM(U63:AE63)/AE64</f>
        <v>0.09090909091</v>
      </c>
      <c r="AF65" s="346">
        <f>SUM(U63:AF63)/AF64</f>
        <v>0.08333333333</v>
      </c>
    </row>
    <row r="66">
      <c r="A66" s="219"/>
      <c r="B66" s="332" t="s">
        <v>782</v>
      </c>
      <c r="C66" s="333" t="s">
        <v>746</v>
      </c>
      <c r="D66" s="325">
        <f t="shared" ref="D66:O66" si="81">SUM(D60,D63)</f>
        <v>0</v>
      </c>
      <c r="E66" s="325">
        <f t="shared" si="81"/>
        <v>0</v>
      </c>
      <c r="F66" s="326">
        <f t="shared" si="81"/>
        <v>1</v>
      </c>
      <c r="G66" s="326">
        <f t="shared" si="81"/>
        <v>0</v>
      </c>
      <c r="H66" s="325">
        <f t="shared" si="81"/>
        <v>0</v>
      </c>
      <c r="I66" s="325">
        <f t="shared" si="81"/>
        <v>0</v>
      </c>
      <c r="J66" s="325">
        <f t="shared" si="81"/>
        <v>0</v>
      </c>
      <c r="K66" s="325">
        <f t="shared" si="81"/>
        <v>0</v>
      </c>
      <c r="L66" s="325">
        <f t="shared" si="81"/>
        <v>0</v>
      </c>
      <c r="M66" s="325">
        <f t="shared" si="81"/>
        <v>1</v>
      </c>
      <c r="N66" s="325">
        <f t="shared" si="81"/>
        <v>0</v>
      </c>
      <c r="O66" s="410">
        <f t="shared" si="81"/>
        <v>1</v>
      </c>
      <c r="R66" s="219"/>
      <c r="S66" s="332" t="s">
        <v>783</v>
      </c>
      <c r="T66" s="337" t="s">
        <v>746</v>
      </c>
      <c r="U66" s="325">
        <f t="shared" ref="U66:AF66" si="82">SUM(U60,U63)</f>
        <v>2</v>
      </c>
      <c r="V66" s="325">
        <f t="shared" si="82"/>
        <v>1</v>
      </c>
      <c r="W66" s="326">
        <f t="shared" si="82"/>
        <v>1</v>
      </c>
      <c r="X66" s="326">
        <f t="shared" si="82"/>
        <v>3</v>
      </c>
      <c r="Y66" s="325">
        <f t="shared" si="82"/>
        <v>0</v>
      </c>
      <c r="Z66" s="325">
        <f t="shared" si="82"/>
        <v>0</v>
      </c>
      <c r="AA66" s="325">
        <f t="shared" si="82"/>
        <v>0</v>
      </c>
      <c r="AB66" s="325">
        <f t="shared" si="82"/>
        <v>0</v>
      </c>
      <c r="AC66" s="325">
        <f t="shared" si="82"/>
        <v>0</v>
      </c>
      <c r="AD66" s="325">
        <f t="shared" si="82"/>
        <v>0</v>
      </c>
      <c r="AE66" s="325">
        <f t="shared" si="82"/>
        <v>0</v>
      </c>
      <c r="AF66" s="410">
        <f t="shared" si="82"/>
        <v>0</v>
      </c>
    </row>
    <row r="67">
      <c r="A67" s="219"/>
      <c r="B67" s="219"/>
      <c r="C67" s="339" t="s">
        <v>780</v>
      </c>
      <c r="D67" s="29">
        <v>1.0</v>
      </c>
      <c r="E67" s="29">
        <v>2.0</v>
      </c>
      <c r="F67" s="29">
        <v>3.0</v>
      </c>
      <c r="G67" s="29">
        <v>4.0</v>
      </c>
      <c r="H67" s="29">
        <v>5.0</v>
      </c>
      <c r="I67" s="29">
        <v>6.0</v>
      </c>
      <c r="J67" s="29">
        <v>7.0</v>
      </c>
      <c r="K67" s="29">
        <v>8.0</v>
      </c>
      <c r="L67" s="29">
        <v>9.0</v>
      </c>
      <c r="M67" s="29">
        <v>10.0</v>
      </c>
      <c r="N67" s="29">
        <v>11.0</v>
      </c>
      <c r="O67" s="343">
        <v>12.0</v>
      </c>
      <c r="R67" s="219"/>
      <c r="S67" s="219"/>
      <c r="T67" s="342" t="s">
        <v>780</v>
      </c>
      <c r="U67" s="29">
        <v>1.0</v>
      </c>
      <c r="V67" s="29">
        <v>2.0</v>
      </c>
      <c r="W67" s="29">
        <v>3.0</v>
      </c>
      <c r="X67" s="29">
        <v>4.0</v>
      </c>
      <c r="Y67" s="29">
        <v>5.0</v>
      </c>
      <c r="Z67" s="29">
        <v>6.0</v>
      </c>
      <c r="AA67" s="29">
        <v>7.0</v>
      </c>
      <c r="AB67" s="29">
        <v>8.0</v>
      </c>
      <c r="AC67" s="29">
        <v>9.0</v>
      </c>
      <c r="AD67" s="29">
        <v>10.0</v>
      </c>
      <c r="AE67" s="29">
        <v>11.0</v>
      </c>
      <c r="AF67" s="343">
        <v>12.0</v>
      </c>
    </row>
    <row r="68">
      <c r="A68" s="219"/>
      <c r="B68" s="226"/>
      <c r="C68" s="344" t="s">
        <v>781</v>
      </c>
      <c r="D68" s="108">
        <f>D66/D67</f>
        <v>0</v>
      </c>
      <c r="E68" s="108">
        <f>SUM(D66:E66)/E67</f>
        <v>0</v>
      </c>
      <c r="F68" s="345">
        <f>SUM(D66:F66)/F67</f>
        <v>0.3333333333</v>
      </c>
      <c r="G68" s="345">
        <f>SUM(D66:G66)/G67</f>
        <v>0.25</v>
      </c>
      <c r="H68" s="108">
        <f>SUM(D66:H66)/H67</f>
        <v>0.2</v>
      </c>
      <c r="I68" s="345">
        <f>SUM(D66:I66)/I67</f>
        <v>0.1666666667</v>
      </c>
      <c r="J68" s="345">
        <f>SUM(D66:J66)/J67</f>
        <v>0.1428571429</v>
      </c>
      <c r="K68" s="345">
        <f>SUM(D66:K66)/K67</f>
        <v>0.125</v>
      </c>
      <c r="L68" s="345">
        <f>SUM(D66:L66)/L67</f>
        <v>0.1111111111</v>
      </c>
      <c r="M68" s="345">
        <f>SUM(D66:M66)/M67</f>
        <v>0.2</v>
      </c>
      <c r="N68" s="345">
        <f>SUM(D66:N66)/N67</f>
        <v>0.1818181818</v>
      </c>
      <c r="O68" s="346">
        <f>SUM(D66:O66)/O67</f>
        <v>0.25</v>
      </c>
      <c r="R68" s="219"/>
      <c r="S68" s="226"/>
      <c r="T68" s="347" t="s">
        <v>781</v>
      </c>
      <c r="U68" s="108">
        <f>U66/U67</f>
        <v>2</v>
      </c>
      <c r="V68" s="108">
        <f>SUM(U66:V66)/V67</f>
        <v>1.5</v>
      </c>
      <c r="W68" s="345">
        <f>SUM(U66:W66)/W67</f>
        <v>1.333333333</v>
      </c>
      <c r="X68" s="345">
        <f>SUM(U66:X66)/X67</f>
        <v>1.75</v>
      </c>
      <c r="Y68" s="108">
        <f>SUM(U66:Y66)/Y67</f>
        <v>1.4</v>
      </c>
      <c r="Z68" s="345">
        <f>SUM(U66:Z66)/Z67</f>
        <v>1.166666667</v>
      </c>
      <c r="AA68" s="345">
        <f>SUM(U66:AA66)/AA67</f>
        <v>1</v>
      </c>
      <c r="AB68" s="345">
        <f>SUM(U66:AB66)/AB67</f>
        <v>0.875</v>
      </c>
      <c r="AC68" s="345">
        <f>SUM(U66:AC66)/AC67</f>
        <v>0.7777777778</v>
      </c>
      <c r="AD68" s="345">
        <f>SUM(U66:AD66)/AD67</f>
        <v>0.7</v>
      </c>
      <c r="AE68" s="345">
        <f>SUM(U66:AE66)/AE67</f>
        <v>0.6363636364</v>
      </c>
      <c r="AF68" s="346">
        <f>SUM(U66:AF66)/AF67</f>
        <v>0.5833333333</v>
      </c>
    </row>
    <row r="69">
      <c r="A69" s="366"/>
      <c r="B69" s="373"/>
      <c r="C69" s="367"/>
      <c r="D69" s="325"/>
      <c r="E69" s="325"/>
      <c r="F69" s="325"/>
      <c r="G69" s="325"/>
      <c r="H69" s="325"/>
      <c r="I69" s="325"/>
      <c r="J69" s="325"/>
      <c r="K69" s="325"/>
      <c r="L69" s="325"/>
      <c r="M69" s="325"/>
      <c r="N69" s="325"/>
      <c r="O69" s="325"/>
      <c r="R69" s="366"/>
      <c r="S69" s="366"/>
      <c r="T69" s="367"/>
      <c r="U69" s="325"/>
      <c r="V69" s="325"/>
      <c r="W69" s="325"/>
      <c r="X69" s="325"/>
      <c r="Y69" s="325"/>
      <c r="Z69" s="325"/>
      <c r="AA69" s="325"/>
      <c r="AB69" s="325"/>
      <c r="AC69" s="325"/>
      <c r="AD69" s="325"/>
      <c r="AE69" s="325"/>
      <c r="AF69" s="325"/>
    </row>
    <row r="70">
      <c r="A70" s="373"/>
      <c r="B70" s="373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R70" s="373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</row>
    <row r="71">
      <c r="A71" s="373"/>
      <c r="B71" s="373"/>
      <c r="C71" s="29"/>
      <c r="D71" s="108"/>
      <c r="E71" s="108"/>
      <c r="F71" s="345"/>
      <c r="G71" s="345"/>
      <c r="H71" s="108"/>
      <c r="I71" s="345"/>
      <c r="J71" s="345"/>
      <c r="K71" s="345"/>
      <c r="L71" s="345"/>
      <c r="M71" s="345"/>
      <c r="N71" s="345"/>
      <c r="O71" s="345"/>
      <c r="R71" s="373"/>
      <c r="T71" s="29"/>
      <c r="U71" s="108"/>
      <c r="V71" s="108"/>
      <c r="W71" s="345"/>
      <c r="X71" s="345"/>
      <c r="Y71" s="108"/>
      <c r="Z71" s="345"/>
      <c r="AA71" s="345"/>
      <c r="AB71" s="345"/>
      <c r="AC71" s="345"/>
      <c r="AD71" s="345"/>
      <c r="AE71" s="345"/>
      <c r="AF71" s="345"/>
    </row>
    <row r="72">
      <c r="C72" s="108"/>
      <c r="D72" s="108"/>
      <c r="E72" s="108"/>
      <c r="F72" s="108"/>
      <c r="G72" s="108"/>
      <c r="H72" s="108"/>
      <c r="I72" s="108"/>
      <c r="J72" s="108"/>
    </row>
    <row r="73">
      <c r="C73" s="108"/>
      <c r="D73" s="108"/>
      <c r="E73" s="108"/>
      <c r="F73" s="108"/>
      <c r="G73" s="108"/>
      <c r="H73" s="108"/>
      <c r="I73" s="108"/>
      <c r="J73" s="108"/>
    </row>
    <row r="74">
      <c r="C74" s="108"/>
      <c r="D74" s="108"/>
      <c r="E74" s="108"/>
      <c r="F74" s="108"/>
      <c r="G74" s="108"/>
      <c r="H74" s="108"/>
      <c r="I74" s="108"/>
      <c r="J74" s="108"/>
    </row>
    <row r="75">
      <c r="C75" s="108"/>
      <c r="D75" s="108"/>
      <c r="E75" s="108"/>
      <c r="F75" s="108"/>
      <c r="G75" s="108"/>
      <c r="H75" s="108"/>
      <c r="I75" s="108"/>
      <c r="J75" s="108"/>
    </row>
    <row r="76">
      <c r="C76" s="108"/>
      <c r="D76" s="108"/>
      <c r="E76" s="108"/>
      <c r="F76" s="108"/>
      <c r="G76" s="108"/>
      <c r="H76" s="108"/>
      <c r="I76" s="108"/>
      <c r="J76" s="108"/>
    </row>
    <row r="77">
      <c r="C77" s="108"/>
      <c r="D77" s="108"/>
      <c r="E77" s="108"/>
      <c r="F77" s="108"/>
      <c r="G77" s="108"/>
      <c r="H77" s="108"/>
      <c r="I77" s="108"/>
      <c r="J77" s="108"/>
    </row>
    <row r="78">
      <c r="C78" s="108"/>
      <c r="D78" s="108"/>
      <c r="E78" s="108"/>
      <c r="F78" s="108"/>
      <c r="G78" s="108"/>
      <c r="H78" s="108"/>
      <c r="I78" s="108"/>
      <c r="J78" s="108"/>
    </row>
    <row r="79">
      <c r="C79" s="108"/>
      <c r="D79" s="108"/>
      <c r="E79" s="108"/>
      <c r="F79" s="108"/>
      <c r="G79" s="108"/>
      <c r="H79" s="108"/>
      <c r="I79" s="108"/>
      <c r="J79" s="108"/>
    </row>
    <row r="80">
      <c r="C80" s="108"/>
      <c r="D80" s="108"/>
      <c r="E80" s="108"/>
      <c r="F80" s="108"/>
      <c r="G80" s="108"/>
      <c r="H80" s="108"/>
      <c r="I80" s="108"/>
      <c r="J80" s="108"/>
    </row>
    <row r="81">
      <c r="C81" s="108"/>
      <c r="D81" s="108"/>
      <c r="E81" s="108"/>
      <c r="F81" s="108"/>
      <c r="G81" s="108"/>
      <c r="H81" s="108"/>
      <c r="I81" s="108"/>
      <c r="J81" s="108"/>
    </row>
    <row r="82">
      <c r="C82" s="108"/>
      <c r="D82" s="108"/>
      <c r="E82" s="108"/>
      <c r="F82" s="108"/>
      <c r="G82" s="108"/>
      <c r="H82" s="108"/>
      <c r="I82" s="108"/>
      <c r="J82" s="108"/>
    </row>
    <row r="83">
      <c r="C83" s="108"/>
      <c r="D83" s="108"/>
      <c r="E83" s="108"/>
      <c r="F83" s="108"/>
      <c r="G83" s="108"/>
      <c r="H83" s="108"/>
      <c r="I83" s="108"/>
      <c r="J83" s="108"/>
    </row>
    <row r="84">
      <c r="C84" s="108"/>
      <c r="D84" s="108"/>
      <c r="E84" s="108"/>
      <c r="F84" s="108"/>
      <c r="G84" s="108"/>
      <c r="H84" s="108"/>
      <c r="I84" s="108"/>
      <c r="J84" s="108"/>
    </row>
    <row r="85">
      <c r="C85" s="108"/>
      <c r="D85" s="108"/>
      <c r="E85" s="108"/>
      <c r="F85" s="108"/>
      <c r="G85" s="108"/>
      <c r="H85" s="108"/>
      <c r="I85" s="108"/>
      <c r="J85" s="108"/>
    </row>
    <row r="86">
      <c r="C86" s="108"/>
      <c r="D86" s="108"/>
      <c r="E86" s="108"/>
      <c r="F86" s="108"/>
      <c r="G86" s="108"/>
      <c r="H86" s="108"/>
      <c r="I86" s="108"/>
      <c r="J86" s="108"/>
    </row>
    <row r="87">
      <c r="C87" s="108"/>
      <c r="D87" s="108"/>
      <c r="E87" s="108"/>
      <c r="F87" s="108"/>
      <c r="G87" s="108"/>
      <c r="H87" s="108"/>
      <c r="I87" s="108"/>
      <c r="J87" s="108"/>
    </row>
    <row r="88">
      <c r="C88" s="108"/>
      <c r="D88" s="108"/>
      <c r="E88" s="108"/>
      <c r="F88" s="108"/>
      <c r="G88" s="108"/>
      <c r="H88" s="108"/>
      <c r="I88" s="108"/>
      <c r="J88" s="108"/>
    </row>
    <row r="89">
      <c r="C89" s="108"/>
      <c r="D89" s="108"/>
      <c r="E89" s="108"/>
      <c r="F89" s="108"/>
      <c r="G89" s="108"/>
      <c r="H89" s="108"/>
      <c r="I89" s="108"/>
      <c r="J89" s="108"/>
    </row>
    <row r="90">
      <c r="C90" s="108"/>
      <c r="D90" s="108"/>
      <c r="E90" s="108"/>
      <c r="F90" s="108"/>
      <c r="G90" s="108"/>
      <c r="H90" s="108"/>
      <c r="I90" s="108"/>
      <c r="J90" s="108"/>
    </row>
    <row r="91">
      <c r="C91" s="108"/>
      <c r="D91" s="108"/>
      <c r="E91" s="108"/>
      <c r="F91" s="108"/>
      <c r="G91" s="108"/>
      <c r="H91" s="108"/>
      <c r="I91" s="108"/>
      <c r="J91" s="108"/>
    </row>
    <row r="92">
      <c r="C92" s="108"/>
      <c r="D92" s="108"/>
      <c r="E92" s="108"/>
      <c r="F92" s="108"/>
      <c r="G92" s="108"/>
      <c r="H92" s="108"/>
      <c r="I92" s="108"/>
      <c r="J92" s="108"/>
    </row>
    <row r="93">
      <c r="C93" s="108"/>
      <c r="D93" s="108"/>
      <c r="E93" s="108"/>
      <c r="F93" s="108"/>
      <c r="G93" s="108"/>
      <c r="H93" s="108"/>
      <c r="I93" s="108"/>
      <c r="J93" s="108"/>
    </row>
    <row r="94">
      <c r="C94" s="108"/>
      <c r="D94" s="108"/>
      <c r="E94" s="108"/>
      <c r="F94" s="108"/>
      <c r="G94" s="108"/>
      <c r="H94" s="108"/>
      <c r="I94" s="108"/>
      <c r="J94" s="108"/>
    </row>
    <row r="95">
      <c r="C95" s="108"/>
      <c r="D95" s="108"/>
      <c r="E95" s="108"/>
      <c r="F95" s="108"/>
      <c r="G95" s="108"/>
      <c r="H95" s="108"/>
      <c r="I95" s="108"/>
      <c r="J95" s="108"/>
    </row>
    <row r="96">
      <c r="C96" s="108"/>
      <c r="D96" s="108"/>
      <c r="E96" s="108"/>
      <c r="F96" s="108"/>
      <c r="G96" s="108"/>
      <c r="H96" s="108"/>
      <c r="I96" s="108"/>
      <c r="J96" s="108"/>
    </row>
    <row r="97">
      <c r="C97" s="108"/>
      <c r="D97" s="108"/>
      <c r="E97" s="108"/>
      <c r="F97" s="108"/>
      <c r="G97" s="108"/>
      <c r="H97" s="108"/>
      <c r="I97" s="108"/>
      <c r="J97" s="108"/>
    </row>
    <row r="98">
      <c r="C98" s="108"/>
      <c r="D98" s="108"/>
      <c r="E98" s="108"/>
      <c r="F98" s="108"/>
      <c r="G98" s="108"/>
      <c r="H98" s="108"/>
      <c r="I98" s="108"/>
      <c r="J98" s="108"/>
    </row>
    <row r="99">
      <c r="C99" s="108"/>
      <c r="D99" s="108"/>
      <c r="E99" s="108"/>
      <c r="F99" s="108"/>
      <c r="G99" s="108"/>
      <c r="H99" s="108"/>
      <c r="I99" s="108"/>
      <c r="J99" s="108"/>
    </row>
    <row r="100">
      <c r="C100" s="108"/>
      <c r="D100" s="108"/>
      <c r="E100" s="108"/>
      <c r="F100" s="108"/>
      <c r="G100" s="108"/>
      <c r="H100" s="108"/>
      <c r="I100" s="108"/>
      <c r="J100" s="108"/>
      <c r="AD100" s="385"/>
    </row>
    <row r="101">
      <c r="C101" s="108"/>
      <c r="D101" s="108"/>
      <c r="E101" s="108"/>
      <c r="F101" s="108"/>
      <c r="G101" s="108"/>
      <c r="H101" s="108"/>
      <c r="I101" s="108"/>
      <c r="J101" s="108"/>
    </row>
    <row r="102">
      <c r="C102" s="108"/>
      <c r="D102" s="108"/>
      <c r="E102" s="108"/>
      <c r="F102" s="108"/>
      <c r="G102" s="108"/>
      <c r="H102" s="108"/>
      <c r="I102" s="108"/>
      <c r="J102" s="108"/>
    </row>
    <row r="103">
      <c r="C103" s="108"/>
      <c r="D103" s="108"/>
      <c r="E103" s="108"/>
      <c r="F103" s="108"/>
      <c r="G103" s="108"/>
      <c r="H103" s="108"/>
      <c r="I103" s="108"/>
      <c r="J103" s="108"/>
    </row>
    <row r="104">
      <c r="C104" s="108"/>
      <c r="D104" s="108"/>
      <c r="E104" s="108"/>
      <c r="F104" s="108"/>
      <c r="G104" s="108"/>
      <c r="H104" s="108"/>
      <c r="I104" s="108"/>
      <c r="J104" s="108"/>
    </row>
    <row r="105">
      <c r="C105" s="108"/>
      <c r="D105" s="108"/>
      <c r="E105" s="108"/>
      <c r="F105" s="108"/>
      <c r="G105" s="108"/>
      <c r="H105" s="108"/>
      <c r="I105" s="108"/>
      <c r="J105" s="108"/>
    </row>
    <row r="106">
      <c r="C106" s="108"/>
      <c r="D106" s="108"/>
      <c r="E106" s="108"/>
      <c r="F106" s="108"/>
      <c r="G106" s="108"/>
      <c r="H106" s="108"/>
      <c r="I106" s="108"/>
      <c r="J106" s="108"/>
    </row>
    <row r="107">
      <c r="C107" s="108"/>
      <c r="D107" s="108"/>
      <c r="E107" s="108"/>
      <c r="F107" s="108"/>
      <c r="G107" s="108"/>
      <c r="H107" s="108"/>
      <c r="I107" s="108"/>
      <c r="J107" s="108"/>
    </row>
    <row r="108">
      <c r="C108" s="108"/>
      <c r="D108" s="108"/>
      <c r="E108" s="108"/>
      <c r="F108" s="108"/>
      <c r="G108" s="108"/>
      <c r="H108" s="108"/>
      <c r="I108" s="108"/>
      <c r="J108" s="108"/>
    </row>
    <row r="109">
      <c r="C109" s="108"/>
      <c r="D109" s="108"/>
      <c r="E109" s="108"/>
      <c r="F109" s="108"/>
      <c r="G109" s="108"/>
      <c r="H109" s="108"/>
      <c r="I109" s="108"/>
      <c r="J109" s="108"/>
    </row>
    <row r="110">
      <c r="C110" s="108"/>
      <c r="D110" s="108"/>
      <c r="E110" s="108"/>
      <c r="F110" s="108"/>
      <c r="G110" s="108"/>
      <c r="H110" s="108"/>
      <c r="I110" s="108"/>
      <c r="J110" s="108"/>
    </row>
    <row r="111">
      <c r="C111" s="108"/>
      <c r="D111" s="108"/>
      <c r="E111" s="108"/>
      <c r="F111" s="108"/>
      <c r="G111" s="108"/>
      <c r="H111" s="108"/>
      <c r="I111" s="108"/>
      <c r="J111" s="108"/>
    </row>
    <row r="112">
      <c r="C112" s="108"/>
      <c r="D112" s="108"/>
      <c r="E112" s="108"/>
      <c r="F112" s="108"/>
      <c r="G112" s="108"/>
      <c r="H112" s="108"/>
      <c r="I112" s="108"/>
      <c r="J112" s="108"/>
    </row>
    <row r="113">
      <c r="C113" s="108"/>
      <c r="D113" s="108"/>
      <c r="E113" s="108"/>
      <c r="F113" s="108"/>
      <c r="G113" s="108"/>
      <c r="H113" s="108"/>
      <c r="I113" s="108"/>
      <c r="J113" s="108"/>
    </row>
    <row r="114">
      <c r="C114" s="108"/>
      <c r="D114" s="108"/>
      <c r="E114" s="108"/>
      <c r="F114" s="108"/>
      <c r="G114" s="108"/>
      <c r="H114" s="108"/>
      <c r="I114" s="108"/>
      <c r="J114" s="108"/>
    </row>
    <row r="115">
      <c r="C115" s="108"/>
      <c r="D115" s="108"/>
      <c r="E115" s="108"/>
      <c r="F115" s="108"/>
      <c r="G115" s="108"/>
      <c r="H115" s="108"/>
      <c r="I115" s="108"/>
      <c r="J115" s="108"/>
    </row>
    <row r="116">
      <c r="C116" s="108"/>
      <c r="D116" s="108"/>
      <c r="E116" s="108"/>
      <c r="F116" s="108"/>
      <c r="G116" s="108"/>
      <c r="H116" s="108"/>
      <c r="I116" s="108"/>
      <c r="J116" s="108"/>
    </row>
    <row r="117">
      <c r="C117" s="108"/>
      <c r="D117" s="108"/>
      <c r="E117" s="108"/>
      <c r="F117" s="108"/>
      <c r="G117" s="108"/>
      <c r="H117" s="108"/>
      <c r="I117" s="108"/>
      <c r="J117" s="108"/>
    </row>
    <row r="118">
      <c r="C118" s="108"/>
      <c r="D118" s="108"/>
      <c r="E118" s="108"/>
      <c r="F118" s="108"/>
      <c r="G118" s="108"/>
      <c r="H118" s="108"/>
      <c r="I118" s="108"/>
      <c r="J118" s="108"/>
    </row>
    <row r="119">
      <c r="C119" s="108"/>
      <c r="D119" s="108"/>
      <c r="E119" s="108"/>
      <c r="F119" s="108"/>
      <c r="G119" s="108"/>
      <c r="H119" s="108"/>
      <c r="I119" s="108"/>
      <c r="J119" s="108"/>
    </row>
    <row r="120">
      <c r="C120" s="108"/>
      <c r="D120" s="108"/>
      <c r="E120" s="108"/>
      <c r="F120" s="108"/>
      <c r="G120" s="108"/>
      <c r="H120" s="108"/>
      <c r="I120" s="108"/>
      <c r="J120" s="108"/>
    </row>
    <row r="121">
      <c r="C121" s="108"/>
      <c r="D121" s="108"/>
      <c r="E121" s="108"/>
      <c r="F121" s="108"/>
      <c r="G121" s="108"/>
      <c r="H121" s="108"/>
      <c r="I121" s="108"/>
      <c r="J121" s="108"/>
    </row>
    <row r="122">
      <c r="C122" s="108"/>
      <c r="D122" s="108"/>
      <c r="E122" s="108"/>
      <c r="F122" s="108"/>
      <c r="G122" s="108"/>
      <c r="H122" s="108"/>
      <c r="I122" s="108"/>
      <c r="J122" s="108"/>
    </row>
    <row r="123">
      <c r="C123" s="108"/>
      <c r="D123" s="108"/>
      <c r="E123" s="108"/>
      <c r="F123" s="108"/>
      <c r="G123" s="108"/>
      <c r="H123" s="108"/>
      <c r="I123" s="108"/>
      <c r="J123" s="108"/>
    </row>
    <row r="124">
      <c r="C124" s="108"/>
      <c r="D124" s="108"/>
      <c r="E124" s="108"/>
      <c r="F124" s="108"/>
      <c r="G124" s="108"/>
      <c r="H124" s="108"/>
      <c r="I124" s="108"/>
      <c r="J124" s="108"/>
    </row>
    <row r="125">
      <c r="C125" s="108"/>
      <c r="D125" s="108"/>
      <c r="E125" s="108"/>
      <c r="F125" s="108"/>
      <c r="G125" s="108"/>
      <c r="H125" s="108"/>
      <c r="I125" s="108"/>
      <c r="J125" s="108"/>
    </row>
    <row r="126">
      <c r="C126" s="108"/>
      <c r="D126" s="108"/>
      <c r="E126" s="108"/>
      <c r="F126" s="108"/>
      <c r="G126" s="108"/>
      <c r="H126" s="108"/>
      <c r="I126" s="108"/>
      <c r="J126" s="108"/>
    </row>
    <row r="127">
      <c r="C127" s="108"/>
      <c r="D127" s="108"/>
      <c r="E127" s="108"/>
      <c r="F127" s="108"/>
      <c r="G127" s="108"/>
      <c r="H127" s="108"/>
      <c r="I127" s="108"/>
      <c r="J127" s="108"/>
    </row>
    <row r="128">
      <c r="C128" s="108"/>
      <c r="D128" s="108"/>
      <c r="E128" s="108"/>
      <c r="F128" s="108"/>
      <c r="G128" s="108"/>
      <c r="H128" s="108"/>
      <c r="I128" s="108"/>
      <c r="J128" s="108"/>
    </row>
    <row r="129">
      <c r="C129" s="108"/>
      <c r="D129" s="108"/>
      <c r="E129" s="108"/>
      <c r="F129" s="108"/>
      <c r="G129" s="108"/>
      <c r="H129" s="108"/>
      <c r="I129" s="108"/>
      <c r="J129" s="108"/>
    </row>
    <row r="130">
      <c r="C130" s="108"/>
      <c r="D130" s="108"/>
      <c r="E130" s="108"/>
      <c r="F130" s="108"/>
      <c r="G130" s="108"/>
      <c r="H130" s="108"/>
      <c r="I130" s="108"/>
      <c r="J130" s="108"/>
    </row>
    <row r="131">
      <c r="C131" s="108"/>
      <c r="D131" s="108"/>
      <c r="E131" s="108"/>
      <c r="F131" s="108"/>
      <c r="G131" s="108"/>
      <c r="H131" s="108"/>
      <c r="I131" s="108"/>
      <c r="J131" s="108"/>
    </row>
    <row r="132">
      <c r="C132" s="108"/>
      <c r="D132" s="108"/>
      <c r="E132" s="108"/>
      <c r="F132" s="108"/>
      <c r="G132" s="108"/>
      <c r="H132" s="108"/>
      <c r="I132" s="108"/>
      <c r="J132" s="108"/>
    </row>
    <row r="133">
      <c r="C133" s="108"/>
      <c r="D133" s="108"/>
      <c r="E133" s="108"/>
      <c r="F133" s="108"/>
      <c r="G133" s="108"/>
      <c r="H133" s="108"/>
      <c r="I133" s="108"/>
      <c r="J133" s="108"/>
    </row>
    <row r="134">
      <c r="C134" s="108"/>
      <c r="D134" s="108"/>
      <c r="E134" s="108"/>
      <c r="F134" s="108"/>
      <c r="G134" s="108"/>
      <c r="H134" s="108"/>
      <c r="I134" s="108"/>
      <c r="J134" s="108"/>
    </row>
    <row r="135">
      <c r="C135" s="108"/>
      <c r="D135" s="108"/>
      <c r="E135" s="108"/>
      <c r="F135" s="108"/>
      <c r="G135" s="108"/>
      <c r="H135" s="108"/>
      <c r="I135" s="108"/>
      <c r="J135" s="108"/>
    </row>
    <row r="136">
      <c r="C136" s="108"/>
      <c r="D136" s="108"/>
      <c r="E136" s="108"/>
      <c r="F136" s="108"/>
      <c r="G136" s="108"/>
      <c r="H136" s="108"/>
      <c r="I136" s="108"/>
      <c r="J136" s="108"/>
    </row>
    <row r="137">
      <c r="C137" s="108"/>
      <c r="D137" s="108"/>
      <c r="E137" s="108"/>
      <c r="F137" s="108"/>
      <c r="G137" s="108"/>
      <c r="H137" s="108"/>
      <c r="I137" s="108"/>
      <c r="J137" s="108"/>
    </row>
    <row r="138">
      <c r="C138" s="108"/>
      <c r="D138" s="108"/>
      <c r="E138" s="108"/>
      <c r="F138" s="108"/>
      <c r="G138" s="108"/>
      <c r="H138" s="108"/>
      <c r="I138" s="108"/>
      <c r="J138" s="108"/>
    </row>
    <row r="139">
      <c r="C139" s="108"/>
      <c r="D139" s="108"/>
      <c r="E139" s="108"/>
      <c r="F139" s="108"/>
      <c r="G139" s="108"/>
      <c r="H139" s="108"/>
      <c r="I139" s="108"/>
      <c r="J139" s="108"/>
    </row>
    <row r="140">
      <c r="C140" s="108"/>
      <c r="D140" s="108"/>
      <c r="E140" s="108"/>
      <c r="F140" s="108"/>
      <c r="G140" s="108"/>
      <c r="H140" s="108"/>
      <c r="I140" s="108"/>
      <c r="J140" s="108"/>
    </row>
    <row r="141">
      <c r="C141" s="108"/>
      <c r="D141" s="108"/>
      <c r="E141" s="108"/>
      <c r="F141" s="108"/>
      <c r="G141" s="108"/>
      <c r="H141" s="108"/>
      <c r="I141" s="108"/>
      <c r="J141" s="108"/>
    </row>
    <row r="142">
      <c r="C142" s="108"/>
      <c r="D142" s="108"/>
      <c r="E142" s="108"/>
      <c r="F142" s="108"/>
      <c r="G142" s="108"/>
      <c r="H142" s="108"/>
      <c r="I142" s="108"/>
      <c r="J142" s="108"/>
    </row>
    <row r="143">
      <c r="C143" s="108"/>
      <c r="D143" s="108"/>
      <c r="E143" s="108"/>
      <c r="F143" s="108"/>
      <c r="G143" s="108"/>
      <c r="H143" s="108"/>
      <c r="I143" s="108"/>
      <c r="J143" s="108"/>
    </row>
    <row r="144">
      <c r="C144" s="108"/>
      <c r="D144" s="108"/>
      <c r="E144" s="108"/>
      <c r="F144" s="108"/>
      <c r="G144" s="108"/>
      <c r="H144" s="108"/>
      <c r="I144" s="108"/>
      <c r="J144" s="108"/>
    </row>
    <row r="145">
      <c r="C145" s="108"/>
      <c r="D145" s="108"/>
      <c r="E145" s="108"/>
      <c r="F145" s="108"/>
      <c r="G145" s="108"/>
      <c r="H145" s="108"/>
      <c r="I145" s="108"/>
      <c r="J145" s="108"/>
    </row>
    <row r="146">
      <c r="C146" s="108"/>
      <c r="D146" s="108"/>
      <c r="E146" s="108"/>
      <c r="F146" s="108"/>
      <c r="G146" s="108"/>
      <c r="H146" s="108"/>
      <c r="I146" s="108"/>
      <c r="J146" s="108"/>
    </row>
    <row r="147">
      <c r="C147" s="108"/>
      <c r="D147" s="108"/>
      <c r="E147" s="108"/>
      <c r="F147" s="108"/>
      <c r="G147" s="108"/>
      <c r="H147" s="108"/>
      <c r="I147" s="108"/>
      <c r="J147" s="108"/>
    </row>
    <row r="148">
      <c r="C148" s="108"/>
      <c r="D148" s="108"/>
      <c r="E148" s="108"/>
      <c r="F148" s="108"/>
      <c r="G148" s="108"/>
      <c r="H148" s="108"/>
      <c r="I148" s="108"/>
      <c r="J148" s="108"/>
    </row>
    <row r="149">
      <c r="C149" s="108"/>
      <c r="D149" s="108"/>
      <c r="E149" s="108"/>
      <c r="F149" s="108"/>
      <c r="G149" s="108"/>
      <c r="H149" s="108"/>
      <c r="I149" s="108"/>
      <c r="J149" s="108"/>
    </row>
    <row r="150">
      <c r="C150" s="108"/>
      <c r="D150" s="108"/>
      <c r="E150" s="108"/>
      <c r="F150" s="108"/>
      <c r="G150" s="108"/>
      <c r="H150" s="108"/>
      <c r="I150" s="108"/>
      <c r="J150" s="108"/>
    </row>
    <row r="151">
      <c r="C151" s="108"/>
      <c r="D151" s="108"/>
      <c r="E151" s="108"/>
      <c r="F151" s="108"/>
      <c r="G151" s="108"/>
      <c r="H151" s="108"/>
      <c r="I151" s="108"/>
      <c r="J151" s="108"/>
    </row>
    <row r="152">
      <c r="C152" s="108"/>
      <c r="D152" s="108"/>
      <c r="E152" s="108"/>
      <c r="F152" s="108"/>
      <c r="G152" s="108"/>
      <c r="H152" s="108"/>
      <c r="I152" s="108"/>
      <c r="J152" s="108"/>
    </row>
    <row r="153">
      <c r="C153" s="108"/>
      <c r="D153" s="108"/>
      <c r="E153" s="108"/>
      <c r="F153" s="108"/>
      <c r="G153" s="108"/>
      <c r="H153" s="108"/>
      <c r="I153" s="108"/>
      <c r="J153" s="108"/>
    </row>
    <row r="154">
      <c r="C154" s="108"/>
      <c r="D154" s="108"/>
      <c r="E154" s="108"/>
      <c r="F154" s="108"/>
      <c r="G154" s="108"/>
      <c r="H154" s="108"/>
      <c r="I154" s="108"/>
      <c r="J154" s="108"/>
    </row>
    <row r="155">
      <c r="C155" s="108"/>
      <c r="D155" s="108"/>
      <c r="E155" s="108"/>
      <c r="F155" s="108"/>
      <c r="G155" s="108"/>
      <c r="H155" s="108"/>
      <c r="I155" s="108"/>
      <c r="J155" s="108"/>
    </row>
    <row r="156">
      <c r="C156" s="108"/>
      <c r="D156" s="108"/>
      <c r="E156" s="108"/>
      <c r="F156" s="108"/>
      <c r="G156" s="108"/>
      <c r="H156" s="108"/>
      <c r="I156" s="108"/>
      <c r="J156" s="108"/>
    </row>
    <row r="157">
      <c r="C157" s="108"/>
      <c r="D157" s="108"/>
      <c r="E157" s="108"/>
      <c r="F157" s="108"/>
      <c r="G157" s="108"/>
      <c r="H157" s="108"/>
      <c r="I157" s="108"/>
      <c r="J157" s="108"/>
    </row>
    <row r="158">
      <c r="C158" s="108"/>
      <c r="D158" s="108"/>
      <c r="E158" s="108"/>
      <c r="F158" s="108"/>
      <c r="G158" s="108"/>
      <c r="H158" s="108"/>
      <c r="I158" s="108"/>
      <c r="J158" s="108"/>
    </row>
    <row r="159">
      <c r="C159" s="108"/>
      <c r="D159" s="108"/>
      <c r="E159" s="108"/>
      <c r="F159" s="108"/>
      <c r="G159" s="108"/>
      <c r="H159" s="108"/>
      <c r="I159" s="108"/>
      <c r="J159" s="108"/>
    </row>
    <row r="160">
      <c r="C160" s="108"/>
      <c r="D160" s="108"/>
      <c r="E160" s="108"/>
      <c r="F160" s="108"/>
      <c r="G160" s="108"/>
      <c r="H160" s="108"/>
      <c r="I160" s="108"/>
      <c r="J160" s="108"/>
    </row>
    <row r="161">
      <c r="C161" s="108"/>
      <c r="D161" s="108"/>
      <c r="E161" s="108"/>
      <c r="F161" s="108"/>
      <c r="G161" s="108"/>
      <c r="H161" s="108"/>
      <c r="I161" s="108"/>
      <c r="J161" s="108"/>
    </row>
    <row r="162">
      <c r="C162" s="108"/>
      <c r="D162" s="108"/>
      <c r="E162" s="108"/>
      <c r="F162" s="108"/>
      <c r="G162" s="108"/>
      <c r="H162" s="108"/>
      <c r="I162" s="108"/>
      <c r="J162" s="108"/>
    </row>
    <row r="163">
      <c r="C163" s="108"/>
      <c r="D163" s="108"/>
      <c r="E163" s="108"/>
      <c r="F163" s="108"/>
      <c r="G163" s="108"/>
      <c r="H163" s="108"/>
      <c r="I163" s="108"/>
      <c r="J163" s="108"/>
    </row>
    <row r="164">
      <c r="C164" s="108"/>
      <c r="D164" s="108"/>
      <c r="E164" s="108"/>
      <c r="F164" s="108"/>
      <c r="G164" s="108"/>
      <c r="H164" s="108"/>
      <c r="I164" s="108"/>
      <c r="J164" s="108"/>
    </row>
    <row r="165">
      <c r="C165" s="108"/>
      <c r="D165" s="108"/>
      <c r="E165" s="108"/>
      <c r="F165" s="108"/>
      <c r="G165" s="108"/>
      <c r="H165" s="108"/>
      <c r="I165" s="108"/>
      <c r="J165" s="108"/>
    </row>
    <row r="166">
      <c r="C166" s="108"/>
      <c r="D166" s="108"/>
      <c r="E166" s="108"/>
      <c r="F166" s="108"/>
      <c r="G166" s="108"/>
      <c r="H166" s="108"/>
      <c r="I166" s="108"/>
      <c r="J166" s="108"/>
    </row>
    <row r="167">
      <c r="C167" s="108"/>
      <c r="D167" s="108"/>
      <c r="E167" s="108"/>
      <c r="F167" s="108"/>
      <c r="G167" s="108"/>
      <c r="H167" s="108"/>
      <c r="I167" s="108"/>
      <c r="J167" s="108"/>
    </row>
    <row r="168">
      <c r="C168" s="108"/>
      <c r="D168" s="108"/>
      <c r="E168" s="108"/>
      <c r="F168" s="108"/>
      <c r="G168" s="108"/>
      <c r="H168" s="108"/>
      <c r="I168" s="108"/>
      <c r="J168" s="108"/>
    </row>
    <row r="169">
      <c r="C169" s="108"/>
      <c r="D169" s="108"/>
      <c r="E169" s="108"/>
      <c r="F169" s="108"/>
      <c r="G169" s="108"/>
      <c r="H169" s="108"/>
      <c r="I169" s="108"/>
      <c r="J169" s="108"/>
    </row>
    <row r="170">
      <c r="C170" s="108"/>
      <c r="D170" s="108"/>
      <c r="E170" s="108"/>
      <c r="F170" s="108"/>
      <c r="G170" s="108"/>
      <c r="H170" s="108"/>
      <c r="I170" s="108"/>
      <c r="J170" s="108"/>
    </row>
    <row r="171">
      <c r="C171" s="108"/>
      <c r="D171" s="108"/>
      <c r="E171" s="108"/>
      <c r="F171" s="108"/>
      <c r="G171" s="108"/>
      <c r="H171" s="108"/>
      <c r="I171" s="108"/>
      <c r="J171" s="108"/>
    </row>
    <row r="172">
      <c r="C172" s="108"/>
      <c r="D172" s="108"/>
      <c r="E172" s="108"/>
      <c r="F172" s="108"/>
      <c r="G172" s="108"/>
      <c r="H172" s="108"/>
      <c r="I172" s="108"/>
      <c r="J172" s="108"/>
    </row>
    <row r="173">
      <c r="C173" s="108"/>
      <c r="D173" s="108"/>
      <c r="E173" s="108"/>
      <c r="F173" s="108"/>
      <c r="G173" s="108"/>
      <c r="H173" s="108"/>
      <c r="I173" s="108"/>
      <c r="J173" s="108"/>
    </row>
    <row r="174">
      <c r="C174" s="108"/>
      <c r="D174" s="108"/>
      <c r="E174" s="108"/>
      <c r="F174" s="108"/>
      <c r="G174" s="108"/>
      <c r="H174" s="108"/>
      <c r="I174" s="108"/>
      <c r="J174" s="108"/>
    </row>
    <row r="175">
      <c r="C175" s="108"/>
      <c r="D175" s="108"/>
      <c r="E175" s="108"/>
      <c r="F175" s="108"/>
      <c r="G175" s="108"/>
      <c r="H175" s="108"/>
      <c r="I175" s="108"/>
      <c r="J175" s="108"/>
    </row>
    <row r="176">
      <c r="C176" s="108"/>
      <c r="D176" s="108"/>
      <c r="E176" s="108"/>
      <c r="F176" s="108"/>
      <c r="G176" s="108"/>
      <c r="H176" s="108"/>
      <c r="I176" s="108"/>
      <c r="J176" s="108"/>
    </row>
    <row r="177">
      <c r="C177" s="108"/>
      <c r="D177" s="108"/>
      <c r="E177" s="108"/>
      <c r="F177" s="108"/>
      <c r="G177" s="108"/>
      <c r="H177" s="108"/>
      <c r="I177" s="108"/>
      <c r="J177" s="108"/>
    </row>
    <row r="178">
      <c r="C178" s="108"/>
      <c r="D178" s="108"/>
      <c r="E178" s="108"/>
      <c r="F178" s="108"/>
      <c r="G178" s="108"/>
      <c r="H178" s="108"/>
      <c r="I178" s="108"/>
      <c r="J178" s="108"/>
    </row>
    <row r="179">
      <c r="C179" s="108"/>
      <c r="D179" s="108"/>
      <c r="E179" s="108"/>
      <c r="F179" s="108"/>
      <c r="G179" s="108"/>
      <c r="H179" s="108"/>
      <c r="I179" s="108"/>
      <c r="J179" s="108"/>
    </row>
    <row r="180">
      <c r="C180" s="108"/>
      <c r="D180" s="108"/>
      <c r="E180" s="108"/>
      <c r="F180" s="108"/>
      <c r="G180" s="108"/>
      <c r="H180" s="108"/>
      <c r="I180" s="108"/>
      <c r="J180" s="108"/>
    </row>
    <row r="181">
      <c r="C181" s="108"/>
      <c r="D181" s="108"/>
      <c r="E181" s="108"/>
      <c r="F181" s="108"/>
      <c r="G181" s="108"/>
      <c r="H181" s="108"/>
      <c r="I181" s="108"/>
      <c r="J181" s="108"/>
    </row>
    <row r="182">
      <c r="C182" s="108"/>
      <c r="D182" s="108"/>
      <c r="E182" s="108"/>
      <c r="F182" s="108"/>
      <c r="G182" s="108"/>
      <c r="H182" s="108"/>
      <c r="I182" s="108"/>
      <c r="J182" s="108"/>
    </row>
    <row r="183">
      <c r="C183" s="108"/>
      <c r="D183" s="108"/>
      <c r="E183" s="108"/>
      <c r="F183" s="108"/>
      <c r="G183" s="108"/>
      <c r="H183" s="108"/>
      <c r="I183" s="108"/>
      <c r="J183" s="108"/>
    </row>
    <row r="184">
      <c r="C184" s="108"/>
      <c r="D184" s="108"/>
      <c r="E184" s="108"/>
      <c r="F184" s="108"/>
      <c r="G184" s="108"/>
      <c r="H184" s="108"/>
      <c r="I184" s="108"/>
      <c r="J184" s="108"/>
    </row>
    <row r="185">
      <c r="C185" s="108"/>
      <c r="D185" s="108"/>
      <c r="E185" s="108"/>
      <c r="F185" s="108"/>
      <c r="G185" s="108"/>
      <c r="H185" s="108"/>
      <c r="I185" s="108"/>
      <c r="J185" s="108"/>
    </row>
    <row r="186">
      <c r="C186" s="108"/>
      <c r="D186" s="108"/>
      <c r="E186" s="108"/>
      <c r="F186" s="108"/>
      <c r="G186" s="108"/>
      <c r="H186" s="108"/>
      <c r="I186" s="108"/>
      <c r="J186" s="108"/>
    </row>
    <row r="187">
      <c r="C187" s="108"/>
      <c r="D187" s="108"/>
      <c r="E187" s="108"/>
      <c r="F187" s="108"/>
      <c r="G187" s="108"/>
      <c r="H187" s="108"/>
      <c r="I187" s="108"/>
      <c r="J187" s="108"/>
    </row>
    <row r="188">
      <c r="C188" s="108"/>
      <c r="D188" s="108"/>
      <c r="E188" s="108"/>
      <c r="F188" s="108"/>
      <c r="G188" s="108"/>
      <c r="H188" s="108"/>
      <c r="I188" s="108"/>
      <c r="J188" s="108"/>
    </row>
    <row r="189">
      <c r="C189" s="108"/>
      <c r="D189" s="108"/>
      <c r="E189" s="108"/>
      <c r="F189" s="108"/>
      <c r="G189" s="108"/>
      <c r="H189" s="108"/>
      <c r="I189" s="108"/>
      <c r="J189" s="108"/>
    </row>
    <row r="190">
      <c r="C190" s="108"/>
      <c r="D190" s="108"/>
      <c r="E190" s="108"/>
      <c r="F190" s="108"/>
      <c r="G190" s="108"/>
      <c r="H190" s="108"/>
      <c r="I190" s="108"/>
      <c r="J190" s="108"/>
    </row>
    <row r="191">
      <c r="C191" s="108"/>
      <c r="D191" s="108"/>
      <c r="E191" s="108"/>
      <c r="F191" s="108"/>
      <c r="G191" s="108"/>
      <c r="H191" s="108"/>
      <c r="I191" s="108"/>
      <c r="J191" s="108"/>
    </row>
    <row r="192">
      <c r="C192" s="108"/>
      <c r="D192" s="108"/>
      <c r="E192" s="108"/>
      <c r="F192" s="108"/>
      <c r="G192" s="108"/>
      <c r="H192" s="108"/>
      <c r="I192" s="108"/>
      <c r="J192" s="108"/>
    </row>
    <row r="193">
      <c r="C193" s="108"/>
      <c r="D193" s="108"/>
      <c r="E193" s="108"/>
      <c r="F193" s="108"/>
      <c r="G193" s="108"/>
      <c r="H193" s="108"/>
      <c r="I193" s="108"/>
      <c r="J193" s="108"/>
    </row>
    <row r="194">
      <c r="C194" s="108"/>
      <c r="D194" s="108"/>
      <c r="E194" s="108"/>
      <c r="F194" s="108"/>
      <c r="G194" s="108"/>
      <c r="H194" s="108"/>
      <c r="I194" s="108"/>
      <c r="J194" s="108"/>
    </row>
    <row r="195">
      <c r="C195" s="108"/>
      <c r="D195" s="108"/>
      <c r="E195" s="108"/>
      <c r="F195" s="108"/>
      <c r="G195" s="108"/>
      <c r="H195" s="108"/>
      <c r="I195" s="108"/>
      <c r="J195" s="108"/>
    </row>
    <row r="196">
      <c r="C196" s="108"/>
      <c r="D196" s="108"/>
      <c r="E196" s="108"/>
      <c r="F196" s="108"/>
      <c r="G196" s="108"/>
      <c r="H196" s="108"/>
      <c r="I196" s="108"/>
      <c r="J196" s="108"/>
    </row>
    <row r="197">
      <c r="C197" s="108"/>
      <c r="D197" s="108"/>
      <c r="E197" s="108"/>
      <c r="F197" s="108"/>
      <c r="G197" s="108"/>
      <c r="H197" s="108"/>
      <c r="I197" s="108"/>
      <c r="J197" s="108"/>
    </row>
    <row r="198">
      <c r="C198" s="108"/>
      <c r="D198" s="108"/>
      <c r="E198" s="108"/>
      <c r="F198" s="108"/>
      <c r="G198" s="108"/>
      <c r="H198" s="108"/>
      <c r="I198" s="108"/>
      <c r="J198" s="108"/>
    </row>
    <row r="199">
      <c r="C199" s="108"/>
      <c r="D199" s="108"/>
      <c r="E199" s="108"/>
      <c r="F199" s="108"/>
      <c r="G199" s="108"/>
      <c r="H199" s="108"/>
      <c r="I199" s="108"/>
      <c r="J199" s="108"/>
    </row>
    <row r="200">
      <c r="C200" s="108"/>
      <c r="D200" s="108"/>
      <c r="E200" s="108"/>
      <c r="F200" s="108"/>
      <c r="G200" s="108"/>
      <c r="H200" s="108"/>
      <c r="I200" s="108"/>
      <c r="J200" s="108"/>
    </row>
    <row r="201">
      <c r="C201" s="108"/>
      <c r="D201" s="108"/>
      <c r="E201" s="108"/>
      <c r="F201" s="108"/>
      <c r="G201" s="108"/>
      <c r="H201" s="108"/>
      <c r="I201" s="108"/>
      <c r="J201" s="108"/>
    </row>
    <row r="202">
      <c r="C202" s="108"/>
      <c r="D202" s="108"/>
      <c r="E202" s="108"/>
      <c r="F202" s="108"/>
      <c r="G202" s="108"/>
      <c r="H202" s="108"/>
      <c r="I202" s="108"/>
      <c r="J202" s="108"/>
    </row>
    <row r="203">
      <c r="C203" s="108"/>
      <c r="D203" s="108"/>
      <c r="E203" s="108"/>
      <c r="F203" s="108"/>
      <c r="G203" s="108"/>
      <c r="H203" s="108"/>
      <c r="I203" s="108"/>
      <c r="J203" s="108"/>
    </row>
    <row r="204">
      <c r="C204" s="108"/>
      <c r="D204" s="108"/>
      <c r="E204" s="108"/>
      <c r="F204" s="108"/>
      <c r="G204" s="108"/>
      <c r="H204" s="108"/>
      <c r="I204" s="108"/>
      <c r="J204" s="108"/>
    </row>
    <row r="205">
      <c r="C205" s="108"/>
      <c r="D205" s="108"/>
      <c r="E205" s="108"/>
      <c r="F205" s="108"/>
      <c r="G205" s="108"/>
      <c r="H205" s="108"/>
      <c r="I205" s="108"/>
      <c r="J205" s="108"/>
    </row>
    <row r="206">
      <c r="C206" s="108"/>
      <c r="D206" s="108"/>
      <c r="E206" s="108"/>
      <c r="F206" s="108"/>
      <c r="G206" s="108"/>
      <c r="H206" s="108"/>
      <c r="I206" s="108"/>
      <c r="J206" s="108"/>
    </row>
    <row r="207">
      <c r="C207" s="108"/>
      <c r="D207" s="108"/>
      <c r="E207" s="108"/>
      <c r="F207" s="108"/>
      <c r="G207" s="108"/>
      <c r="H207" s="108"/>
      <c r="I207" s="108"/>
      <c r="J207" s="108"/>
    </row>
    <row r="208">
      <c r="C208" s="108"/>
      <c r="D208" s="108"/>
      <c r="E208" s="108"/>
      <c r="F208" s="108"/>
      <c r="G208" s="108"/>
      <c r="H208" s="108"/>
      <c r="I208" s="108"/>
      <c r="J208" s="108"/>
    </row>
    <row r="209">
      <c r="C209" s="108"/>
      <c r="D209" s="108"/>
      <c r="E209" s="108"/>
      <c r="F209" s="108"/>
      <c r="G209" s="108"/>
      <c r="H209" s="108"/>
      <c r="I209" s="108"/>
      <c r="J209" s="108"/>
    </row>
    <row r="210">
      <c r="C210" s="108"/>
      <c r="D210" s="108"/>
      <c r="E210" s="108"/>
      <c r="F210" s="108"/>
      <c r="G210" s="108"/>
      <c r="H210" s="108"/>
      <c r="I210" s="108"/>
      <c r="J210" s="108"/>
    </row>
    <row r="211">
      <c r="C211" s="108"/>
      <c r="D211" s="108"/>
      <c r="E211" s="108"/>
      <c r="F211" s="108"/>
      <c r="G211" s="108"/>
      <c r="H211" s="108"/>
      <c r="I211" s="108"/>
      <c r="J211" s="108"/>
    </row>
    <row r="212">
      <c r="C212" s="108"/>
      <c r="D212" s="108"/>
      <c r="E212" s="108"/>
      <c r="F212" s="108"/>
      <c r="G212" s="108"/>
      <c r="H212" s="108"/>
      <c r="I212" s="108"/>
      <c r="J212" s="108"/>
    </row>
    <row r="213">
      <c r="C213" s="108"/>
      <c r="D213" s="108"/>
      <c r="E213" s="108"/>
      <c r="F213" s="108"/>
      <c r="G213" s="108"/>
      <c r="H213" s="108"/>
      <c r="I213" s="108"/>
      <c r="J213" s="108"/>
    </row>
    <row r="214">
      <c r="C214" s="108"/>
      <c r="D214" s="108"/>
      <c r="E214" s="108"/>
      <c r="F214" s="108"/>
      <c r="G214" s="108"/>
      <c r="H214" s="108"/>
      <c r="I214" s="108"/>
      <c r="J214" s="108"/>
    </row>
    <row r="215">
      <c r="C215" s="108"/>
      <c r="D215" s="108"/>
      <c r="E215" s="108"/>
      <c r="F215" s="108"/>
      <c r="G215" s="108"/>
      <c r="H215" s="108"/>
      <c r="I215" s="108"/>
      <c r="J215" s="108"/>
    </row>
    <row r="216">
      <c r="C216" s="108"/>
      <c r="D216" s="108"/>
      <c r="E216" s="108"/>
      <c r="F216" s="108"/>
      <c r="G216" s="108"/>
      <c r="H216" s="108"/>
      <c r="I216" s="108"/>
      <c r="J216" s="108"/>
    </row>
    <row r="217">
      <c r="C217" s="108"/>
      <c r="D217" s="108"/>
      <c r="E217" s="108"/>
      <c r="F217" s="108"/>
      <c r="G217" s="108"/>
      <c r="H217" s="108"/>
      <c r="I217" s="108"/>
      <c r="J217" s="108"/>
    </row>
    <row r="218">
      <c r="C218" s="108"/>
      <c r="D218" s="108"/>
      <c r="E218" s="108"/>
      <c r="F218" s="108"/>
      <c r="G218" s="108"/>
      <c r="H218" s="108"/>
      <c r="I218" s="108"/>
      <c r="J218" s="108"/>
    </row>
    <row r="219">
      <c r="C219" s="108"/>
      <c r="D219" s="108"/>
      <c r="E219" s="108"/>
      <c r="F219" s="108"/>
      <c r="G219" s="108"/>
      <c r="H219" s="108"/>
      <c r="I219" s="108"/>
      <c r="J219" s="108"/>
    </row>
    <row r="220">
      <c r="C220" s="108"/>
      <c r="D220" s="108"/>
      <c r="E220" s="108"/>
      <c r="F220" s="108"/>
      <c r="G220" s="108"/>
      <c r="H220" s="108"/>
      <c r="I220" s="108"/>
      <c r="J220" s="108"/>
    </row>
    <row r="221">
      <c r="C221" s="108"/>
      <c r="D221" s="108"/>
      <c r="E221" s="108"/>
      <c r="F221" s="108"/>
      <c r="G221" s="108"/>
      <c r="H221" s="108"/>
      <c r="I221" s="108"/>
      <c r="J221" s="108"/>
    </row>
    <row r="222">
      <c r="C222" s="108"/>
      <c r="D222" s="108"/>
      <c r="E222" s="108"/>
      <c r="F222" s="108"/>
      <c r="G222" s="108"/>
      <c r="H222" s="108"/>
      <c r="I222" s="108"/>
      <c r="J222" s="108"/>
    </row>
    <row r="223">
      <c r="C223" s="108"/>
      <c r="D223" s="108"/>
      <c r="E223" s="108"/>
      <c r="F223" s="108"/>
      <c r="G223" s="108"/>
      <c r="H223" s="108"/>
      <c r="I223" s="108"/>
      <c r="J223" s="108"/>
    </row>
    <row r="224">
      <c r="C224" s="108"/>
      <c r="D224" s="108"/>
      <c r="E224" s="108"/>
      <c r="F224" s="108"/>
      <c r="G224" s="108"/>
      <c r="H224" s="108"/>
      <c r="I224" s="108"/>
      <c r="J224" s="108"/>
    </row>
    <row r="225">
      <c r="C225" s="108"/>
      <c r="D225" s="108"/>
      <c r="E225" s="108"/>
      <c r="F225" s="108"/>
      <c r="G225" s="108"/>
      <c r="H225" s="108"/>
      <c r="I225" s="108"/>
      <c r="J225" s="108"/>
    </row>
    <row r="226">
      <c r="C226" s="108"/>
      <c r="D226" s="108"/>
      <c r="E226" s="108"/>
      <c r="F226" s="108"/>
      <c r="G226" s="108"/>
      <c r="H226" s="108"/>
      <c r="I226" s="108"/>
      <c r="J226" s="108"/>
    </row>
    <row r="227">
      <c r="C227" s="108"/>
      <c r="D227" s="108"/>
      <c r="E227" s="108"/>
      <c r="F227" s="108"/>
      <c r="G227" s="108"/>
      <c r="H227" s="108"/>
      <c r="I227" s="108"/>
      <c r="J227" s="108"/>
    </row>
    <row r="228">
      <c r="C228" s="108"/>
      <c r="D228" s="108"/>
      <c r="E228" s="108"/>
      <c r="F228" s="108"/>
      <c r="G228" s="108"/>
      <c r="H228" s="108"/>
      <c r="I228" s="108"/>
      <c r="J228" s="108"/>
    </row>
    <row r="229">
      <c r="C229" s="108"/>
      <c r="D229" s="108"/>
      <c r="E229" s="108"/>
      <c r="F229" s="108"/>
      <c r="G229" s="108"/>
      <c r="H229" s="108"/>
      <c r="I229" s="108"/>
      <c r="J229" s="108"/>
    </row>
    <row r="230">
      <c r="C230" s="108"/>
      <c r="D230" s="108"/>
      <c r="E230" s="108"/>
      <c r="F230" s="108"/>
      <c r="G230" s="108"/>
      <c r="H230" s="108"/>
      <c r="I230" s="108"/>
      <c r="J230" s="108"/>
    </row>
    <row r="231">
      <c r="C231" s="108"/>
      <c r="D231" s="108"/>
      <c r="E231" s="108"/>
      <c r="F231" s="108"/>
      <c r="G231" s="108"/>
      <c r="H231" s="108"/>
      <c r="I231" s="108"/>
      <c r="J231" s="108"/>
    </row>
    <row r="232">
      <c r="C232" s="108"/>
      <c r="D232" s="108"/>
      <c r="E232" s="108"/>
      <c r="F232" s="108"/>
      <c r="G232" s="108"/>
      <c r="H232" s="108"/>
      <c r="I232" s="108"/>
      <c r="J232" s="108"/>
    </row>
    <row r="233">
      <c r="C233" s="108"/>
      <c r="D233" s="108"/>
      <c r="E233" s="108"/>
      <c r="F233" s="108"/>
      <c r="G233" s="108"/>
      <c r="H233" s="108"/>
      <c r="I233" s="108"/>
      <c r="J233" s="108"/>
    </row>
    <row r="234">
      <c r="C234" s="108"/>
      <c r="D234" s="108"/>
      <c r="E234" s="108"/>
      <c r="F234" s="108"/>
      <c r="G234" s="108"/>
      <c r="H234" s="108"/>
      <c r="I234" s="108"/>
      <c r="J234" s="108"/>
    </row>
    <row r="235">
      <c r="C235" s="108"/>
      <c r="D235" s="108"/>
      <c r="E235" s="108"/>
      <c r="F235" s="108"/>
      <c r="G235" s="108"/>
      <c r="H235" s="108"/>
      <c r="I235" s="108"/>
      <c r="J235" s="108"/>
    </row>
    <row r="236">
      <c r="C236" s="108"/>
      <c r="D236" s="108"/>
      <c r="E236" s="108"/>
      <c r="F236" s="108"/>
      <c r="G236" s="108"/>
      <c r="H236" s="108"/>
      <c r="I236" s="108"/>
      <c r="J236" s="108"/>
    </row>
    <row r="237">
      <c r="C237" s="108"/>
      <c r="D237" s="108"/>
      <c r="E237" s="108"/>
      <c r="F237" s="108"/>
      <c r="G237" s="108"/>
      <c r="H237" s="108"/>
      <c r="I237" s="108"/>
      <c r="J237" s="108"/>
    </row>
    <row r="238">
      <c r="C238" s="108"/>
      <c r="D238" s="108"/>
      <c r="E238" s="108"/>
      <c r="F238" s="108"/>
      <c r="G238" s="108"/>
      <c r="H238" s="108"/>
      <c r="I238" s="108"/>
      <c r="J238" s="108"/>
    </row>
    <row r="239">
      <c r="C239" s="108"/>
      <c r="D239" s="108"/>
      <c r="E239" s="108"/>
      <c r="F239" s="108"/>
      <c r="G239" s="108"/>
      <c r="H239" s="108"/>
      <c r="I239" s="108"/>
      <c r="J239" s="108"/>
    </row>
    <row r="240">
      <c r="C240" s="108"/>
      <c r="D240" s="108"/>
      <c r="E240" s="108"/>
      <c r="F240" s="108"/>
      <c r="G240" s="108"/>
      <c r="H240" s="108"/>
      <c r="I240" s="108"/>
      <c r="J240" s="108"/>
    </row>
    <row r="241">
      <c r="C241" s="108"/>
      <c r="D241" s="108"/>
      <c r="E241" s="108"/>
      <c r="F241" s="108"/>
      <c r="G241" s="108"/>
      <c r="H241" s="108"/>
      <c r="I241" s="108"/>
      <c r="J241" s="108"/>
    </row>
    <row r="242">
      <c r="C242" s="108"/>
      <c r="D242" s="108"/>
      <c r="E242" s="108"/>
      <c r="F242" s="108"/>
      <c r="G242" s="108"/>
      <c r="H242" s="108"/>
      <c r="I242" s="108"/>
      <c r="J242" s="108"/>
    </row>
    <row r="243">
      <c r="C243" s="108"/>
      <c r="D243" s="108"/>
      <c r="E243" s="108"/>
      <c r="F243" s="108"/>
      <c r="G243" s="108"/>
      <c r="H243" s="108"/>
      <c r="I243" s="108"/>
      <c r="J243" s="108"/>
    </row>
    <row r="244">
      <c r="C244" s="108"/>
      <c r="D244" s="108"/>
      <c r="E244" s="108"/>
      <c r="F244" s="108"/>
      <c r="G244" s="108"/>
      <c r="H244" s="108"/>
      <c r="I244" s="108"/>
      <c r="J244" s="108"/>
    </row>
    <row r="245">
      <c r="C245" s="108"/>
      <c r="D245" s="108"/>
      <c r="E245" s="108"/>
      <c r="F245" s="108"/>
      <c r="G245" s="108"/>
      <c r="H245" s="108"/>
      <c r="I245" s="108"/>
      <c r="J245" s="108"/>
    </row>
    <row r="246">
      <c r="C246" s="108"/>
      <c r="D246" s="108"/>
      <c r="E246" s="108"/>
      <c r="F246" s="108"/>
      <c r="G246" s="108"/>
      <c r="H246" s="108"/>
      <c r="I246" s="108"/>
      <c r="J246" s="108"/>
    </row>
    <row r="247">
      <c r="C247" s="108"/>
      <c r="D247" s="108"/>
      <c r="E247" s="108"/>
      <c r="F247" s="108"/>
      <c r="G247" s="108"/>
      <c r="H247" s="108"/>
      <c r="I247" s="108"/>
      <c r="J247" s="108"/>
    </row>
    <row r="248">
      <c r="C248" s="108"/>
      <c r="D248" s="108"/>
      <c r="E248" s="108"/>
      <c r="F248" s="108"/>
      <c r="G248" s="108"/>
      <c r="H248" s="108"/>
      <c r="I248" s="108"/>
      <c r="J248" s="108"/>
    </row>
    <row r="249">
      <c r="C249" s="108"/>
      <c r="D249" s="108"/>
      <c r="E249" s="108"/>
      <c r="F249" s="108"/>
      <c r="G249" s="108"/>
      <c r="H249" s="108"/>
      <c r="I249" s="108"/>
      <c r="J249" s="108"/>
    </row>
    <row r="250">
      <c r="C250" s="108"/>
      <c r="D250" s="108"/>
      <c r="E250" s="108"/>
      <c r="F250" s="108"/>
      <c r="G250" s="108"/>
      <c r="H250" s="108"/>
      <c r="I250" s="108"/>
      <c r="J250" s="108"/>
    </row>
    <row r="251">
      <c r="C251" s="108"/>
      <c r="D251" s="108"/>
      <c r="E251" s="108"/>
      <c r="F251" s="108"/>
      <c r="G251" s="108"/>
      <c r="H251" s="108"/>
      <c r="I251" s="108"/>
      <c r="J251" s="108"/>
    </row>
    <row r="252">
      <c r="C252" s="108"/>
      <c r="D252" s="108"/>
      <c r="E252" s="108"/>
      <c r="F252" s="108"/>
      <c r="G252" s="108"/>
      <c r="H252" s="108"/>
      <c r="I252" s="108"/>
      <c r="J252" s="108"/>
    </row>
    <row r="253">
      <c r="C253" s="108"/>
      <c r="D253" s="108"/>
      <c r="E253" s="108"/>
      <c r="F253" s="108"/>
      <c r="G253" s="108"/>
      <c r="H253" s="108"/>
      <c r="I253" s="108"/>
      <c r="J253" s="108"/>
    </row>
    <row r="254">
      <c r="C254" s="108"/>
      <c r="D254" s="108"/>
      <c r="E254" s="108"/>
      <c r="F254" s="108"/>
      <c r="G254" s="108"/>
      <c r="H254" s="108"/>
      <c r="I254" s="108"/>
      <c r="J254" s="108"/>
    </row>
    <row r="255">
      <c r="C255" s="108"/>
      <c r="D255" s="108"/>
      <c r="E255" s="108"/>
      <c r="F255" s="108"/>
      <c r="G255" s="108"/>
      <c r="H255" s="108"/>
      <c r="I255" s="108"/>
      <c r="J255" s="108"/>
    </row>
    <row r="256">
      <c r="C256" s="108"/>
      <c r="D256" s="108"/>
      <c r="E256" s="108"/>
      <c r="F256" s="108"/>
      <c r="G256" s="108"/>
      <c r="H256" s="108"/>
      <c r="I256" s="108"/>
      <c r="J256" s="108"/>
    </row>
    <row r="257">
      <c r="C257" s="108"/>
      <c r="D257" s="108"/>
      <c r="E257" s="108"/>
      <c r="F257" s="108"/>
      <c r="G257" s="108"/>
      <c r="H257" s="108"/>
      <c r="I257" s="108"/>
      <c r="J257" s="108"/>
    </row>
    <row r="258">
      <c r="C258" s="108"/>
      <c r="D258" s="108"/>
      <c r="E258" s="108"/>
      <c r="F258" s="108"/>
      <c r="G258" s="108"/>
      <c r="H258" s="108"/>
      <c r="I258" s="108"/>
      <c r="J258" s="108"/>
    </row>
    <row r="259">
      <c r="C259" s="108"/>
      <c r="D259" s="108"/>
      <c r="E259" s="108"/>
      <c r="F259" s="108"/>
      <c r="G259" s="108"/>
      <c r="H259" s="108"/>
      <c r="I259" s="108"/>
      <c r="J259" s="108"/>
    </row>
    <row r="260">
      <c r="C260" s="108"/>
      <c r="D260" s="108"/>
      <c r="E260" s="108"/>
      <c r="F260" s="108"/>
      <c r="G260" s="108"/>
      <c r="H260" s="108"/>
      <c r="I260" s="108"/>
      <c r="J260" s="108"/>
    </row>
    <row r="261">
      <c r="C261" s="108"/>
      <c r="D261" s="108"/>
      <c r="E261" s="108"/>
      <c r="F261" s="108"/>
      <c r="G261" s="108"/>
      <c r="H261" s="108"/>
      <c r="I261" s="108"/>
      <c r="J261" s="108"/>
    </row>
    <row r="262">
      <c r="C262" s="108"/>
      <c r="D262" s="108"/>
      <c r="E262" s="108"/>
      <c r="F262" s="108"/>
      <c r="G262" s="108"/>
      <c r="H262" s="108"/>
      <c r="I262" s="108"/>
      <c r="J262" s="108"/>
    </row>
    <row r="263">
      <c r="C263" s="108"/>
      <c r="D263" s="108"/>
      <c r="E263" s="108"/>
      <c r="F263" s="108"/>
      <c r="G263" s="108"/>
      <c r="H263" s="108"/>
      <c r="I263" s="108"/>
      <c r="J263" s="108"/>
    </row>
    <row r="264">
      <c r="C264" s="108"/>
      <c r="D264" s="108"/>
      <c r="E264" s="108"/>
      <c r="F264" s="108"/>
      <c r="G264" s="108"/>
      <c r="H264" s="108"/>
      <c r="I264" s="108"/>
      <c r="J264" s="108"/>
    </row>
    <row r="265">
      <c r="C265" s="108"/>
      <c r="D265" s="108"/>
      <c r="E265" s="108"/>
      <c r="F265" s="108"/>
      <c r="G265" s="108"/>
      <c r="H265" s="108"/>
      <c r="I265" s="108"/>
      <c r="J265" s="108"/>
    </row>
    <row r="266">
      <c r="C266" s="108"/>
      <c r="D266" s="108"/>
      <c r="E266" s="108"/>
      <c r="F266" s="108"/>
      <c r="G266" s="108"/>
      <c r="H266" s="108"/>
      <c r="I266" s="108"/>
      <c r="J266" s="108"/>
    </row>
    <row r="267">
      <c r="C267" s="108"/>
      <c r="D267" s="108"/>
      <c r="E267" s="108"/>
      <c r="F267" s="108"/>
      <c r="G267" s="108"/>
      <c r="H267" s="108"/>
      <c r="I267" s="108"/>
      <c r="J267" s="108"/>
    </row>
    <row r="268">
      <c r="C268" s="108"/>
      <c r="D268" s="108"/>
      <c r="E268" s="108"/>
      <c r="F268" s="108"/>
      <c r="G268" s="108"/>
      <c r="H268" s="108"/>
      <c r="I268" s="108"/>
      <c r="J268" s="108"/>
    </row>
    <row r="269">
      <c r="C269" s="108"/>
      <c r="D269" s="108"/>
      <c r="E269" s="108"/>
      <c r="F269" s="108"/>
      <c r="G269" s="108"/>
      <c r="H269" s="108"/>
      <c r="I269" s="108"/>
      <c r="J269" s="108"/>
    </row>
    <row r="270">
      <c r="C270" s="108"/>
      <c r="D270" s="108"/>
      <c r="E270" s="108"/>
      <c r="F270" s="108"/>
      <c r="G270" s="108"/>
      <c r="H270" s="108"/>
      <c r="I270" s="108"/>
      <c r="J270" s="108"/>
    </row>
    <row r="271">
      <c r="C271" s="108"/>
      <c r="D271" s="108"/>
      <c r="E271" s="108"/>
      <c r="F271" s="108"/>
      <c r="G271" s="108"/>
      <c r="H271" s="108"/>
      <c r="I271" s="108"/>
      <c r="J271" s="108"/>
    </row>
    <row r="272">
      <c r="C272" s="108"/>
      <c r="D272" s="108"/>
      <c r="E272" s="108"/>
      <c r="F272" s="108"/>
      <c r="G272" s="108"/>
      <c r="H272" s="108"/>
      <c r="I272" s="108"/>
      <c r="J272" s="108"/>
    </row>
    <row r="273">
      <c r="C273" s="108"/>
      <c r="D273" s="108"/>
      <c r="E273" s="108"/>
      <c r="F273" s="108"/>
      <c r="G273" s="108"/>
      <c r="H273" s="108"/>
      <c r="I273" s="108"/>
      <c r="J273" s="108"/>
    </row>
    <row r="274">
      <c r="C274" s="108"/>
      <c r="D274" s="108"/>
      <c r="E274" s="108"/>
      <c r="F274" s="108"/>
      <c r="G274" s="108"/>
      <c r="H274" s="108"/>
      <c r="I274" s="108"/>
      <c r="J274" s="108"/>
    </row>
    <row r="275">
      <c r="C275" s="108"/>
      <c r="D275" s="108"/>
      <c r="E275" s="108"/>
      <c r="F275" s="108"/>
      <c r="G275" s="108"/>
      <c r="H275" s="108"/>
      <c r="I275" s="108"/>
      <c r="J275" s="108"/>
    </row>
    <row r="276">
      <c r="C276" s="108"/>
      <c r="D276" s="108"/>
      <c r="E276" s="108"/>
      <c r="F276" s="108"/>
      <c r="G276" s="108"/>
      <c r="H276" s="108"/>
      <c r="I276" s="108"/>
      <c r="J276" s="108"/>
    </row>
    <row r="277">
      <c r="C277" s="108"/>
      <c r="D277" s="108"/>
      <c r="E277" s="108"/>
      <c r="F277" s="108"/>
      <c r="G277" s="108"/>
      <c r="H277" s="108"/>
      <c r="I277" s="108"/>
      <c r="J277" s="108"/>
    </row>
    <row r="278">
      <c r="C278" s="108"/>
      <c r="D278" s="108"/>
      <c r="E278" s="108"/>
      <c r="F278" s="108"/>
      <c r="G278" s="108"/>
      <c r="H278" s="108"/>
      <c r="I278" s="108"/>
      <c r="J278" s="108"/>
    </row>
    <row r="279">
      <c r="C279" s="108"/>
      <c r="D279" s="108"/>
      <c r="E279" s="108"/>
      <c r="F279" s="108"/>
      <c r="G279" s="108"/>
      <c r="H279" s="108"/>
      <c r="I279" s="108"/>
      <c r="J279" s="108"/>
    </row>
    <row r="280">
      <c r="C280" s="108"/>
      <c r="D280" s="108"/>
      <c r="E280" s="108"/>
      <c r="F280" s="108"/>
      <c r="G280" s="108"/>
      <c r="H280" s="108"/>
      <c r="I280" s="108"/>
      <c r="J280" s="108"/>
    </row>
    <row r="281">
      <c r="C281" s="108"/>
      <c r="D281" s="108"/>
      <c r="E281" s="108"/>
      <c r="F281" s="108"/>
      <c r="G281" s="108"/>
      <c r="H281" s="108"/>
      <c r="I281" s="108"/>
      <c r="J281" s="108"/>
    </row>
    <row r="282">
      <c r="C282" s="108"/>
      <c r="D282" s="108"/>
      <c r="E282" s="108"/>
      <c r="F282" s="108"/>
      <c r="G282" s="108"/>
      <c r="H282" s="108"/>
      <c r="I282" s="108"/>
      <c r="J282" s="108"/>
    </row>
    <row r="283">
      <c r="C283" s="108"/>
      <c r="D283" s="108"/>
      <c r="E283" s="108"/>
      <c r="F283" s="108"/>
      <c r="G283" s="108"/>
      <c r="H283" s="108"/>
      <c r="I283" s="108"/>
      <c r="J283" s="108"/>
    </row>
    <row r="284">
      <c r="C284" s="108"/>
      <c r="D284" s="108"/>
      <c r="E284" s="108"/>
      <c r="F284" s="108"/>
      <c r="G284" s="108"/>
      <c r="H284" s="108"/>
      <c r="I284" s="108"/>
      <c r="J284" s="108"/>
    </row>
    <row r="285">
      <c r="C285" s="108"/>
      <c r="D285" s="108"/>
      <c r="E285" s="108"/>
      <c r="F285" s="108"/>
      <c r="G285" s="108"/>
      <c r="H285" s="108"/>
      <c r="I285" s="108"/>
      <c r="J285" s="108"/>
    </row>
    <row r="286">
      <c r="C286" s="108"/>
      <c r="D286" s="108"/>
      <c r="E286" s="108"/>
      <c r="F286" s="108"/>
      <c r="G286" s="108"/>
      <c r="H286" s="108"/>
      <c r="I286" s="108"/>
      <c r="J286" s="108"/>
    </row>
    <row r="287">
      <c r="C287" s="108"/>
      <c r="D287" s="108"/>
      <c r="E287" s="108"/>
      <c r="F287" s="108"/>
      <c r="G287" s="108"/>
      <c r="H287" s="108"/>
      <c r="I287" s="108"/>
      <c r="J287" s="108"/>
    </row>
    <row r="288">
      <c r="C288" s="108"/>
      <c r="D288" s="108"/>
      <c r="E288" s="108"/>
      <c r="F288" s="108"/>
      <c r="G288" s="108"/>
      <c r="H288" s="108"/>
      <c r="I288" s="108"/>
      <c r="J288" s="108"/>
    </row>
    <row r="289">
      <c r="C289" s="108"/>
      <c r="D289" s="108"/>
      <c r="E289" s="108"/>
      <c r="F289" s="108"/>
      <c r="G289" s="108"/>
      <c r="H289" s="108"/>
      <c r="I289" s="108"/>
      <c r="J289" s="108"/>
    </row>
    <row r="290">
      <c r="C290" s="108"/>
      <c r="D290" s="108"/>
      <c r="E290" s="108"/>
      <c r="F290" s="108"/>
      <c r="G290" s="108"/>
      <c r="H290" s="108"/>
      <c r="I290" s="108"/>
      <c r="J290" s="108"/>
    </row>
    <row r="291">
      <c r="C291" s="108"/>
      <c r="D291" s="108"/>
      <c r="E291" s="108"/>
      <c r="F291" s="108"/>
      <c r="G291" s="108"/>
      <c r="H291" s="108"/>
      <c r="I291" s="108"/>
      <c r="J291" s="108"/>
    </row>
    <row r="292">
      <c r="C292" s="108"/>
      <c r="D292" s="108"/>
      <c r="E292" s="108"/>
      <c r="F292" s="108"/>
      <c r="G292" s="108"/>
      <c r="H292" s="108"/>
      <c r="I292" s="108"/>
      <c r="J292" s="108"/>
    </row>
    <row r="293">
      <c r="C293" s="108"/>
      <c r="D293" s="108"/>
      <c r="E293" s="108"/>
      <c r="F293" s="108"/>
      <c r="G293" s="108"/>
      <c r="H293" s="108"/>
      <c r="I293" s="108"/>
      <c r="J293" s="108"/>
    </row>
    <row r="294">
      <c r="C294" s="108"/>
      <c r="D294" s="108"/>
      <c r="E294" s="108"/>
      <c r="F294" s="108"/>
      <c r="G294" s="108"/>
      <c r="H294" s="108"/>
      <c r="I294" s="108"/>
      <c r="J294" s="108"/>
    </row>
    <row r="295">
      <c r="C295" s="108"/>
      <c r="D295" s="108"/>
      <c r="E295" s="108"/>
      <c r="F295" s="108"/>
      <c r="G295" s="108"/>
      <c r="H295" s="108"/>
      <c r="I295" s="108"/>
      <c r="J295" s="108"/>
    </row>
    <row r="296">
      <c r="C296" s="108"/>
      <c r="D296" s="108"/>
      <c r="E296" s="108"/>
      <c r="F296" s="108"/>
      <c r="G296" s="108"/>
      <c r="H296" s="108"/>
      <c r="I296" s="108"/>
      <c r="J296" s="108"/>
    </row>
    <row r="297">
      <c r="C297" s="108"/>
      <c r="D297" s="108"/>
      <c r="E297" s="108"/>
      <c r="F297" s="108"/>
      <c r="G297" s="108"/>
      <c r="H297" s="108"/>
      <c r="I297" s="108"/>
      <c r="J297" s="108"/>
    </row>
    <row r="298">
      <c r="C298" s="108"/>
      <c r="D298" s="108"/>
      <c r="E298" s="108"/>
      <c r="F298" s="108"/>
      <c r="G298" s="108"/>
      <c r="H298" s="108"/>
      <c r="I298" s="108"/>
      <c r="J298" s="108"/>
    </row>
    <row r="299">
      <c r="C299" s="108"/>
      <c r="D299" s="108"/>
      <c r="E299" s="108"/>
      <c r="F299" s="108"/>
      <c r="G299" s="108"/>
      <c r="H299" s="108"/>
      <c r="I299" s="108"/>
      <c r="J299" s="108"/>
    </row>
    <row r="300">
      <c r="C300" s="108"/>
      <c r="D300" s="108"/>
      <c r="E300" s="108"/>
      <c r="F300" s="108"/>
      <c r="G300" s="108"/>
      <c r="H300" s="108"/>
      <c r="I300" s="108"/>
      <c r="J300" s="108"/>
    </row>
    <row r="301">
      <c r="C301" s="108"/>
      <c r="D301" s="108"/>
      <c r="E301" s="108"/>
      <c r="F301" s="108"/>
      <c r="G301" s="108"/>
      <c r="H301" s="108"/>
      <c r="I301" s="108"/>
      <c r="J301" s="108"/>
    </row>
    <row r="302">
      <c r="C302" s="108"/>
      <c r="D302" s="108"/>
      <c r="E302" s="108"/>
      <c r="F302" s="108"/>
      <c r="G302" s="108"/>
      <c r="H302" s="108"/>
      <c r="I302" s="108"/>
      <c r="J302" s="108"/>
    </row>
    <row r="303">
      <c r="C303" s="108"/>
      <c r="D303" s="108"/>
      <c r="E303" s="108"/>
      <c r="F303" s="108"/>
      <c r="G303" s="108"/>
      <c r="H303" s="108"/>
      <c r="I303" s="108"/>
      <c r="J303" s="108"/>
    </row>
    <row r="304">
      <c r="C304" s="108"/>
      <c r="D304" s="108"/>
      <c r="E304" s="108"/>
      <c r="F304" s="108"/>
      <c r="G304" s="108"/>
      <c r="H304" s="108"/>
      <c r="I304" s="108"/>
      <c r="J304" s="108"/>
    </row>
    <row r="305">
      <c r="C305" s="108"/>
      <c r="D305" s="108"/>
      <c r="E305" s="108"/>
      <c r="F305" s="108"/>
      <c r="G305" s="108"/>
      <c r="H305" s="108"/>
      <c r="I305" s="108"/>
      <c r="J305" s="108"/>
    </row>
    <row r="306">
      <c r="C306" s="108"/>
      <c r="D306" s="108"/>
      <c r="E306" s="108"/>
      <c r="F306" s="108"/>
      <c r="G306" s="108"/>
      <c r="H306" s="108"/>
      <c r="I306" s="108"/>
      <c r="J306" s="108"/>
    </row>
    <row r="307">
      <c r="C307" s="108"/>
      <c r="D307" s="108"/>
      <c r="E307" s="108"/>
      <c r="F307" s="108"/>
      <c r="G307" s="108"/>
      <c r="H307" s="108"/>
      <c r="I307" s="108"/>
      <c r="J307" s="108"/>
    </row>
    <row r="308">
      <c r="C308" s="108"/>
      <c r="D308" s="108"/>
      <c r="E308" s="108"/>
      <c r="F308" s="108"/>
      <c r="G308" s="108"/>
      <c r="H308" s="108"/>
      <c r="I308" s="108"/>
      <c r="J308" s="108"/>
    </row>
    <row r="309">
      <c r="C309" s="108"/>
      <c r="D309" s="108"/>
      <c r="E309" s="108"/>
      <c r="F309" s="108"/>
      <c r="G309" s="108"/>
      <c r="H309" s="108"/>
      <c r="I309" s="108"/>
      <c r="J309" s="108"/>
    </row>
    <row r="310">
      <c r="C310" s="108"/>
      <c r="D310" s="108"/>
      <c r="E310" s="108"/>
      <c r="F310" s="108"/>
      <c r="G310" s="108"/>
      <c r="H310" s="108"/>
      <c r="I310" s="108"/>
      <c r="J310" s="108"/>
    </row>
    <row r="311">
      <c r="C311" s="108"/>
      <c r="D311" s="108"/>
      <c r="E311" s="108"/>
      <c r="F311" s="108"/>
      <c r="G311" s="108"/>
      <c r="H311" s="108"/>
      <c r="I311" s="108"/>
      <c r="J311" s="108"/>
    </row>
    <row r="312">
      <c r="C312" s="108"/>
      <c r="D312" s="108"/>
      <c r="E312" s="108"/>
      <c r="F312" s="108"/>
      <c r="G312" s="108"/>
      <c r="H312" s="108"/>
      <c r="I312" s="108"/>
      <c r="J312" s="108"/>
    </row>
    <row r="313">
      <c r="C313" s="108"/>
      <c r="D313" s="108"/>
      <c r="E313" s="108"/>
      <c r="F313" s="108"/>
      <c r="G313" s="108"/>
      <c r="H313" s="108"/>
      <c r="I313" s="108"/>
      <c r="J313" s="108"/>
    </row>
    <row r="314">
      <c r="C314" s="108"/>
      <c r="D314" s="108"/>
      <c r="E314" s="108"/>
      <c r="F314" s="108"/>
      <c r="G314" s="108"/>
      <c r="H314" s="108"/>
      <c r="I314" s="108"/>
      <c r="J314" s="108"/>
    </row>
    <row r="315">
      <c r="C315" s="108"/>
      <c r="D315" s="108"/>
      <c r="E315" s="108"/>
      <c r="F315" s="108"/>
      <c r="G315" s="108"/>
      <c r="H315" s="108"/>
      <c r="I315" s="108"/>
      <c r="J315" s="108"/>
    </row>
    <row r="316">
      <c r="C316" s="108"/>
      <c r="D316" s="108"/>
      <c r="E316" s="108"/>
      <c r="F316" s="108"/>
      <c r="G316" s="108"/>
      <c r="H316" s="108"/>
      <c r="I316" s="108"/>
      <c r="J316" s="108"/>
    </row>
    <row r="317">
      <c r="C317" s="108"/>
      <c r="D317" s="108"/>
      <c r="E317" s="108"/>
      <c r="F317" s="108"/>
      <c r="G317" s="108"/>
      <c r="H317" s="108"/>
      <c r="I317" s="108"/>
      <c r="J317" s="108"/>
    </row>
    <row r="318">
      <c r="C318" s="108"/>
      <c r="D318" s="108"/>
      <c r="E318" s="108"/>
      <c r="F318" s="108"/>
      <c r="G318" s="108"/>
      <c r="H318" s="108"/>
      <c r="I318" s="108"/>
      <c r="J318" s="108"/>
    </row>
    <row r="319">
      <c r="C319" s="108"/>
      <c r="D319" s="108"/>
      <c r="E319" s="108"/>
      <c r="F319" s="108"/>
      <c r="G319" s="108"/>
      <c r="H319" s="108"/>
      <c r="I319" s="108"/>
      <c r="J319" s="108"/>
    </row>
    <row r="320">
      <c r="C320" s="108"/>
      <c r="D320" s="108"/>
      <c r="E320" s="108"/>
      <c r="F320" s="108"/>
      <c r="G320" s="108"/>
      <c r="H320" s="108"/>
      <c r="I320" s="108"/>
      <c r="J320" s="108"/>
    </row>
    <row r="321">
      <c r="C321" s="108"/>
      <c r="D321" s="108"/>
      <c r="E321" s="108"/>
      <c r="F321" s="108"/>
      <c r="G321" s="108"/>
      <c r="H321" s="108"/>
      <c r="I321" s="108"/>
      <c r="J321" s="108"/>
    </row>
    <row r="322">
      <c r="C322" s="108"/>
      <c r="D322" s="108"/>
      <c r="E322" s="108"/>
      <c r="F322" s="108"/>
      <c r="G322" s="108"/>
      <c r="H322" s="108"/>
      <c r="I322" s="108"/>
      <c r="J322" s="108"/>
    </row>
    <row r="323">
      <c r="C323" s="108"/>
      <c r="D323" s="108"/>
      <c r="E323" s="108"/>
      <c r="F323" s="108"/>
      <c r="G323" s="108"/>
      <c r="H323" s="108"/>
      <c r="I323" s="108"/>
      <c r="J323" s="108"/>
    </row>
    <row r="324">
      <c r="C324" s="108"/>
      <c r="D324" s="108"/>
      <c r="E324" s="108"/>
      <c r="F324" s="108"/>
      <c r="G324" s="108"/>
      <c r="H324" s="108"/>
      <c r="I324" s="108"/>
      <c r="J324" s="108"/>
    </row>
    <row r="325">
      <c r="C325" s="108"/>
      <c r="D325" s="108"/>
      <c r="E325" s="108"/>
      <c r="F325" s="108"/>
      <c r="G325" s="108"/>
      <c r="H325" s="108"/>
      <c r="I325" s="108"/>
      <c r="J325" s="108"/>
    </row>
    <row r="326">
      <c r="C326" s="108"/>
      <c r="D326" s="108"/>
      <c r="E326" s="108"/>
      <c r="F326" s="108"/>
      <c r="G326" s="108"/>
      <c r="H326" s="108"/>
      <c r="I326" s="108"/>
      <c r="J326" s="108"/>
    </row>
    <row r="327">
      <c r="C327" s="108"/>
      <c r="D327" s="108"/>
      <c r="E327" s="108"/>
      <c r="F327" s="108"/>
      <c r="G327" s="108"/>
      <c r="H327" s="108"/>
      <c r="I327" s="108"/>
      <c r="J327" s="108"/>
    </row>
    <row r="328">
      <c r="C328" s="108"/>
      <c r="D328" s="108"/>
      <c r="E328" s="108"/>
      <c r="F328" s="108"/>
      <c r="G328" s="108"/>
      <c r="H328" s="108"/>
      <c r="I328" s="108"/>
      <c r="J328" s="108"/>
    </row>
    <row r="329">
      <c r="C329" s="108"/>
      <c r="D329" s="108"/>
      <c r="E329" s="108"/>
      <c r="F329" s="108"/>
      <c r="G329" s="108"/>
      <c r="H329" s="108"/>
      <c r="I329" s="108"/>
      <c r="J329" s="108"/>
    </row>
    <row r="330">
      <c r="C330" s="108"/>
      <c r="D330" s="108"/>
      <c r="E330" s="108"/>
      <c r="F330" s="108"/>
      <c r="G330" s="108"/>
      <c r="H330" s="108"/>
      <c r="I330" s="108"/>
      <c r="J330" s="108"/>
    </row>
    <row r="331">
      <c r="C331" s="108"/>
      <c r="D331" s="108"/>
      <c r="E331" s="108"/>
      <c r="F331" s="108"/>
      <c r="G331" s="108"/>
      <c r="H331" s="108"/>
      <c r="I331" s="108"/>
      <c r="J331" s="108"/>
    </row>
    <row r="332">
      <c r="C332" s="108"/>
      <c r="D332" s="108"/>
      <c r="E332" s="108"/>
      <c r="F332" s="108"/>
      <c r="G332" s="108"/>
      <c r="H332" s="108"/>
      <c r="I332" s="108"/>
      <c r="J332" s="108"/>
    </row>
    <row r="333">
      <c r="C333" s="108"/>
      <c r="D333" s="108"/>
      <c r="E333" s="108"/>
      <c r="F333" s="108"/>
      <c r="G333" s="108"/>
      <c r="H333" s="108"/>
      <c r="I333" s="108"/>
      <c r="J333" s="108"/>
    </row>
    <row r="334">
      <c r="C334" s="108"/>
      <c r="D334" s="108"/>
      <c r="E334" s="108"/>
      <c r="F334" s="108"/>
      <c r="G334" s="108"/>
      <c r="H334" s="108"/>
      <c r="I334" s="108"/>
      <c r="J334" s="108"/>
    </row>
    <row r="335">
      <c r="C335" s="108"/>
      <c r="D335" s="108"/>
      <c r="E335" s="108"/>
      <c r="F335" s="108"/>
      <c r="G335" s="108"/>
      <c r="H335" s="108"/>
      <c r="I335" s="108"/>
      <c r="J335" s="108"/>
    </row>
    <row r="336">
      <c r="C336" s="108"/>
      <c r="D336" s="108"/>
      <c r="E336" s="108"/>
      <c r="F336" s="108"/>
      <c r="G336" s="108"/>
      <c r="H336" s="108"/>
      <c r="I336" s="108"/>
      <c r="J336" s="108"/>
    </row>
    <row r="337">
      <c r="C337" s="108"/>
      <c r="D337" s="108"/>
      <c r="E337" s="108"/>
      <c r="F337" s="108"/>
      <c r="G337" s="108"/>
      <c r="H337" s="108"/>
      <c r="I337" s="108"/>
      <c r="J337" s="108"/>
    </row>
    <row r="338">
      <c r="C338" s="108"/>
      <c r="D338" s="108"/>
      <c r="E338" s="108"/>
      <c r="F338" s="108"/>
      <c r="G338" s="108"/>
      <c r="H338" s="108"/>
      <c r="I338" s="108"/>
      <c r="J338" s="108"/>
    </row>
    <row r="339">
      <c r="C339" s="108"/>
      <c r="D339" s="108"/>
      <c r="E339" s="108"/>
      <c r="F339" s="108"/>
      <c r="G339" s="108"/>
      <c r="H339" s="108"/>
      <c r="I339" s="108"/>
      <c r="J339" s="108"/>
    </row>
    <row r="340">
      <c r="C340" s="108"/>
      <c r="D340" s="108"/>
      <c r="E340" s="108"/>
      <c r="F340" s="108"/>
      <c r="G340" s="108"/>
      <c r="H340" s="108"/>
      <c r="I340" s="108"/>
      <c r="J340" s="108"/>
    </row>
    <row r="341">
      <c r="C341" s="108"/>
      <c r="D341" s="108"/>
      <c r="E341" s="108"/>
      <c r="F341" s="108"/>
      <c r="G341" s="108"/>
      <c r="H341" s="108"/>
      <c r="I341" s="108"/>
      <c r="J341" s="108"/>
    </row>
    <row r="342">
      <c r="C342" s="108"/>
      <c r="D342" s="108"/>
      <c r="E342" s="108"/>
      <c r="F342" s="108"/>
      <c r="G342" s="108"/>
      <c r="H342" s="108"/>
      <c r="I342" s="108"/>
      <c r="J342" s="108"/>
    </row>
    <row r="343">
      <c r="C343" s="108"/>
      <c r="D343" s="108"/>
      <c r="E343" s="108"/>
      <c r="F343" s="108"/>
      <c r="G343" s="108"/>
      <c r="H343" s="108"/>
      <c r="I343" s="108"/>
      <c r="J343" s="108"/>
    </row>
    <row r="344">
      <c r="C344" s="108"/>
      <c r="D344" s="108"/>
      <c r="E344" s="108"/>
      <c r="F344" s="108"/>
      <c r="G344" s="108"/>
      <c r="H344" s="108"/>
      <c r="I344" s="108"/>
      <c r="J344" s="108"/>
    </row>
    <row r="345">
      <c r="C345" s="108"/>
      <c r="D345" s="108"/>
      <c r="E345" s="108"/>
      <c r="F345" s="108"/>
      <c r="G345" s="108"/>
      <c r="H345" s="108"/>
      <c r="I345" s="108"/>
      <c r="J345" s="108"/>
    </row>
    <row r="346">
      <c r="C346" s="108"/>
      <c r="D346" s="108"/>
      <c r="E346" s="108"/>
      <c r="F346" s="108"/>
      <c r="G346" s="108"/>
      <c r="H346" s="108"/>
      <c r="I346" s="108"/>
      <c r="J346" s="108"/>
    </row>
    <row r="347">
      <c r="C347" s="108"/>
      <c r="D347" s="108"/>
      <c r="E347" s="108"/>
      <c r="F347" s="108"/>
      <c r="G347" s="108"/>
      <c r="H347" s="108"/>
      <c r="I347" s="108"/>
      <c r="J347" s="108"/>
    </row>
    <row r="348">
      <c r="C348" s="108"/>
      <c r="D348" s="108"/>
      <c r="E348" s="108"/>
      <c r="F348" s="108"/>
      <c r="G348" s="108"/>
      <c r="H348" s="108"/>
      <c r="I348" s="108"/>
      <c r="J348" s="108"/>
    </row>
    <row r="349">
      <c r="C349" s="108"/>
      <c r="D349" s="108"/>
      <c r="E349" s="108"/>
      <c r="F349" s="108"/>
      <c r="G349" s="108"/>
      <c r="H349" s="108"/>
      <c r="I349" s="108"/>
      <c r="J349" s="108"/>
    </row>
    <row r="350">
      <c r="C350" s="108"/>
      <c r="D350" s="108"/>
      <c r="E350" s="108"/>
      <c r="F350" s="108"/>
      <c r="G350" s="108"/>
      <c r="H350" s="108"/>
      <c r="I350" s="108"/>
      <c r="J350" s="108"/>
    </row>
    <row r="351">
      <c r="C351" s="108"/>
      <c r="D351" s="108"/>
      <c r="E351" s="108"/>
      <c r="F351" s="108"/>
      <c r="G351" s="108"/>
      <c r="H351" s="108"/>
      <c r="I351" s="108"/>
      <c r="J351" s="108"/>
    </row>
    <row r="352">
      <c r="C352" s="108"/>
      <c r="D352" s="108"/>
      <c r="E352" s="108"/>
      <c r="F352" s="108"/>
      <c r="G352" s="108"/>
      <c r="H352" s="108"/>
      <c r="I352" s="108"/>
      <c r="J352" s="108"/>
    </row>
    <row r="353">
      <c r="C353" s="108"/>
      <c r="D353" s="108"/>
      <c r="E353" s="108"/>
      <c r="F353" s="108"/>
      <c r="G353" s="108"/>
      <c r="H353" s="108"/>
      <c r="I353" s="108"/>
      <c r="J353" s="108"/>
    </row>
    <row r="354">
      <c r="C354" s="108"/>
      <c r="D354" s="108"/>
      <c r="E354" s="108"/>
      <c r="F354" s="108"/>
      <c r="G354" s="108"/>
      <c r="H354" s="108"/>
      <c r="I354" s="108"/>
      <c r="J354" s="108"/>
    </row>
    <row r="355">
      <c r="C355" s="108"/>
      <c r="D355" s="108"/>
      <c r="E355" s="108"/>
      <c r="F355" s="108"/>
      <c r="G355" s="108"/>
      <c r="H355" s="108"/>
      <c r="I355" s="108"/>
      <c r="J355" s="108"/>
    </row>
    <row r="356">
      <c r="C356" s="108"/>
      <c r="D356" s="108"/>
      <c r="E356" s="108"/>
      <c r="F356" s="108"/>
      <c r="G356" s="108"/>
      <c r="H356" s="108"/>
      <c r="I356" s="108"/>
      <c r="J356" s="108"/>
    </row>
    <row r="357">
      <c r="C357" s="108"/>
      <c r="D357" s="108"/>
      <c r="E357" s="108"/>
      <c r="F357" s="108"/>
      <c r="G357" s="108"/>
      <c r="H357" s="108"/>
      <c r="I357" s="108"/>
      <c r="J357" s="108"/>
    </row>
    <row r="358">
      <c r="C358" s="108"/>
      <c r="D358" s="108"/>
      <c r="E358" s="108"/>
      <c r="F358" s="108"/>
      <c r="G358" s="108"/>
      <c r="H358" s="108"/>
      <c r="I358" s="108"/>
      <c r="J358" s="108"/>
    </row>
    <row r="359">
      <c r="C359" s="108"/>
      <c r="D359" s="108"/>
      <c r="E359" s="108"/>
      <c r="F359" s="108"/>
      <c r="G359" s="108"/>
      <c r="H359" s="108"/>
      <c r="I359" s="108"/>
      <c r="J359" s="108"/>
    </row>
    <row r="360">
      <c r="C360" s="108"/>
      <c r="D360" s="108"/>
      <c r="E360" s="108"/>
      <c r="F360" s="108"/>
      <c r="G360" s="108"/>
      <c r="H360" s="108"/>
      <c r="I360" s="108"/>
      <c r="J360" s="108"/>
    </row>
    <row r="361">
      <c r="C361" s="108"/>
      <c r="D361" s="108"/>
      <c r="E361" s="108"/>
      <c r="F361" s="108"/>
      <c r="G361" s="108"/>
      <c r="H361" s="108"/>
      <c r="I361" s="108"/>
      <c r="J361" s="108"/>
    </row>
    <row r="362">
      <c r="C362" s="108"/>
      <c r="D362" s="108"/>
      <c r="E362" s="108"/>
      <c r="F362" s="108"/>
      <c r="G362" s="108"/>
      <c r="H362" s="108"/>
      <c r="I362" s="108"/>
      <c r="J362" s="108"/>
    </row>
    <row r="363">
      <c r="C363" s="108"/>
      <c r="D363" s="108"/>
      <c r="E363" s="108"/>
      <c r="F363" s="108"/>
      <c r="G363" s="108"/>
      <c r="H363" s="108"/>
      <c r="I363" s="108"/>
      <c r="J363" s="108"/>
    </row>
    <row r="364">
      <c r="C364" s="108"/>
      <c r="D364" s="108"/>
      <c r="E364" s="108"/>
      <c r="F364" s="108"/>
      <c r="G364" s="108"/>
      <c r="H364" s="108"/>
      <c r="I364" s="108"/>
      <c r="J364" s="108"/>
    </row>
    <row r="365">
      <c r="C365" s="108"/>
      <c r="D365" s="108"/>
      <c r="E365" s="108"/>
      <c r="F365" s="108"/>
      <c r="G365" s="108"/>
      <c r="H365" s="108"/>
      <c r="I365" s="108"/>
      <c r="J365" s="108"/>
    </row>
    <row r="366">
      <c r="C366" s="108"/>
      <c r="D366" s="108"/>
      <c r="E366" s="108"/>
      <c r="F366" s="108"/>
      <c r="G366" s="108"/>
      <c r="H366" s="108"/>
      <c r="I366" s="108"/>
      <c r="J366" s="108"/>
    </row>
    <row r="367">
      <c r="C367" s="108"/>
      <c r="D367" s="108"/>
      <c r="E367" s="108"/>
      <c r="F367" s="108"/>
      <c r="G367" s="108"/>
      <c r="H367" s="108"/>
      <c r="I367" s="108"/>
      <c r="J367" s="108"/>
    </row>
    <row r="368">
      <c r="C368" s="108"/>
      <c r="D368" s="108"/>
      <c r="E368" s="108"/>
      <c r="F368" s="108"/>
      <c r="G368" s="108"/>
      <c r="H368" s="108"/>
      <c r="I368" s="108"/>
      <c r="J368" s="108"/>
    </row>
    <row r="369">
      <c r="C369" s="108"/>
      <c r="D369" s="108"/>
      <c r="E369" s="108"/>
      <c r="F369" s="108"/>
      <c r="G369" s="108"/>
      <c r="H369" s="108"/>
      <c r="I369" s="108"/>
      <c r="J369" s="108"/>
    </row>
    <row r="370">
      <c r="C370" s="108"/>
      <c r="D370" s="108"/>
      <c r="E370" s="108"/>
      <c r="F370" s="108"/>
      <c r="G370" s="108"/>
      <c r="H370" s="108"/>
      <c r="I370" s="108"/>
      <c r="J370" s="108"/>
    </row>
    <row r="371">
      <c r="C371" s="108"/>
      <c r="D371" s="108"/>
      <c r="E371" s="108"/>
      <c r="F371" s="108"/>
      <c r="G371" s="108"/>
      <c r="H371" s="108"/>
      <c r="I371" s="108"/>
      <c r="J371" s="108"/>
    </row>
    <row r="372">
      <c r="C372" s="108"/>
      <c r="D372" s="108"/>
      <c r="E372" s="108"/>
      <c r="F372" s="108"/>
      <c r="G372" s="108"/>
      <c r="H372" s="108"/>
      <c r="I372" s="108"/>
      <c r="J372" s="108"/>
    </row>
    <row r="373">
      <c r="C373" s="108"/>
      <c r="D373" s="108"/>
      <c r="E373" s="108"/>
      <c r="F373" s="108"/>
      <c r="G373" s="108"/>
      <c r="H373" s="108"/>
      <c r="I373" s="108"/>
      <c r="J373" s="108"/>
    </row>
    <row r="374">
      <c r="C374" s="108"/>
      <c r="D374" s="108"/>
      <c r="E374" s="108"/>
      <c r="F374" s="108"/>
      <c r="G374" s="108"/>
      <c r="H374" s="108"/>
      <c r="I374" s="108"/>
      <c r="J374" s="108"/>
    </row>
    <row r="375">
      <c r="C375" s="108"/>
      <c r="D375" s="108"/>
      <c r="E375" s="108"/>
      <c r="F375" s="108"/>
      <c r="G375" s="108"/>
      <c r="H375" s="108"/>
      <c r="I375" s="108"/>
      <c r="J375" s="108"/>
    </row>
    <row r="376">
      <c r="C376" s="108"/>
      <c r="D376" s="108"/>
      <c r="E376" s="108"/>
      <c r="F376" s="108"/>
      <c r="G376" s="108"/>
      <c r="H376" s="108"/>
      <c r="I376" s="108"/>
      <c r="J376" s="108"/>
    </row>
    <row r="377">
      <c r="C377" s="108"/>
      <c r="D377" s="108"/>
      <c r="E377" s="108"/>
      <c r="F377" s="108"/>
      <c r="G377" s="108"/>
      <c r="H377" s="108"/>
      <c r="I377" s="108"/>
      <c r="J377" s="108"/>
    </row>
    <row r="378">
      <c r="C378" s="108"/>
      <c r="D378" s="108"/>
      <c r="E378" s="108"/>
      <c r="F378" s="108"/>
      <c r="G378" s="108"/>
      <c r="H378" s="108"/>
      <c r="I378" s="108"/>
      <c r="J378" s="108"/>
    </row>
    <row r="379">
      <c r="C379" s="108"/>
      <c r="D379" s="108"/>
      <c r="E379" s="108"/>
      <c r="F379" s="108"/>
      <c r="G379" s="108"/>
      <c r="H379" s="108"/>
      <c r="I379" s="108"/>
      <c r="J379" s="108"/>
    </row>
    <row r="380">
      <c r="C380" s="108"/>
      <c r="D380" s="108"/>
      <c r="E380" s="108"/>
      <c r="F380" s="108"/>
      <c r="G380" s="108"/>
      <c r="H380" s="108"/>
      <c r="I380" s="108"/>
      <c r="J380" s="108"/>
    </row>
    <row r="381">
      <c r="C381" s="108"/>
      <c r="D381" s="108"/>
      <c r="E381" s="108"/>
      <c r="F381" s="108"/>
      <c r="G381" s="108"/>
      <c r="H381" s="108"/>
      <c r="I381" s="108"/>
      <c r="J381" s="108"/>
    </row>
    <row r="382">
      <c r="C382" s="108"/>
      <c r="D382" s="108"/>
      <c r="E382" s="108"/>
      <c r="F382" s="108"/>
      <c r="G382" s="108"/>
      <c r="H382" s="108"/>
      <c r="I382" s="108"/>
      <c r="J382" s="108"/>
    </row>
    <row r="383">
      <c r="C383" s="108"/>
      <c r="D383" s="108"/>
      <c r="E383" s="108"/>
      <c r="F383" s="108"/>
      <c r="G383" s="108"/>
      <c r="H383" s="108"/>
      <c r="I383" s="108"/>
      <c r="J383" s="108"/>
    </row>
    <row r="384">
      <c r="C384" s="108"/>
      <c r="D384" s="108"/>
      <c r="E384" s="108"/>
      <c r="F384" s="108"/>
      <c r="G384" s="108"/>
      <c r="H384" s="108"/>
      <c r="I384" s="108"/>
      <c r="J384" s="108"/>
    </row>
    <row r="385">
      <c r="C385" s="108"/>
      <c r="D385" s="108"/>
      <c r="E385" s="108"/>
      <c r="F385" s="108"/>
      <c r="G385" s="108"/>
      <c r="H385" s="108"/>
      <c r="I385" s="108"/>
      <c r="J385" s="108"/>
    </row>
    <row r="386">
      <c r="C386" s="108"/>
      <c r="D386" s="108"/>
      <c r="E386" s="108"/>
      <c r="F386" s="108"/>
      <c r="G386" s="108"/>
      <c r="H386" s="108"/>
      <c r="I386" s="108"/>
      <c r="J386" s="108"/>
    </row>
    <row r="387">
      <c r="C387" s="108"/>
      <c r="D387" s="108"/>
      <c r="E387" s="108"/>
      <c r="F387" s="108"/>
      <c r="G387" s="108"/>
      <c r="H387" s="108"/>
      <c r="I387" s="108"/>
      <c r="J387" s="108"/>
    </row>
    <row r="388">
      <c r="C388" s="108"/>
      <c r="D388" s="108"/>
      <c r="E388" s="108"/>
      <c r="F388" s="108"/>
      <c r="G388" s="108"/>
      <c r="H388" s="108"/>
      <c r="I388" s="108"/>
      <c r="J388" s="108"/>
    </row>
    <row r="389">
      <c r="C389" s="108"/>
      <c r="D389" s="108"/>
      <c r="E389" s="108"/>
      <c r="F389" s="108"/>
      <c r="G389" s="108"/>
      <c r="H389" s="108"/>
      <c r="I389" s="108"/>
      <c r="J389" s="108"/>
    </row>
    <row r="390">
      <c r="C390" s="108"/>
      <c r="D390" s="108"/>
      <c r="E390" s="108"/>
      <c r="F390" s="108"/>
      <c r="G390" s="108"/>
      <c r="H390" s="108"/>
      <c r="I390" s="108"/>
      <c r="J390" s="108"/>
    </row>
    <row r="391">
      <c r="C391" s="108"/>
      <c r="D391" s="108"/>
      <c r="E391" s="108"/>
      <c r="F391" s="108"/>
      <c r="G391" s="108"/>
      <c r="H391" s="108"/>
      <c r="I391" s="108"/>
      <c r="J391" s="108"/>
    </row>
    <row r="392">
      <c r="C392" s="108"/>
      <c r="D392" s="108"/>
      <c r="E392" s="108"/>
      <c r="F392" s="108"/>
      <c r="G392" s="108"/>
      <c r="H392" s="108"/>
      <c r="I392" s="108"/>
      <c r="J392" s="108"/>
    </row>
    <row r="393">
      <c r="C393" s="108"/>
      <c r="D393" s="108"/>
      <c r="E393" s="108"/>
      <c r="F393" s="108"/>
      <c r="G393" s="108"/>
      <c r="H393" s="108"/>
      <c r="I393" s="108"/>
      <c r="J393" s="108"/>
    </row>
    <row r="394">
      <c r="C394" s="108"/>
      <c r="D394" s="108"/>
      <c r="E394" s="108"/>
      <c r="F394" s="108"/>
      <c r="G394" s="108"/>
      <c r="H394" s="108"/>
      <c r="I394" s="108"/>
      <c r="J394" s="108"/>
    </row>
    <row r="395">
      <c r="C395" s="108"/>
      <c r="D395" s="108"/>
      <c r="E395" s="108"/>
      <c r="F395" s="108"/>
      <c r="G395" s="108"/>
      <c r="H395" s="108"/>
      <c r="I395" s="108"/>
      <c r="J395" s="108"/>
    </row>
    <row r="396">
      <c r="C396" s="108"/>
      <c r="D396" s="108"/>
      <c r="E396" s="108"/>
      <c r="F396" s="108"/>
      <c r="G396" s="108"/>
      <c r="H396" s="108"/>
      <c r="I396" s="108"/>
      <c r="J396" s="108"/>
    </row>
    <row r="397">
      <c r="C397" s="108"/>
      <c r="D397" s="108"/>
      <c r="E397" s="108"/>
      <c r="F397" s="108"/>
      <c r="G397" s="108"/>
      <c r="H397" s="108"/>
      <c r="I397" s="108"/>
      <c r="J397" s="108"/>
    </row>
    <row r="398">
      <c r="C398" s="108"/>
      <c r="D398" s="108"/>
      <c r="E398" s="108"/>
      <c r="F398" s="108"/>
      <c r="G398" s="108"/>
      <c r="H398" s="108"/>
      <c r="I398" s="108"/>
      <c r="J398" s="108"/>
    </row>
    <row r="399">
      <c r="C399" s="108"/>
      <c r="D399" s="108"/>
      <c r="E399" s="108"/>
      <c r="F399" s="108"/>
      <c r="G399" s="108"/>
      <c r="H399" s="108"/>
      <c r="I399" s="108"/>
      <c r="J399" s="108"/>
    </row>
    <row r="400">
      <c r="C400" s="108"/>
      <c r="D400" s="108"/>
      <c r="E400" s="108"/>
      <c r="F400" s="108"/>
      <c r="G400" s="108"/>
      <c r="H400" s="108"/>
      <c r="I400" s="108"/>
      <c r="J400" s="108"/>
    </row>
    <row r="401">
      <c r="C401" s="108"/>
      <c r="D401" s="108"/>
      <c r="E401" s="108"/>
      <c r="F401" s="108"/>
      <c r="G401" s="108"/>
      <c r="H401" s="108"/>
      <c r="I401" s="108"/>
      <c r="J401" s="108"/>
    </row>
    <row r="402">
      <c r="C402" s="108"/>
      <c r="D402" s="108"/>
      <c r="E402" s="108"/>
      <c r="F402" s="108"/>
      <c r="G402" s="108"/>
      <c r="H402" s="108"/>
      <c r="I402" s="108"/>
      <c r="J402" s="108"/>
    </row>
    <row r="403">
      <c r="C403" s="108"/>
      <c r="D403" s="108"/>
      <c r="E403" s="108"/>
      <c r="F403" s="108"/>
      <c r="G403" s="108"/>
      <c r="H403" s="108"/>
      <c r="I403" s="108"/>
      <c r="J403" s="108"/>
    </row>
    <row r="404">
      <c r="C404" s="108"/>
      <c r="D404" s="108"/>
      <c r="E404" s="108"/>
      <c r="F404" s="108"/>
      <c r="G404" s="108"/>
      <c r="H404" s="108"/>
      <c r="I404" s="108"/>
      <c r="J404" s="108"/>
    </row>
    <row r="405">
      <c r="C405" s="108"/>
      <c r="D405" s="108"/>
      <c r="E405" s="108"/>
      <c r="F405" s="108"/>
      <c r="G405" s="108"/>
      <c r="H405" s="108"/>
      <c r="I405" s="108"/>
      <c r="J405" s="108"/>
    </row>
    <row r="406">
      <c r="C406" s="108"/>
      <c r="D406" s="108"/>
      <c r="E406" s="108"/>
      <c r="F406" s="108"/>
      <c r="G406" s="108"/>
      <c r="H406" s="108"/>
      <c r="I406" s="108"/>
      <c r="J406" s="108"/>
    </row>
    <row r="407">
      <c r="C407" s="108"/>
      <c r="D407" s="108"/>
      <c r="E407" s="108"/>
      <c r="F407" s="108"/>
      <c r="G407" s="108"/>
      <c r="H407" s="108"/>
      <c r="I407" s="108"/>
      <c r="J407" s="108"/>
    </row>
    <row r="408">
      <c r="C408" s="108"/>
      <c r="D408" s="108"/>
      <c r="E408" s="108"/>
      <c r="F408" s="108"/>
      <c r="G408" s="108"/>
      <c r="H408" s="108"/>
      <c r="I408" s="108"/>
      <c r="J408" s="108"/>
    </row>
    <row r="409">
      <c r="C409" s="108"/>
      <c r="D409" s="108"/>
      <c r="E409" s="108"/>
      <c r="F409" s="108"/>
      <c r="G409" s="108"/>
      <c r="H409" s="108"/>
      <c r="I409" s="108"/>
      <c r="J409" s="108"/>
    </row>
    <row r="410">
      <c r="C410" s="108"/>
      <c r="D410" s="108"/>
      <c r="E410" s="108"/>
      <c r="F410" s="108"/>
      <c r="G410" s="108"/>
      <c r="H410" s="108"/>
      <c r="I410" s="108"/>
      <c r="J410" s="108"/>
    </row>
    <row r="411">
      <c r="C411" s="108"/>
      <c r="D411" s="108"/>
      <c r="E411" s="108"/>
      <c r="F411" s="108"/>
      <c r="G411" s="108"/>
      <c r="H411" s="108"/>
      <c r="I411" s="108"/>
      <c r="J411" s="108"/>
    </row>
    <row r="412">
      <c r="C412" s="108"/>
      <c r="D412" s="108"/>
      <c r="E412" s="108"/>
      <c r="F412" s="108"/>
      <c r="G412" s="108"/>
      <c r="H412" s="108"/>
      <c r="I412" s="108"/>
      <c r="J412" s="108"/>
    </row>
    <row r="413">
      <c r="C413" s="108"/>
      <c r="D413" s="108"/>
      <c r="E413" s="108"/>
      <c r="F413" s="108"/>
      <c r="G413" s="108"/>
      <c r="H413" s="108"/>
      <c r="I413" s="108"/>
      <c r="J413" s="108"/>
    </row>
    <row r="414">
      <c r="C414" s="108"/>
      <c r="D414" s="108"/>
      <c r="E414" s="108"/>
      <c r="F414" s="108"/>
      <c r="G414" s="108"/>
      <c r="H414" s="108"/>
      <c r="I414" s="108"/>
      <c r="J414" s="108"/>
    </row>
    <row r="415">
      <c r="C415" s="108"/>
      <c r="D415" s="108"/>
      <c r="E415" s="108"/>
      <c r="F415" s="108"/>
      <c r="G415" s="108"/>
      <c r="H415" s="108"/>
      <c r="I415" s="108"/>
      <c r="J415" s="108"/>
    </row>
    <row r="416">
      <c r="C416" s="108"/>
      <c r="D416" s="108"/>
      <c r="E416" s="108"/>
      <c r="F416" s="108"/>
      <c r="G416" s="108"/>
      <c r="H416" s="108"/>
      <c r="I416" s="108"/>
      <c r="J416" s="108"/>
    </row>
    <row r="417">
      <c r="C417" s="108"/>
      <c r="D417" s="108"/>
      <c r="E417" s="108"/>
      <c r="F417" s="108"/>
      <c r="G417" s="108"/>
      <c r="H417" s="108"/>
      <c r="I417" s="108"/>
      <c r="J417" s="108"/>
    </row>
    <row r="418">
      <c r="C418" s="108"/>
      <c r="D418" s="108"/>
      <c r="E418" s="108"/>
      <c r="F418" s="108"/>
      <c r="G418" s="108"/>
      <c r="H418" s="108"/>
      <c r="I418" s="108"/>
      <c r="J418" s="108"/>
    </row>
    <row r="419">
      <c r="C419" s="108"/>
      <c r="D419" s="108"/>
      <c r="E419" s="108"/>
      <c r="F419" s="108"/>
      <c r="G419" s="108"/>
      <c r="H419" s="108"/>
      <c r="I419" s="108"/>
      <c r="J419" s="108"/>
    </row>
    <row r="420">
      <c r="C420" s="108"/>
      <c r="D420" s="108"/>
      <c r="E420" s="108"/>
      <c r="F420" s="108"/>
      <c r="G420" s="108"/>
      <c r="H420" s="108"/>
      <c r="I420" s="108"/>
      <c r="J420" s="108"/>
    </row>
    <row r="421">
      <c r="C421" s="108"/>
      <c r="D421" s="108"/>
      <c r="E421" s="108"/>
      <c r="F421" s="108"/>
      <c r="G421" s="108"/>
      <c r="H421" s="108"/>
      <c r="I421" s="108"/>
      <c r="J421" s="108"/>
    </row>
    <row r="422">
      <c r="C422" s="108"/>
      <c r="D422" s="108"/>
      <c r="E422" s="108"/>
      <c r="F422" s="108"/>
      <c r="G422" s="108"/>
      <c r="H422" s="108"/>
      <c r="I422" s="108"/>
      <c r="J422" s="108"/>
    </row>
    <row r="423">
      <c r="C423" s="108"/>
      <c r="D423" s="108"/>
      <c r="E423" s="108"/>
      <c r="F423" s="108"/>
      <c r="G423" s="108"/>
      <c r="H423" s="108"/>
      <c r="I423" s="108"/>
      <c r="J423" s="108"/>
    </row>
    <row r="424">
      <c r="C424" s="108"/>
      <c r="D424" s="108"/>
      <c r="E424" s="108"/>
      <c r="F424" s="108"/>
      <c r="G424" s="108"/>
      <c r="H424" s="108"/>
      <c r="I424" s="108"/>
      <c r="J424" s="108"/>
    </row>
    <row r="425">
      <c r="C425" s="108"/>
      <c r="D425" s="108"/>
      <c r="E425" s="108"/>
      <c r="F425" s="108"/>
      <c r="G425" s="108"/>
      <c r="H425" s="108"/>
      <c r="I425" s="108"/>
      <c r="J425" s="108"/>
    </row>
    <row r="426">
      <c r="C426" s="108"/>
      <c r="D426" s="108"/>
      <c r="E426" s="108"/>
      <c r="F426" s="108"/>
      <c r="G426" s="108"/>
      <c r="H426" s="108"/>
      <c r="I426" s="108"/>
      <c r="J426" s="108"/>
    </row>
    <row r="427">
      <c r="C427" s="108"/>
      <c r="D427" s="108"/>
      <c r="E427" s="108"/>
      <c r="F427" s="108"/>
      <c r="G427" s="108"/>
      <c r="H427" s="108"/>
      <c r="I427" s="108"/>
      <c r="J427" s="108"/>
    </row>
    <row r="428">
      <c r="C428" s="108"/>
      <c r="D428" s="108"/>
      <c r="E428" s="108"/>
      <c r="F428" s="108"/>
      <c r="G428" s="108"/>
      <c r="H428" s="108"/>
      <c r="I428" s="108"/>
      <c r="J428" s="108"/>
    </row>
    <row r="429">
      <c r="C429" s="108"/>
      <c r="D429" s="108"/>
      <c r="E429" s="108"/>
      <c r="F429" s="108"/>
      <c r="G429" s="108"/>
      <c r="H429" s="108"/>
      <c r="I429" s="108"/>
      <c r="J429" s="108"/>
    </row>
    <row r="430">
      <c r="C430" s="108"/>
      <c r="D430" s="108"/>
      <c r="E430" s="108"/>
      <c r="F430" s="108"/>
      <c r="G430" s="108"/>
      <c r="H430" s="108"/>
      <c r="I430" s="108"/>
      <c r="J430" s="108"/>
    </row>
    <row r="431">
      <c r="C431" s="108"/>
      <c r="D431" s="108"/>
      <c r="E431" s="108"/>
      <c r="F431" s="108"/>
      <c r="G431" s="108"/>
      <c r="H431" s="108"/>
      <c r="I431" s="108"/>
      <c r="J431" s="108"/>
    </row>
    <row r="432">
      <c r="C432" s="108"/>
      <c r="D432" s="108"/>
      <c r="E432" s="108"/>
      <c r="F432" s="108"/>
      <c r="G432" s="108"/>
      <c r="H432" s="108"/>
      <c r="I432" s="108"/>
      <c r="J432" s="108"/>
    </row>
    <row r="433">
      <c r="C433" s="108"/>
      <c r="D433" s="108"/>
      <c r="E433" s="108"/>
      <c r="F433" s="108"/>
      <c r="G433" s="108"/>
      <c r="H433" s="108"/>
      <c r="I433" s="108"/>
      <c r="J433" s="108"/>
    </row>
    <row r="434">
      <c r="C434" s="108"/>
      <c r="D434" s="108"/>
      <c r="E434" s="108"/>
      <c r="F434" s="108"/>
      <c r="G434" s="108"/>
      <c r="H434" s="108"/>
      <c r="I434" s="108"/>
      <c r="J434" s="108"/>
    </row>
    <row r="435">
      <c r="C435" s="108"/>
      <c r="D435" s="108"/>
      <c r="E435" s="108"/>
      <c r="F435" s="108"/>
      <c r="G435" s="108"/>
      <c r="H435" s="108"/>
      <c r="I435" s="108"/>
      <c r="J435" s="108"/>
    </row>
    <row r="436">
      <c r="C436" s="108"/>
      <c r="D436" s="108"/>
      <c r="E436" s="108"/>
      <c r="F436" s="108"/>
      <c r="G436" s="108"/>
      <c r="H436" s="108"/>
      <c r="I436" s="108"/>
      <c r="J436" s="108"/>
    </row>
    <row r="437">
      <c r="C437" s="108"/>
      <c r="D437" s="108"/>
      <c r="E437" s="108"/>
      <c r="F437" s="108"/>
      <c r="G437" s="108"/>
      <c r="H437" s="108"/>
      <c r="I437" s="108"/>
      <c r="J437" s="108"/>
    </row>
    <row r="438">
      <c r="C438" s="108"/>
      <c r="D438" s="108"/>
      <c r="E438" s="108"/>
      <c r="F438" s="108"/>
      <c r="G438" s="108"/>
      <c r="H438" s="108"/>
      <c r="I438" s="108"/>
      <c r="J438" s="108"/>
    </row>
    <row r="439">
      <c r="C439" s="108"/>
      <c r="D439" s="108"/>
      <c r="E439" s="108"/>
      <c r="F439" s="108"/>
      <c r="G439" s="108"/>
      <c r="H439" s="108"/>
      <c r="I439" s="108"/>
      <c r="J439" s="108"/>
    </row>
    <row r="440">
      <c r="C440" s="108"/>
      <c r="D440" s="108"/>
      <c r="E440" s="108"/>
      <c r="F440" s="108"/>
      <c r="G440" s="108"/>
      <c r="H440" s="108"/>
      <c r="I440" s="108"/>
      <c r="J440" s="108"/>
    </row>
    <row r="441">
      <c r="C441" s="108"/>
      <c r="D441" s="108"/>
      <c r="E441" s="108"/>
      <c r="F441" s="108"/>
      <c r="G441" s="108"/>
      <c r="H441" s="108"/>
      <c r="I441" s="108"/>
      <c r="J441" s="108"/>
    </row>
    <row r="442">
      <c r="C442" s="108"/>
      <c r="D442" s="108"/>
      <c r="E442" s="108"/>
      <c r="F442" s="108"/>
      <c r="G442" s="108"/>
      <c r="H442" s="108"/>
      <c r="I442" s="108"/>
      <c r="J442" s="108"/>
    </row>
    <row r="443">
      <c r="C443" s="108"/>
      <c r="D443" s="108"/>
      <c r="E443" s="108"/>
      <c r="F443" s="108"/>
      <c r="G443" s="108"/>
      <c r="H443" s="108"/>
      <c r="I443" s="108"/>
      <c r="J443" s="108"/>
    </row>
    <row r="444">
      <c r="C444" s="108"/>
      <c r="D444" s="108"/>
      <c r="E444" s="108"/>
      <c r="F444" s="108"/>
      <c r="G444" s="108"/>
      <c r="H444" s="108"/>
      <c r="I444" s="108"/>
      <c r="J444" s="108"/>
    </row>
    <row r="445">
      <c r="C445" s="108"/>
      <c r="D445" s="108"/>
      <c r="E445" s="108"/>
      <c r="F445" s="108"/>
      <c r="G445" s="108"/>
      <c r="H445" s="108"/>
      <c r="I445" s="108"/>
      <c r="J445" s="108"/>
    </row>
    <row r="446">
      <c r="C446" s="108"/>
      <c r="D446" s="108"/>
      <c r="E446" s="108"/>
      <c r="F446" s="108"/>
      <c r="G446" s="108"/>
      <c r="H446" s="108"/>
      <c r="I446" s="108"/>
      <c r="J446" s="108"/>
    </row>
    <row r="447">
      <c r="C447" s="108"/>
      <c r="D447" s="108"/>
      <c r="E447" s="108"/>
      <c r="F447" s="108"/>
      <c r="G447" s="108"/>
      <c r="H447" s="108"/>
      <c r="I447" s="108"/>
      <c r="J447" s="108"/>
    </row>
    <row r="448">
      <c r="C448" s="108"/>
      <c r="D448" s="108"/>
      <c r="E448" s="108"/>
      <c r="F448" s="108"/>
      <c r="G448" s="108"/>
      <c r="H448" s="108"/>
      <c r="I448" s="108"/>
      <c r="J448" s="108"/>
    </row>
    <row r="449">
      <c r="C449" s="108"/>
      <c r="D449" s="108"/>
      <c r="E449" s="108"/>
      <c r="F449" s="108"/>
      <c r="G449" s="108"/>
      <c r="H449" s="108"/>
      <c r="I449" s="108"/>
      <c r="J449" s="108"/>
    </row>
    <row r="450">
      <c r="C450" s="108"/>
      <c r="D450" s="108"/>
      <c r="E450" s="108"/>
      <c r="F450" s="108"/>
      <c r="G450" s="108"/>
      <c r="H450" s="108"/>
      <c r="I450" s="108"/>
      <c r="J450" s="108"/>
    </row>
    <row r="451">
      <c r="C451" s="108"/>
      <c r="D451" s="108"/>
      <c r="E451" s="108"/>
      <c r="F451" s="108"/>
      <c r="G451" s="108"/>
      <c r="H451" s="108"/>
      <c r="I451" s="108"/>
      <c r="J451" s="108"/>
    </row>
    <row r="452">
      <c r="C452" s="108"/>
      <c r="D452" s="108"/>
      <c r="E452" s="108"/>
      <c r="F452" s="108"/>
      <c r="G452" s="108"/>
      <c r="H452" s="108"/>
      <c r="I452" s="108"/>
      <c r="J452" s="108"/>
    </row>
    <row r="453">
      <c r="C453" s="108"/>
      <c r="D453" s="108"/>
      <c r="E453" s="108"/>
      <c r="F453" s="108"/>
      <c r="G453" s="108"/>
      <c r="H453" s="108"/>
      <c r="I453" s="108"/>
      <c r="J453" s="108"/>
    </row>
    <row r="454">
      <c r="C454" s="108"/>
      <c r="D454" s="108"/>
      <c r="E454" s="108"/>
      <c r="F454" s="108"/>
      <c r="G454" s="108"/>
      <c r="H454" s="108"/>
      <c r="I454" s="108"/>
      <c r="J454" s="108"/>
    </row>
    <row r="455">
      <c r="C455" s="108"/>
      <c r="D455" s="108"/>
      <c r="E455" s="108"/>
      <c r="F455" s="108"/>
      <c r="G455" s="108"/>
      <c r="H455" s="108"/>
      <c r="I455" s="108"/>
      <c r="J455" s="108"/>
    </row>
    <row r="456">
      <c r="C456" s="108"/>
      <c r="D456" s="108"/>
      <c r="E456" s="108"/>
      <c r="F456" s="108"/>
      <c r="G456" s="108"/>
      <c r="H456" s="108"/>
      <c r="I456" s="108"/>
      <c r="J456" s="108"/>
    </row>
    <row r="457">
      <c r="C457" s="108"/>
      <c r="D457" s="108"/>
      <c r="E457" s="108"/>
      <c r="F457" s="108"/>
      <c r="G457" s="108"/>
      <c r="H457" s="108"/>
      <c r="I457" s="108"/>
      <c r="J457" s="108"/>
    </row>
    <row r="458">
      <c r="C458" s="108"/>
      <c r="D458" s="108"/>
      <c r="E458" s="108"/>
      <c r="F458" s="108"/>
      <c r="G458" s="108"/>
      <c r="H458" s="108"/>
      <c r="I458" s="108"/>
      <c r="J458" s="108"/>
    </row>
    <row r="459">
      <c r="C459" s="108"/>
      <c r="D459" s="108"/>
      <c r="E459" s="108"/>
      <c r="F459" s="108"/>
      <c r="G459" s="108"/>
      <c r="H459" s="108"/>
      <c r="I459" s="108"/>
      <c r="J459" s="108"/>
    </row>
    <row r="460">
      <c r="C460" s="108"/>
      <c r="D460" s="108"/>
      <c r="E460" s="108"/>
      <c r="F460" s="108"/>
      <c r="G460" s="108"/>
      <c r="H460" s="108"/>
      <c r="I460" s="108"/>
      <c r="J460" s="108"/>
    </row>
    <row r="461">
      <c r="C461" s="108"/>
      <c r="D461" s="108"/>
      <c r="E461" s="108"/>
      <c r="F461" s="108"/>
      <c r="G461" s="108"/>
      <c r="H461" s="108"/>
      <c r="I461" s="108"/>
      <c r="J461" s="108"/>
    </row>
    <row r="462">
      <c r="C462" s="108"/>
      <c r="D462" s="108"/>
      <c r="E462" s="108"/>
      <c r="F462" s="108"/>
      <c r="G462" s="108"/>
      <c r="H462" s="108"/>
      <c r="I462" s="108"/>
      <c r="J462" s="108"/>
    </row>
    <row r="463">
      <c r="C463" s="108"/>
      <c r="D463" s="108"/>
      <c r="E463" s="108"/>
      <c r="F463" s="108"/>
      <c r="G463" s="108"/>
      <c r="H463" s="108"/>
      <c r="I463" s="108"/>
      <c r="J463" s="108"/>
    </row>
    <row r="464">
      <c r="C464" s="108"/>
      <c r="D464" s="108"/>
      <c r="E464" s="108"/>
      <c r="F464" s="108"/>
      <c r="G464" s="108"/>
      <c r="H464" s="108"/>
      <c r="I464" s="108"/>
      <c r="J464" s="108"/>
    </row>
    <row r="465">
      <c r="C465" s="108"/>
      <c r="D465" s="108"/>
      <c r="E465" s="108"/>
      <c r="F465" s="108"/>
      <c r="G465" s="108"/>
      <c r="H465" s="108"/>
      <c r="I465" s="108"/>
      <c r="J465" s="108"/>
    </row>
    <row r="466">
      <c r="C466" s="108"/>
      <c r="D466" s="108"/>
      <c r="E466" s="108"/>
      <c r="F466" s="108"/>
      <c r="G466" s="108"/>
      <c r="H466" s="108"/>
      <c r="I466" s="108"/>
      <c r="J466" s="108"/>
    </row>
    <row r="467">
      <c r="C467" s="108"/>
      <c r="D467" s="108"/>
      <c r="E467" s="108"/>
      <c r="F467" s="108"/>
      <c r="G467" s="108"/>
      <c r="H467" s="108"/>
      <c r="I467" s="108"/>
      <c r="J467" s="108"/>
    </row>
    <row r="468">
      <c r="C468" s="108"/>
      <c r="D468" s="108"/>
      <c r="E468" s="108"/>
      <c r="F468" s="108"/>
      <c r="G468" s="108"/>
      <c r="H468" s="108"/>
      <c r="I468" s="108"/>
      <c r="J468" s="108"/>
    </row>
    <row r="469">
      <c r="C469" s="108"/>
      <c r="D469" s="108"/>
      <c r="E469" s="108"/>
      <c r="F469" s="108"/>
      <c r="G469" s="108"/>
      <c r="H469" s="108"/>
      <c r="I469" s="108"/>
      <c r="J469" s="108"/>
    </row>
    <row r="470">
      <c r="C470" s="108"/>
      <c r="D470" s="108"/>
      <c r="E470" s="108"/>
      <c r="F470" s="108"/>
      <c r="G470" s="108"/>
      <c r="H470" s="108"/>
      <c r="I470" s="108"/>
      <c r="J470" s="108"/>
    </row>
    <row r="471">
      <c r="C471" s="108"/>
      <c r="D471" s="108"/>
      <c r="E471" s="108"/>
      <c r="F471" s="108"/>
      <c r="G471" s="108"/>
      <c r="H471" s="108"/>
      <c r="I471" s="108"/>
      <c r="J471" s="108"/>
    </row>
    <row r="472">
      <c r="C472" s="108"/>
      <c r="D472" s="108"/>
      <c r="E472" s="108"/>
      <c r="F472" s="108"/>
      <c r="G472" s="108"/>
      <c r="H472" s="108"/>
      <c r="I472" s="108"/>
      <c r="J472" s="108"/>
    </row>
    <row r="473">
      <c r="C473" s="108"/>
      <c r="D473" s="108"/>
      <c r="E473" s="108"/>
      <c r="F473" s="108"/>
      <c r="G473" s="108"/>
      <c r="H473" s="108"/>
      <c r="I473" s="108"/>
      <c r="J473" s="108"/>
    </row>
    <row r="474">
      <c r="C474" s="108"/>
      <c r="D474" s="108"/>
      <c r="E474" s="108"/>
      <c r="F474" s="108"/>
      <c r="G474" s="108"/>
      <c r="H474" s="108"/>
      <c r="I474" s="108"/>
      <c r="J474" s="108"/>
    </row>
    <row r="475">
      <c r="C475" s="108"/>
      <c r="D475" s="108"/>
      <c r="E475" s="108"/>
      <c r="F475" s="108"/>
      <c r="G475" s="108"/>
      <c r="H475" s="108"/>
      <c r="I475" s="108"/>
      <c r="J475" s="108"/>
    </row>
    <row r="476">
      <c r="C476" s="108"/>
      <c r="D476" s="108"/>
      <c r="E476" s="108"/>
      <c r="F476" s="108"/>
      <c r="G476" s="108"/>
      <c r="H476" s="108"/>
      <c r="I476" s="108"/>
      <c r="J476" s="108"/>
    </row>
    <row r="477">
      <c r="C477" s="108"/>
      <c r="D477" s="108"/>
      <c r="E477" s="108"/>
      <c r="F477" s="108"/>
      <c r="G477" s="108"/>
      <c r="H477" s="108"/>
      <c r="I477" s="108"/>
      <c r="J477" s="108"/>
    </row>
    <row r="478">
      <c r="C478" s="108"/>
      <c r="D478" s="108"/>
      <c r="E478" s="108"/>
      <c r="F478" s="108"/>
      <c r="G478" s="108"/>
      <c r="H478" s="108"/>
      <c r="I478" s="108"/>
      <c r="J478" s="108"/>
    </row>
    <row r="479">
      <c r="C479" s="108"/>
      <c r="D479" s="108"/>
      <c r="E479" s="108"/>
      <c r="F479" s="108"/>
      <c r="G479" s="108"/>
      <c r="H479" s="108"/>
      <c r="I479" s="108"/>
      <c r="J479" s="108"/>
    </row>
    <row r="480">
      <c r="C480" s="108"/>
      <c r="D480" s="108"/>
      <c r="E480" s="108"/>
      <c r="F480" s="108"/>
      <c r="G480" s="108"/>
      <c r="H480" s="108"/>
      <c r="I480" s="108"/>
      <c r="J480" s="108"/>
    </row>
    <row r="481">
      <c r="C481" s="108"/>
      <c r="D481" s="108"/>
      <c r="E481" s="108"/>
      <c r="F481" s="108"/>
      <c r="G481" s="108"/>
      <c r="H481" s="108"/>
      <c r="I481" s="108"/>
      <c r="J481" s="108"/>
    </row>
    <row r="482">
      <c r="C482" s="108"/>
      <c r="D482" s="108"/>
      <c r="E482" s="108"/>
      <c r="F482" s="108"/>
      <c r="G482" s="108"/>
      <c r="H482" s="108"/>
      <c r="I482" s="108"/>
      <c r="J482" s="108"/>
    </row>
    <row r="483">
      <c r="C483" s="108"/>
      <c r="D483" s="108"/>
      <c r="E483" s="108"/>
      <c r="F483" s="108"/>
      <c r="G483" s="108"/>
      <c r="H483" s="108"/>
      <c r="I483" s="108"/>
      <c r="J483" s="108"/>
    </row>
    <row r="484">
      <c r="C484" s="108"/>
      <c r="D484" s="108"/>
      <c r="E484" s="108"/>
      <c r="F484" s="108"/>
      <c r="G484" s="108"/>
      <c r="H484" s="108"/>
      <c r="I484" s="108"/>
      <c r="J484" s="108"/>
    </row>
    <row r="485">
      <c r="C485" s="108"/>
      <c r="D485" s="108"/>
      <c r="E485" s="108"/>
      <c r="F485" s="108"/>
      <c r="G485" s="108"/>
      <c r="H485" s="108"/>
      <c r="I485" s="108"/>
      <c r="J485" s="108"/>
    </row>
    <row r="486">
      <c r="C486" s="108"/>
      <c r="D486" s="108"/>
      <c r="E486" s="108"/>
      <c r="F486" s="108"/>
      <c r="G486" s="108"/>
      <c r="H486" s="108"/>
      <c r="I486" s="108"/>
      <c r="J486" s="108"/>
    </row>
    <row r="487">
      <c r="C487" s="108"/>
      <c r="D487" s="108"/>
      <c r="E487" s="108"/>
      <c r="F487" s="108"/>
      <c r="G487" s="108"/>
      <c r="H487" s="108"/>
      <c r="I487" s="108"/>
      <c r="J487" s="108"/>
    </row>
    <row r="488">
      <c r="C488" s="108"/>
      <c r="D488" s="108"/>
      <c r="E488" s="108"/>
      <c r="F488" s="108"/>
      <c r="G488" s="108"/>
      <c r="H488" s="108"/>
      <c r="I488" s="108"/>
      <c r="J488" s="108"/>
    </row>
    <row r="489">
      <c r="C489" s="108"/>
      <c r="D489" s="108"/>
      <c r="E489" s="108"/>
      <c r="F489" s="108"/>
      <c r="G489" s="108"/>
      <c r="H489" s="108"/>
      <c r="I489" s="108"/>
      <c r="J489" s="108"/>
    </row>
    <row r="490">
      <c r="C490" s="108"/>
      <c r="D490" s="108"/>
      <c r="E490" s="108"/>
      <c r="F490" s="108"/>
      <c r="G490" s="108"/>
      <c r="H490" s="108"/>
      <c r="I490" s="108"/>
      <c r="J490" s="108"/>
    </row>
    <row r="491">
      <c r="C491" s="108"/>
      <c r="D491" s="108"/>
      <c r="E491" s="108"/>
      <c r="F491" s="108"/>
      <c r="G491" s="108"/>
      <c r="H491" s="108"/>
      <c r="I491" s="108"/>
      <c r="J491" s="108"/>
    </row>
    <row r="492">
      <c r="C492" s="108"/>
      <c r="D492" s="108"/>
      <c r="E492" s="108"/>
      <c r="F492" s="108"/>
      <c r="G492" s="108"/>
      <c r="H492" s="108"/>
      <c r="I492" s="108"/>
      <c r="J492" s="108"/>
    </row>
    <row r="493">
      <c r="C493" s="108"/>
      <c r="D493" s="108"/>
      <c r="E493" s="108"/>
      <c r="F493" s="108"/>
      <c r="G493" s="108"/>
      <c r="H493" s="108"/>
      <c r="I493" s="108"/>
      <c r="J493" s="108"/>
    </row>
    <row r="494">
      <c r="C494" s="108"/>
      <c r="D494" s="108"/>
      <c r="E494" s="108"/>
      <c r="F494" s="108"/>
      <c r="G494" s="108"/>
      <c r="H494" s="108"/>
      <c r="I494" s="108"/>
      <c r="J494" s="108"/>
    </row>
    <row r="495">
      <c r="C495" s="108"/>
      <c r="D495" s="108"/>
      <c r="E495" s="108"/>
      <c r="F495" s="108"/>
      <c r="G495" s="108"/>
      <c r="H495" s="108"/>
      <c r="I495" s="108"/>
      <c r="J495" s="108"/>
    </row>
    <row r="496">
      <c r="C496" s="108"/>
      <c r="D496" s="108"/>
      <c r="E496" s="108"/>
      <c r="F496" s="108"/>
      <c r="G496" s="108"/>
      <c r="H496" s="108"/>
      <c r="I496" s="108"/>
      <c r="J496" s="108"/>
    </row>
    <row r="497">
      <c r="C497" s="108"/>
      <c r="D497" s="108"/>
      <c r="E497" s="108"/>
      <c r="F497" s="108"/>
      <c r="G497" s="108"/>
      <c r="H497" s="108"/>
      <c r="I497" s="108"/>
      <c r="J497" s="108"/>
    </row>
    <row r="498">
      <c r="C498" s="108"/>
      <c r="D498" s="108"/>
      <c r="E498" s="108"/>
      <c r="F498" s="108"/>
      <c r="G498" s="108"/>
      <c r="H498" s="108"/>
      <c r="I498" s="108"/>
      <c r="J498" s="108"/>
    </row>
    <row r="499">
      <c r="C499" s="108"/>
      <c r="D499" s="108"/>
      <c r="E499" s="108"/>
      <c r="F499" s="108"/>
      <c r="G499" s="108"/>
      <c r="H499" s="108"/>
      <c r="I499" s="108"/>
      <c r="J499" s="108"/>
    </row>
    <row r="500">
      <c r="C500" s="108"/>
      <c r="D500" s="108"/>
      <c r="E500" s="108"/>
      <c r="F500" s="108"/>
      <c r="G500" s="108"/>
      <c r="H500" s="108"/>
      <c r="I500" s="108"/>
      <c r="J500" s="108"/>
    </row>
    <row r="501">
      <c r="C501" s="108"/>
      <c r="D501" s="108"/>
      <c r="E501" s="108"/>
      <c r="F501" s="108"/>
      <c r="G501" s="108"/>
      <c r="H501" s="108"/>
      <c r="I501" s="108"/>
      <c r="J501" s="108"/>
    </row>
    <row r="502">
      <c r="C502" s="108"/>
      <c r="D502" s="108"/>
      <c r="E502" s="108"/>
      <c r="F502" s="108"/>
      <c r="G502" s="108"/>
      <c r="H502" s="108"/>
      <c r="I502" s="108"/>
      <c r="J502" s="108"/>
    </row>
    <row r="503">
      <c r="C503" s="108"/>
      <c r="D503" s="108"/>
      <c r="E503" s="108"/>
      <c r="F503" s="108"/>
      <c r="G503" s="108"/>
      <c r="H503" s="108"/>
      <c r="I503" s="108"/>
      <c r="J503" s="108"/>
    </row>
    <row r="504">
      <c r="C504" s="108"/>
      <c r="D504" s="108"/>
      <c r="E504" s="108"/>
      <c r="F504" s="108"/>
      <c r="G504" s="108"/>
      <c r="H504" s="108"/>
      <c r="I504" s="108"/>
      <c r="J504" s="108"/>
    </row>
    <row r="505">
      <c r="C505" s="108"/>
      <c r="D505" s="108"/>
      <c r="E505" s="108"/>
      <c r="F505" s="108"/>
      <c r="G505" s="108"/>
      <c r="H505" s="108"/>
      <c r="I505" s="108"/>
      <c r="J505" s="108"/>
    </row>
    <row r="506">
      <c r="C506" s="108"/>
      <c r="D506" s="108"/>
      <c r="E506" s="108"/>
      <c r="F506" s="108"/>
      <c r="G506" s="108"/>
      <c r="H506" s="108"/>
      <c r="I506" s="108"/>
      <c r="J506" s="108"/>
    </row>
    <row r="507">
      <c r="C507" s="108"/>
      <c r="D507" s="108"/>
      <c r="E507" s="108"/>
      <c r="F507" s="108"/>
      <c r="G507" s="108"/>
      <c r="H507" s="108"/>
      <c r="I507" s="108"/>
      <c r="J507" s="108"/>
    </row>
    <row r="508">
      <c r="C508" s="108"/>
      <c r="D508" s="108"/>
      <c r="E508" s="108"/>
      <c r="F508" s="108"/>
      <c r="G508" s="108"/>
      <c r="H508" s="108"/>
      <c r="I508" s="108"/>
      <c r="J508" s="108"/>
    </row>
    <row r="509">
      <c r="C509" s="108"/>
      <c r="D509" s="108"/>
      <c r="E509" s="108"/>
      <c r="F509" s="108"/>
      <c r="G509" s="108"/>
      <c r="H509" s="108"/>
      <c r="I509" s="108"/>
      <c r="J509" s="108"/>
    </row>
    <row r="510">
      <c r="C510" s="108"/>
      <c r="D510" s="108"/>
      <c r="E510" s="108"/>
      <c r="F510" s="108"/>
      <c r="G510" s="108"/>
      <c r="H510" s="108"/>
      <c r="I510" s="108"/>
      <c r="J510" s="108"/>
    </row>
    <row r="511">
      <c r="C511" s="108"/>
      <c r="D511" s="108"/>
      <c r="E511" s="108"/>
      <c r="F511" s="108"/>
      <c r="G511" s="108"/>
      <c r="H511" s="108"/>
      <c r="I511" s="108"/>
      <c r="J511" s="108"/>
    </row>
    <row r="512">
      <c r="C512" s="108"/>
      <c r="D512" s="108"/>
      <c r="E512" s="108"/>
      <c r="F512" s="108"/>
      <c r="G512" s="108"/>
      <c r="H512" s="108"/>
      <c r="I512" s="108"/>
      <c r="J512" s="108"/>
    </row>
    <row r="513">
      <c r="C513" s="108"/>
      <c r="D513" s="108"/>
      <c r="E513" s="108"/>
      <c r="F513" s="108"/>
      <c r="G513" s="108"/>
      <c r="H513" s="108"/>
      <c r="I513" s="108"/>
      <c r="J513" s="108"/>
    </row>
    <row r="514">
      <c r="C514" s="108"/>
      <c r="D514" s="108"/>
      <c r="E514" s="108"/>
      <c r="F514" s="108"/>
      <c r="G514" s="108"/>
      <c r="H514" s="108"/>
      <c r="I514" s="108"/>
      <c r="J514" s="108"/>
    </row>
    <row r="515">
      <c r="C515" s="108"/>
      <c r="D515" s="108"/>
      <c r="E515" s="108"/>
      <c r="F515" s="108"/>
      <c r="G515" s="108"/>
      <c r="H515" s="108"/>
      <c r="I515" s="108"/>
      <c r="J515" s="108"/>
    </row>
    <row r="516">
      <c r="C516" s="108"/>
      <c r="D516" s="108"/>
      <c r="E516" s="108"/>
      <c r="F516" s="108"/>
      <c r="G516" s="108"/>
      <c r="H516" s="108"/>
      <c r="I516" s="108"/>
      <c r="J516" s="108"/>
    </row>
    <row r="517">
      <c r="C517" s="108"/>
      <c r="D517" s="108"/>
      <c r="E517" s="108"/>
      <c r="F517" s="108"/>
      <c r="G517" s="108"/>
      <c r="H517" s="108"/>
      <c r="I517" s="108"/>
      <c r="J517" s="108"/>
    </row>
    <row r="518">
      <c r="C518" s="108"/>
      <c r="D518" s="108"/>
      <c r="E518" s="108"/>
      <c r="F518" s="108"/>
      <c r="G518" s="108"/>
      <c r="H518" s="108"/>
      <c r="I518" s="108"/>
      <c r="J518" s="108"/>
    </row>
    <row r="519">
      <c r="C519" s="108"/>
      <c r="D519" s="108"/>
      <c r="E519" s="108"/>
      <c r="F519" s="108"/>
      <c r="G519" s="108"/>
      <c r="H519" s="108"/>
      <c r="I519" s="108"/>
      <c r="J519" s="108"/>
    </row>
    <row r="520">
      <c r="C520" s="108"/>
      <c r="D520" s="108"/>
      <c r="E520" s="108"/>
      <c r="F520" s="108"/>
      <c r="G520" s="108"/>
      <c r="H520" s="108"/>
      <c r="I520" s="108"/>
      <c r="J520" s="108"/>
    </row>
    <row r="521">
      <c r="C521" s="108"/>
      <c r="D521" s="108"/>
      <c r="E521" s="108"/>
      <c r="F521" s="108"/>
      <c r="G521" s="108"/>
      <c r="H521" s="108"/>
      <c r="I521" s="108"/>
      <c r="J521" s="108"/>
    </row>
    <row r="522">
      <c r="C522" s="108"/>
      <c r="D522" s="108"/>
      <c r="E522" s="108"/>
      <c r="F522" s="108"/>
      <c r="G522" s="108"/>
      <c r="H522" s="108"/>
      <c r="I522" s="108"/>
      <c r="J522" s="108"/>
    </row>
    <row r="523">
      <c r="C523" s="108"/>
      <c r="D523" s="108"/>
      <c r="E523" s="108"/>
      <c r="F523" s="108"/>
      <c r="G523" s="108"/>
      <c r="H523" s="108"/>
      <c r="I523" s="108"/>
      <c r="J523" s="108"/>
    </row>
    <row r="524">
      <c r="C524" s="108"/>
      <c r="D524" s="108"/>
      <c r="E524" s="108"/>
      <c r="F524" s="108"/>
      <c r="G524" s="108"/>
      <c r="H524" s="108"/>
      <c r="I524" s="108"/>
      <c r="J524" s="108"/>
    </row>
    <row r="525">
      <c r="C525" s="108"/>
      <c r="D525" s="108"/>
      <c r="E525" s="108"/>
      <c r="F525" s="108"/>
      <c r="G525" s="108"/>
      <c r="H525" s="108"/>
      <c r="I525" s="108"/>
      <c r="J525" s="108"/>
    </row>
    <row r="526">
      <c r="C526" s="108"/>
      <c r="D526" s="108"/>
      <c r="E526" s="108"/>
      <c r="F526" s="108"/>
      <c r="G526" s="108"/>
      <c r="H526" s="108"/>
      <c r="I526" s="108"/>
      <c r="J526" s="108"/>
    </row>
    <row r="527">
      <c r="C527" s="108"/>
      <c r="D527" s="108"/>
      <c r="E527" s="108"/>
      <c r="F527" s="108"/>
      <c r="G527" s="108"/>
      <c r="H527" s="108"/>
      <c r="I527" s="108"/>
      <c r="J527" s="108"/>
    </row>
    <row r="528">
      <c r="C528" s="108"/>
      <c r="D528" s="108"/>
      <c r="E528" s="108"/>
      <c r="F528" s="108"/>
      <c r="G528" s="108"/>
      <c r="H528" s="108"/>
      <c r="I528" s="108"/>
      <c r="J528" s="108"/>
    </row>
    <row r="529">
      <c r="C529" s="108"/>
      <c r="D529" s="108"/>
      <c r="E529" s="108"/>
      <c r="F529" s="108"/>
      <c r="G529" s="108"/>
      <c r="H529" s="108"/>
      <c r="I529" s="108"/>
      <c r="J529" s="108"/>
    </row>
    <row r="530">
      <c r="C530" s="108"/>
      <c r="D530" s="108"/>
      <c r="E530" s="108"/>
      <c r="F530" s="108"/>
      <c r="G530" s="108"/>
      <c r="H530" s="108"/>
      <c r="I530" s="108"/>
      <c r="J530" s="108"/>
    </row>
    <row r="531">
      <c r="C531" s="108"/>
      <c r="D531" s="108"/>
      <c r="E531" s="108"/>
      <c r="F531" s="108"/>
      <c r="G531" s="108"/>
      <c r="H531" s="108"/>
      <c r="I531" s="108"/>
      <c r="J531" s="108"/>
    </row>
    <row r="532">
      <c r="C532" s="108"/>
      <c r="D532" s="108"/>
      <c r="E532" s="108"/>
      <c r="F532" s="108"/>
      <c r="G532" s="108"/>
      <c r="H532" s="108"/>
      <c r="I532" s="108"/>
      <c r="J532" s="108"/>
    </row>
    <row r="533">
      <c r="C533" s="108"/>
      <c r="D533" s="108"/>
      <c r="E533" s="108"/>
      <c r="F533" s="108"/>
      <c r="G533" s="108"/>
      <c r="H533" s="108"/>
      <c r="I533" s="108"/>
      <c r="J533" s="108"/>
    </row>
    <row r="534">
      <c r="C534" s="108"/>
      <c r="D534" s="108"/>
      <c r="E534" s="108"/>
      <c r="F534" s="108"/>
      <c r="G534" s="108"/>
      <c r="H534" s="108"/>
      <c r="I534" s="108"/>
      <c r="J534" s="108"/>
    </row>
    <row r="535">
      <c r="C535" s="108"/>
      <c r="D535" s="108"/>
      <c r="E535" s="108"/>
      <c r="F535" s="108"/>
      <c r="G535" s="108"/>
      <c r="H535" s="108"/>
      <c r="I535" s="108"/>
      <c r="J535" s="108"/>
    </row>
    <row r="536">
      <c r="C536" s="108"/>
      <c r="D536" s="108"/>
      <c r="E536" s="108"/>
      <c r="F536" s="108"/>
      <c r="G536" s="108"/>
      <c r="H536" s="108"/>
      <c r="I536" s="108"/>
      <c r="J536" s="108"/>
    </row>
    <row r="537">
      <c r="C537" s="108"/>
      <c r="D537" s="108"/>
      <c r="E537" s="108"/>
      <c r="F537" s="108"/>
      <c r="G537" s="108"/>
      <c r="H537" s="108"/>
      <c r="I537" s="108"/>
      <c r="J537" s="108"/>
    </row>
    <row r="538">
      <c r="C538" s="108"/>
      <c r="D538" s="108"/>
      <c r="E538" s="108"/>
      <c r="F538" s="108"/>
      <c r="G538" s="108"/>
      <c r="H538" s="108"/>
      <c r="I538" s="108"/>
      <c r="J538" s="108"/>
    </row>
    <row r="539">
      <c r="C539" s="108"/>
      <c r="D539" s="108"/>
      <c r="E539" s="108"/>
      <c r="F539" s="108"/>
      <c r="G539" s="108"/>
      <c r="H539" s="108"/>
      <c r="I539" s="108"/>
      <c r="J539" s="108"/>
    </row>
    <row r="540">
      <c r="C540" s="108"/>
      <c r="D540" s="108"/>
      <c r="E540" s="108"/>
      <c r="F540" s="108"/>
      <c r="G540" s="108"/>
      <c r="H540" s="108"/>
      <c r="I540" s="108"/>
      <c r="J540" s="108"/>
    </row>
    <row r="541">
      <c r="C541" s="108"/>
      <c r="D541" s="108"/>
      <c r="E541" s="108"/>
      <c r="F541" s="108"/>
      <c r="G541" s="108"/>
      <c r="H541" s="108"/>
      <c r="I541" s="108"/>
      <c r="J541" s="108"/>
    </row>
    <row r="542">
      <c r="C542" s="108"/>
      <c r="D542" s="108"/>
      <c r="E542" s="108"/>
      <c r="F542" s="108"/>
      <c r="G542" s="108"/>
      <c r="H542" s="108"/>
      <c r="I542" s="108"/>
      <c r="J542" s="108"/>
    </row>
    <row r="543">
      <c r="C543" s="108"/>
      <c r="D543" s="108"/>
      <c r="E543" s="108"/>
      <c r="F543" s="108"/>
      <c r="G543" s="108"/>
      <c r="H543" s="108"/>
      <c r="I543" s="108"/>
      <c r="J543" s="108"/>
    </row>
    <row r="544">
      <c r="C544" s="108"/>
      <c r="D544" s="108"/>
      <c r="E544" s="108"/>
      <c r="F544" s="108"/>
      <c r="G544" s="108"/>
      <c r="H544" s="108"/>
      <c r="I544" s="108"/>
      <c r="J544" s="108"/>
    </row>
    <row r="545">
      <c r="C545" s="108"/>
      <c r="D545" s="108"/>
      <c r="E545" s="108"/>
      <c r="F545" s="108"/>
      <c r="G545" s="108"/>
      <c r="H545" s="108"/>
      <c r="I545" s="108"/>
      <c r="J545" s="108"/>
    </row>
    <row r="546">
      <c r="C546" s="108"/>
      <c r="D546" s="108"/>
      <c r="E546" s="108"/>
      <c r="F546" s="108"/>
      <c r="G546" s="108"/>
      <c r="H546" s="108"/>
      <c r="I546" s="108"/>
      <c r="J546" s="108"/>
    </row>
    <row r="547">
      <c r="C547" s="108"/>
      <c r="D547" s="108"/>
      <c r="E547" s="108"/>
      <c r="F547" s="108"/>
      <c r="G547" s="108"/>
      <c r="H547" s="108"/>
      <c r="I547" s="108"/>
      <c r="J547" s="108"/>
    </row>
    <row r="548">
      <c r="C548" s="108"/>
      <c r="D548" s="108"/>
      <c r="E548" s="108"/>
      <c r="F548" s="108"/>
      <c r="G548" s="108"/>
      <c r="H548" s="108"/>
      <c r="I548" s="108"/>
      <c r="J548" s="108"/>
    </row>
    <row r="549">
      <c r="C549" s="108"/>
      <c r="D549" s="108"/>
      <c r="E549" s="108"/>
      <c r="F549" s="108"/>
      <c r="G549" s="108"/>
      <c r="H549" s="108"/>
      <c r="I549" s="108"/>
      <c r="J549" s="108"/>
    </row>
    <row r="550">
      <c r="C550" s="108"/>
      <c r="D550" s="108"/>
      <c r="E550" s="108"/>
      <c r="F550" s="108"/>
      <c r="G550" s="108"/>
      <c r="H550" s="108"/>
      <c r="I550" s="108"/>
      <c r="J550" s="108"/>
    </row>
    <row r="551">
      <c r="C551" s="108"/>
      <c r="D551" s="108"/>
      <c r="E551" s="108"/>
      <c r="F551" s="108"/>
      <c r="G551" s="108"/>
      <c r="H551" s="108"/>
      <c r="I551" s="108"/>
      <c r="J551" s="108"/>
    </row>
    <row r="552">
      <c r="C552" s="108"/>
      <c r="D552" s="108"/>
      <c r="E552" s="108"/>
      <c r="F552" s="108"/>
      <c r="G552" s="108"/>
      <c r="H552" s="108"/>
      <c r="I552" s="108"/>
      <c r="J552" s="108"/>
    </row>
    <row r="553">
      <c r="C553" s="108"/>
      <c r="D553" s="108"/>
      <c r="E553" s="108"/>
      <c r="F553" s="108"/>
      <c r="G553" s="108"/>
      <c r="H553" s="108"/>
      <c r="I553" s="108"/>
      <c r="J553" s="108"/>
    </row>
    <row r="554">
      <c r="C554" s="108"/>
      <c r="D554" s="108"/>
      <c r="E554" s="108"/>
      <c r="F554" s="108"/>
      <c r="G554" s="108"/>
      <c r="H554" s="108"/>
      <c r="I554" s="108"/>
      <c r="J554" s="108"/>
    </row>
    <row r="555">
      <c r="C555" s="108"/>
      <c r="D555" s="108"/>
      <c r="E555" s="108"/>
      <c r="F555" s="108"/>
      <c r="G555" s="108"/>
      <c r="H555" s="108"/>
      <c r="I555" s="108"/>
      <c r="J555" s="108"/>
    </row>
    <row r="556">
      <c r="C556" s="108"/>
      <c r="D556" s="108"/>
      <c r="E556" s="108"/>
      <c r="F556" s="108"/>
      <c r="G556" s="108"/>
      <c r="H556" s="108"/>
      <c r="I556" s="108"/>
      <c r="J556" s="108"/>
    </row>
    <row r="557">
      <c r="C557" s="108"/>
      <c r="D557" s="108"/>
      <c r="E557" s="108"/>
      <c r="F557" s="108"/>
      <c r="G557" s="108"/>
      <c r="H557" s="108"/>
      <c r="I557" s="108"/>
      <c r="J557" s="108"/>
    </row>
    <row r="558">
      <c r="C558" s="108"/>
      <c r="D558" s="108"/>
      <c r="E558" s="108"/>
      <c r="F558" s="108"/>
      <c r="G558" s="108"/>
      <c r="H558" s="108"/>
      <c r="I558" s="108"/>
      <c r="J558" s="108"/>
    </row>
    <row r="559">
      <c r="C559" s="108"/>
      <c r="D559" s="108"/>
      <c r="E559" s="108"/>
      <c r="F559" s="108"/>
      <c r="G559" s="108"/>
      <c r="H559" s="108"/>
      <c r="I559" s="108"/>
      <c r="J559" s="108"/>
    </row>
    <row r="560">
      <c r="C560" s="108"/>
      <c r="D560" s="108"/>
      <c r="E560" s="108"/>
      <c r="F560" s="108"/>
      <c r="G560" s="108"/>
      <c r="H560" s="108"/>
      <c r="I560" s="108"/>
      <c r="J560" s="108"/>
    </row>
    <row r="561">
      <c r="C561" s="108"/>
      <c r="D561" s="108"/>
      <c r="E561" s="108"/>
      <c r="F561" s="108"/>
      <c r="G561" s="108"/>
      <c r="H561" s="108"/>
      <c r="I561" s="108"/>
      <c r="J561" s="108"/>
    </row>
    <row r="562">
      <c r="C562" s="108"/>
      <c r="D562" s="108"/>
      <c r="E562" s="108"/>
      <c r="F562" s="108"/>
      <c r="G562" s="108"/>
      <c r="H562" s="108"/>
      <c r="I562" s="108"/>
      <c r="J562" s="108"/>
    </row>
    <row r="563">
      <c r="C563" s="108"/>
      <c r="D563" s="108"/>
      <c r="E563" s="108"/>
      <c r="F563" s="108"/>
      <c r="G563" s="108"/>
      <c r="H563" s="108"/>
      <c r="I563" s="108"/>
      <c r="J563" s="108"/>
    </row>
    <row r="564">
      <c r="C564" s="108"/>
      <c r="D564" s="108"/>
      <c r="E564" s="108"/>
      <c r="F564" s="108"/>
      <c r="G564" s="108"/>
      <c r="H564" s="108"/>
      <c r="I564" s="108"/>
      <c r="J564" s="108"/>
    </row>
    <row r="565">
      <c r="C565" s="108"/>
      <c r="D565" s="108"/>
      <c r="E565" s="108"/>
      <c r="F565" s="108"/>
      <c r="G565" s="108"/>
      <c r="H565" s="108"/>
      <c r="I565" s="108"/>
      <c r="J565" s="108"/>
    </row>
    <row r="566">
      <c r="C566" s="108"/>
      <c r="D566" s="108"/>
      <c r="E566" s="108"/>
      <c r="F566" s="108"/>
      <c r="G566" s="108"/>
      <c r="H566" s="108"/>
      <c r="I566" s="108"/>
      <c r="J566" s="108"/>
    </row>
    <row r="567">
      <c r="C567" s="108"/>
      <c r="D567" s="108"/>
      <c r="E567" s="108"/>
      <c r="F567" s="108"/>
      <c r="G567" s="108"/>
      <c r="H567" s="108"/>
      <c r="I567" s="108"/>
      <c r="J567" s="108"/>
    </row>
    <row r="568">
      <c r="C568" s="108"/>
      <c r="D568" s="108"/>
      <c r="E568" s="108"/>
      <c r="F568" s="108"/>
      <c r="G568" s="108"/>
      <c r="H568" s="108"/>
      <c r="I568" s="108"/>
      <c r="J568" s="108"/>
    </row>
    <row r="569">
      <c r="C569" s="108"/>
      <c r="D569" s="108"/>
      <c r="E569" s="108"/>
      <c r="F569" s="108"/>
      <c r="G569" s="108"/>
      <c r="H569" s="108"/>
      <c r="I569" s="108"/>
      <c r="J569" s="108"/>
    </row>
    <row r="570">
      <c r="C570" s="108"/>
      <c r="D570" s="108"/>
      <c r="E570" s="108"/>
      <c r="F570" s="108"/>
      <c r="G570" s="108"/>
      <c r="H570" s="108"/>
      <c r="I570" s="108"/>
      <c r="J570" s="108"/>
    </row>
    <row r="571">
      <c r="C571" s="108"/>
      <c r="D571" s="108"/>
      <c r="E571" s="108"/>
      <c r="F571" s="108"/>
      <c r="G571" s="108"/>
      <c r="H571" s="108"/>
      <c r="I571" s="108"/>
      <c r="J571" s="108"/>
    </row>
    <row r="572">
      <c r="C572" s="108"/>
      <c r="D572" s="108"/>
      <c r="E572" s="108"/>
      <c r="F572" s="108"/>
      <c r="G572" s="108"/>
      <c r="H572" s="108"/>
      <c r="I572" s="108"/>
      <c r="J572" s="108"/>
    </row>
    <row r="573">
      <c r="C573" s="108"/>
      <c r="D573" s="108"/>
      <c r="E573" s="108"/>
      <c r="F573" s="108"/>
      <c r="G573" s="108"/>
      <c r="H573" s="108"/>
      <c r="I573" s="108"/>
      <c r="J573" s="108"/>
    </row>
    <row r="574">
      <c r="C574" s="108"/>
      <c r="D574" s="108"/>
      <c r="E574" s="108"/>
      <c r="F574" s="108"/>
      <c r="G574" s="108"/>
      <c r="H574" s="108"/>
      <c r="I574" s="108"/>
      <c r="J574" s="108"/>
    </row>
    <row r="575">
      <c r="C575" s="108"/>
      <c r="D575" s="108"/>
      <c r="E575" s="108"/>
      <c r="F575" s="108"/>
      <c r="G575" s="108"/>
      <c r="H575" s="108"/>
      <c r="I575" s="108"/>
      <c r="J575" s="108"/>
    </row>
    <row r="576">
      <c r="C576" s="108"/>
      <c r="D576" s="108"/>
      <c r="E576" s="108"/>
      <c r="F576" s="108"/>
      <c r="G576" s="108"/>
      <c r="H576" s="108"/>
      <c r="I576" s="108"/>
      <c r="J576" s="108"/>
    </row>
    <row r="577">
      <c r="C577" s="108"/>
      <c r="D577" s="108"/>
      <c r="E577" s="108"/>
      <c r="F577" s="108"/>
      <c r="G577" s="108"/>
      <c r="H577" s="108"/>
      <c r="I577" s="108"/>
      <c r="J577" s="108"/>
    </row>
    <row r="578">
      <c r="C578" s="108"/>
      <c r="D578" s="108"/>
      <c r="E578" s="108"/>
      <c r="F578" s="108"/>
      <c r="G578" s="108"/>
      <c r="H578" s="108"/>
      <c r="I578" s="108"/>
      <c r="J578" s="108"/>
    </row>
    <row r="579">
      <c r="C579" s="108"/>
      <c r="D579" s="108"/>
      <c r="E579" s="108"/>
      <c r="F579" s="108"/>
      <c r="G579" s="108"/>
      <c r="H579" s="108"/>
      <c r="I579" s="108"/>
      <c r="J579" s="108"/>
    </row>
    <row r="580">
      <c r="C580" s="108"/>
      <c r="D580" s="108"/>
      <c r="E580" s="108"/>
      <c r="F580" s="108"/>
      <c r="G580" s="108"/>
      <c r="H580" s="108"/>
      <c r="I580" s="108"/>
      <c r="J580" s="108"/>
    </row>
    <row r="581">
      <c r="C581" s="108"/>
      <c r="D581" s="108"/>
      <c r="E581" s="108"/>
      <c r="F581" s="108"/>
      <c r="G581" s="108"/>
      <c r="H581" s="108"/>
      <c r="I581" s="108"/>
      <c r="J581" s="108"/>
    </row>
    <row r="582">
      <c r="C582" s="108"/>
      <c r="D582" s="108"/>
      <c r="E582" s="108"/>
      <c r="F582" s="108"/>
      <c r="G582" s="108"/>
      <c r="H582" s="108"/>
      <c r="I582" s="108"/>
      <c r="J582" s="108"/>
    </row>
    <row r="583">
      <c r="C583" s="108"/>
      <c r="D583" s="108"/>
      <c r="E583" s="108"/>
      <c r="F583" s="108"/>
      <c r="G583" s="108"/>
      <c r="H583" s="108"/>
      <c r="I583" s="108"/>
      <c r="J583" s="108"/>
    </row>
    <row r="584">
      <c r="C584" s="108"/>
      <c r="D584" s="108"/>
      <c r="E584" s="108"/>
      <c r="F584" s="108"/>
      <c r="G584" s="108"/>
      <c r="H584" s="108"/>
      <c r="I584" s="108"/>
      <c r="J584" s="108"/>
    </row>
    <row r="585">
      <c r="C585" s="108"/>
      <c r="D585" s="108"/>
      <c r="E585" s="108"/>
      <c r="F585" s="108"/>
      <c r="G585" s="108"/>
      <c r="H585" s="108"/>
      <c r="I585" s="108"/>
      <c r="J585" s="108"/>
    </row>
    <row r="586">
      <c r="C586" s="108"/>
      <c r="D586" s="108"/>
      <c r="E586" s="108"/>
      <c r="F586" s="108"/>
      <c r="G586" s="108"/>
      <c r="H586" s="108"/>
      <c r="I586" s="108"/>
      <c r="J586" s="108"/>
    </row>
    <row r="587">
      <c r="C587" s="108"/>
      <c r="D587" s="108"/>
      <c r="E587" s="108"/>
      <c r="F587" s="108"/>
      <c r="G587" s="108"/>
      <c r="H587" s="108"/>
      <c r="I587" s="108"/>
      <c r="J587" s="108"/>
    </row>
    <row r="588">
      <c r="C588" s="108"/>
      <c r="D588" s="108"/>
      <c r="E588" s="108"/>
      <c r="F588" s="108"/>
      <c r="G588" s="108"/>
      <c r="H588" s="108"/>
      <c r="I588" s="108"/>
      <c r="J588" s="108"/>
    </row>
    <row r="589">
      <c r="C589" s="108"/>
      <c r="D589" s="108"/>
      <c r="E589" s="108"/>
      <c r="F589" s="108"/>
      <c r="G589" s="108"/>
      <c r="H589" s="108"/>
      <c r="I589" s="108"/>
      <c r="J589" s="108"/>
    </row>
    <row r="590">
      <c r="C590" s="108"/>
      <c r="D590" s="108"/>
      <c r="E590" s="108"/>
      <c r="F590" s="108"/>
      <c r="G590" s="108"/>
      <c r="H590" s="108"/>
      <c r="I590" s="108"/>
      <c r="J590" s="108"/>
    </row>
    <row r="591">
      <c r="C591" s="108"/>
      <c r="D591" s="108"/>
      <c r="E591" s="108"/>
      <c r="F591" s="108"/>
      <c r="G591" s="108"/>
      <c r="H591" s="108"/>
      <c r="I591" s="108"/>
      <c r="J591" s="108"/>
    </row>
    <row r="592">
      <c r="C592" s="108"/>
      <c r="D592" s="108"/>
      <c r="E592" s="108"/>
      <c r="F592" s="108"/>
      <c r="G592" s="108"/>
      <c r="H592" s="108"/>
      <c r="I592" s="108"/>
      <c r="J592" s="108"/>
    </row>
    <row r="593">
      <c r="C593" s="108"/>
      <c r="D593" s="108"/>
      <c r="E593" s="108"/>
      <c r="F593" s="108"/>
      <c r="G593" s="108"/>
      <c r="H593" s="108"/>
      <c r="I593" s="108"/>
      <c r="J593" s="108"/>
    </row>
    <row r="594">
      <c r="C594" s="108"/>
      <c r="D594" s="108"/>
      <c r="E594" s="108"/>
      <c r="F594" s="108"/>
      <c r="G594" s="108"/>
      <c r="H594" s="108"/>
      <c r="I594" s="108"/>
      <c r="J594" s="108"/>
    </row>
    <row r="595">
      <c r="C595" s="108"/>
      <c r="D595" s="108"/>
      <c r="E595" s="108"/>
      <c r="F595" s="108"/>
      <c r="G595" s="108"/>
      <c r="H595" s="108"/>
      <c r="I595" s="108"/>
      <c r="J595" s="108"/>
    </row>
    <row r="596">
      <c r="C596" s="108"/>
      <c r="D596" s="108"/>
      <c r="E596" s="108"/>
      <c r="F596" s="108"/>
      <c r="G596" s="108"/>
      <c r="H596" s="108"/>
      <c r="I596" s="108"/>
      <c r="J596" s="108"/>
    </row>
    <row r="597">
      <c r="C597" s="108"/>
      <c r="D597" s="108"/>
      <c r="E597" s="108"/>
      <c r="F597" s="108"/>
      <c r="G597" s="108"/>
      <c r="H597" s="108"/>
      <c r="I597" s="108"/>
      <c r="J597" s="108"/>
    </row>
    <row r="598">
      <c r="C598" s="108"/>
      <c r="D598" s="108"/>
      <c r="E598" s="108"/>
      <c r="F598" s="108"/>
      <c r="G598" s="108"/>
      <c r="H598" s="108"/>
      <c r="I598" s="108"/>
      <c r="J598" s="108"/>
    </row>
    <row r="599">
      <c r="C599" s="108"/>
      <c r="D599" s="108"/>
      <c r="E599" s="108"/>
      <c r="F599" s="108"/>
      <c r="G599" s="108"/>
      <c r="H599" s="108"/>
      <c r="I599" s="108"/>
      <c r="J599" s="108"/>
    </row>
    <row r="600">
      <c r="C600" s="108"/>
      <c r="D600" s="108"/>
      <c r="E600" s="108"/>
      <c r="F600" s="108"/>
      <c r="G600" s="108"/>
      <c r="H600" s="108"/>
      <c r="I600" s="108"/>
      <c r="J600" s="108"/>
    </row>
    <row r="601">
      <c r="C601" s="108"/>
      <c r="D601" s="108"/>
      <c r="E601" s="108"/>
      <c r="F601" s="108"/>
      <c r="G601" s="108"/>
      <c r="H601" s="108"/>
      <c r="I601" s="108"/>
      <c r="J601" s="108"/>
    </row>
    <row r="602">
      <c r="C602" s="108"/>
      <c r="D602" s="108"/>
      <c r="E602" s="108"/>
      <c r="F602" s="108"/>
      <c r="G602" s="108"/>
      <c r="H602" s="108"/>
      <c r="I602" s="108"/>
      <c r="J602" s="108"/>
    </row>
    <row r="603">
      <c r="C603" s="108"/>
      <c r="D603" s="108"/>
      <c r="E603" s="108"/>
      <c r="F603" s="108"/>
      <c r="G603" s="108"/>
      <c r="H603" s="108"/>
      <c r="I603" s="108"/>
      <c r="J603" s="108"/>
    </row>
    <row r="604">
      <c r="C604" s="108"/>
      <c r="D604" s="108"/>
      <c r="E604" s="108"/>
      <c r="F604" s="108"/>
      <c r="G604" s="108"/>
      <c r="H604" s="108"/>
      <c r="I604" s="108"/>
      <c r="J604" s="108"/>
    </row>
    <row r="605">
      <c r="C605" s="108"/>
      <c r="D605" s="108"/>
      <c r="E605" s="108"/>
      <c r="F605" s="108"/>
      <c r="G605" s="108"/>
      <c r="H605" s="108"/>
      <c r="I605" s="108"/>
      <c r="J605" s="108"/>
    </row>
    <row r="606">
      <c r="C606" s="108"/>
      <c r="D606" s="108"/>
      <c r="E606" s="108"/>
      <c r="F606" s="108"/>
      <c r="G606" s="108"/>
      <c r="H606" s="108"/>
      <c r="I606" s="108"/>
      <c r="J606" s="108"/>
    </row>
    <row r="607">
      <c r="C607" s="108"/>
      <c r="D607" s="108"/>
      <c r="E607" s="108"/>
      <c r="F607" s="108"/>
      <c r="G607" s="108"/>
      <c r="H607" s="108"/>
      <c r="I607" s="108"/>
      <c r="J607" s="108"/>
    </row>
    <row r="608">
      <c r="C608" s="108"/>
      <c r="D608" s="108"/>
      <c r="E608" s="108"/>
      <c r="F608" s="108"/>
      <c r="G608" s="108"/>
      <c r="H608" s="108"/>
      <c r="I608" s="108"/>
      <c r="J608" s="108"/>
    </row>
    <row r="609">
      <c r="C609" s="108"/>
      <c r="D609" s="108"/>
      <c r="E609" s="108"/>
      <c r="F609" s="108"/>
      <c r="G609" s="108"/>
      <c r="H609" s="108"/>
      <c r="I609" s="108"/>
      <c r="J609" s="108"/>
    </row>
    <row r="610">
      <c r="C610" s="108"/>
      <c r="D610" s="108"/>
      <c r="E610" s="108"/>
      <c r="F610" s="108"/>
      <c r="G610" s="108"/>
      <c r="H610" s="108"/>
      <c r="I610" s="108"/>
      <c r="J610" s="108"/>
    </row>
    <row r="611">
      <c r="C611" s="108"/>
      <c r="D611" s="108"/>
      <c r="E611" s="108"/>
      <c r="F611" s="108"/>
      <c r="G611" s="108"/>
      <c r="H611" s="108"/>
      <c r="I611" s="108"/>
      <c r="J611" s="108"/>
    </row>
    <row r="612">
      <c r="C612" s="108"/>
      <c r="D612" s="108"/>
      <c r="E612" s="108"/>
      <c r="F612" s="108"/>
      <c r="G612" s="108"/>
      <c r="H612" s="108"/>
      <c r="I612" s="108"/>
      <c r="J612" s="108"/>
    </row>
    <row r="613">
      <c r="C613" s="108"/>
      <c r="D613" s="108"/>
      <c r="E613" s="108"/>
      <c r="F613" s="108"/>
      <c r="G613" s="108"/>
      <c r="H613" s="108"/>
      <c r="I613" s="108"/>
      <c r="J613" s="108"/>
    </row>
    <row r="614">
      <c r="C614" s="108"/>
      <c r="D614" s="108"/>
      <c r="E614" s="108"/>
      <c r="F614" s="108"/>
      <c r="G614" s="108"/>
      <c r="H614" s="108"/>
      <c r="I614" s="108"/>
      <c r="J614" s="108"/>
    </row>
    <row r="615">
      <c r="C615" s="108"/>
      <c r="D615" s="108"/>
      <c r="E615" s="108"/>
      <c r="F615" s="108"/>
      <c r="G615" s="108"/>
      <c r="H615" s="108"/>
      <c r="I615" s="108"/>
      <c r="J615" s="108"/>
    </row>
    <row r="616">
      <c r="C616" s="108"/>
      <c r="D616" s="108"/>
      <c r="E616" s="108"/>
      <c r="F616" s="108"/>
      <c r="G616" s="108"/>
      <c r="H616" s="108"/>
      <c r="I616" s="108"/>
      <c r="J616" s="108"/>
    </row>
    <row r="617">
      <c r="C617" s="108"/>
      <c r="D617" s="108"/>
      <c r="E617" s="108"/>
      <c r="F617" s="108"/>
      <c r="G617" s="108"/>
      <c r="H617" s="108"/>
      <c r="I617" s="108"/>
      <c r="J617" s="108"/>
    </row>
    <row r="618">
      <c r="C618" s="108"/>
      <c r="D618" s="108"/>
      <c r="E618" s="108"/>
      <c r="F618" s="108"/>
      <c r="G618" s="108"/>
      <c r="H618" s="108"/>
      <c r="I618" s="108"/>
      <c r="J618" s="108"/>
    </row>
    <row r="619">
      <c r="C619" s="108"/>
      <c r="D619" s="108"/>
      <c r="E619" s="108"/>
      <c r="F619" s="108"/>
      <c r="G619" s="108"/>
      <c r="H619" s="108"/>
      <c r="I619" s="108"/>
      <c r="J619" s="108"/>
    </row>
    <row r="620">
      <c r="C620" s="108"/>
      <c r="D620" s="108"/>
      <c r="E620" s="108"/>
      <c r="F620" s="108"/>
      <c r="G620" s="108"/>
      <c r="H620" s="108"/>
      <c r="I620" s="108"/>
      <c r="J620" s="108"/>
    </row>
    <row r="621">
      <c r="C621" s="108"/>
      <c r="D621" s="108"/>
      <c r="E621" s="108"/>
      <c r="F621" s="108"/>
      <c r="G621" s="108"/>
      <c r="H621" s="108"/>
      <c r="I621" s="108"/>
      <c r="J621" s="108"/>
    </row>
    <row r="622">
      <c r="C622" s="108"/>
      <c r="D622" s="108"/>
      <c r="E622" s="108"/>
      <c r="F622" s="108"/>
      <c r="G622" s="108"/>
      <c r="H622" s="108"/>
      <c r="I622" s="108"/>
      <c r="J622" s="108"/>
    </row>
    <row r="623">
      <c r="C623" s="108"/>
      <c r="D623" s="108"/>
      <c r="E623" s="108"/>
      <c r="F623" s="108"/>
      <c r="G623" s="108"/>
      <c r="H623" s="108"/>
      <c r="I623" s="108"/>
      <c r="J623" s="108"/>
    </row>
    <row r="624">
      <c r="C624" s="108"/>
      <c r="D624" s="108"/>
      <c r="E624" s="108"/>
      <c r="F624" s="108"/>
      <c r="G624" s="108"/>
      <c r="H624" s="108"/>
      <c r="I624" s="108"/>
      <c r="J624" s="108"/>
    </row>
    <row r="625">
      <c r="C625" s="108"/>
      <c r="D625" s="108"/>
      <c r="E625" s="108"/>
      <c r="F625" s="108"/>
      <c r="G625" s="108"/>
      <c r="H625" s="108"/>
      <c r="I625" s="108"/>
      <c r="J625" s="108"/>
    </row>
    <row r="626">
      <c r="C626" s="108"/>
      <c r="D626" s="108"/>
      <c r="E626" s="108"/>
      <c r="F626" s="108"/>
      <c r="G626" s="108"/>
      <c r="H626" s="108"/>
      <c r="I626" s="108"/>
      <c r="J626" s="108"/>
    </row>
    <row r="627">
      <c r="C627" s="108"/>
      <c r="D627" s="108"/>
      <c r="E627" s="108"/>
      <c r="F627" s="108"/>
      <c r="G627" s="108"/>
      <c r="H627" s="108"/>
      <c r="I627" s="108"/>
      <c r="J627" s="108"/>
    </row>
    <row r="628">
      <c r="C628" s="108"/>
      <c r="D628" s="108"/>
      <c r="E628" s="108"/>
      <c r="F628" s="108"/>
      <c r="G628" s="108"/>
      <c r="H628" s="108"/>
      <c r="I628" s="108"/>
      <c r="J628" s="108"/>
    </row>
    <row r="629">
      <c r="C629" s="108"/>
      <c r="D629" s="108"/>
      <c r="E629" s="108"/>
      <c r="F629" s="108"/>
      <c r="G629" s="108"/>
      <c r="H629" s="108"/>
      <c r="I629" s="108"/>
      <c r="J629" s="108"/>
    </row>
    <row r="630">
      <c r="C630" s="108"/>
      <c r="D630" s="108"/>
      <c r="E630" s="108"/>
      <c r="F630" s="108"/>
      <c r="G630" s="108"/>
      <c r="H630" s="108"/>
      <c r="I630" s="108"/>
      <c r="J630" s="108"/>
    </row>
    <row r="631">
      <c r="C631" s="108"/>
      <c r="D631" s="108"/>
      <c r="E631" s="108"/>
      <c r="F631" s="108"/>
      <c r="G631" s="108"/>
      <c r="H631" s="108"/>
      <c r="I631" s="108"/>
      <c r="J631" s="108"/>
    </row>
    <row r="632">
      <c r="C632" s="108"/>
      <c r="D632" s="108"/>
      <c r="E632" s="108"/>
      <c r="F632" s="108"/>
      <c r="G632" s="108"/>
      <c r="H632" s="108"/>
      <c r="I632" s="108"/>
      <c r="J632" s="108"/>
    </row>
    <row r="633">
      <c r="C633" s="108"/>
      <c r="D633" s="108"/>
      <c r="E633" s="108"/>
      <c r="F633" s="108"/>
      <c r="G633" s="108"/>
      <c r="H633" s="108"/>
      <c r="I633" s="108"/>
      <c r="J633" s="108"/>
    </row>
    <row r="634">
      <c r="C634" s="108"/>
      <c r="D634" s="108"/>
      <c r="E634" s="108"/>
      <c r="F634" s="108"/>
      <c r="G634" s="108"/>
      <c r="H634" s="108"/>
      <c r="I634" s="108"/>
      <c r="J634" s="108"/>
    </row>
    <row r="635">
      <c r="C635" s="108"/>
      <c r="D635" s="108"/>
      <c r="E635" s="108"/>
      <c r="F635" s="108"/>
      <c r="G635" s="108"/>
      <c r="H635" s="108"/>
      <c r="I635" s="108"/>
      <c r="J635" s="108"/>
    </row>
    <row r="636">
      <c r="C636" s="108"/>
      <c r="D636" s="108"/>
      <c r="E636" s="108"/>
      <c r="F636" s="108"/>
      <c r="G636" s="108"/>
      <c r="H636" s="108"/>
      <c r="I636" s="108"/>
      <c r="J636" s="108"/>
    </row>
    <row r="637">
      <c r="C637" s="108"/>
      <c r="D637" s="108"/>
      <c r="E637" s="108"/>
      <c r="F637" s="108"/>
      <c r="G637" s="108"/>
      <c r="H637" s="108"/>
      <c r="I637" s="108"/>
      <c r="J637" s="108"/>
    </row>
    <row r="638">
      <c r="C638" s="108"/>
      <c r="D638" s="108"/>
      <c r="E638" s="108"/>
      <c r="F638" s="108"/>
      <c r="G638" s="108"/>
      <c r="H638" s="108"/>
      <c r="I638" s="108"/>
      <c r="J638" s="108"/>
    </row>
    <row r="639">
      <c r="C639" s="108"/>
      <c r="D639" s="108"/>
      <c r="E639" s="108"/>
      <c r="F639" s="108"/>
      <c r="G639" s="108"/>
      <c r="H639" s="108"/>
      <c r="I639" s="108"/>
      <c r="J639" s="108"/>
    </row>
    <row r="640">
      <c r="C640" s="108"/>
      <c r="D640" s="108"/>
      <c r="E640" s="108"/>
      <c r="F640" s="108"/>
      <c r="G640" s="108"/>
      <c r="H640" s="108"/>
      <c r="I640" s="108"/>
      <c r="J640" s="108"/>
    </row>
    <row r="641">
      <c r="C641" s="108"/>
      <c r="D641" s="108"/>
      <c r="E641" s="108"/>
      <c r="F641" s="108"/>
      <c r="G641" s="108"/>
      <c r="H641" s="108"/>
      <c r="I641" s="108"/>
      <c r="J641" s="108"/>
    </row>
    <row r="642">
      <c r="C642" s="108"/>
      <c r="D642" s="108"/>
      <c r="E642" s="108"/>
      <c r="F642" s="108"/>
      <c r="G642" s="108"/>
      <c r="H642" s="108"/>
      <c r="I642" s="108"/>
      <c r="J642" s="108"/>
    </row>
    <row r="643">
      <c r="C643" s="108"/>
      <c r="D643" s="108"/>
      <c r="E643" s="108"/>
      <c r="F643" s="108"/>
      <c r="G643" s="108"/>
      <c r="H643" s="108"/>
      <c r="I643" s="108"/>
      <c r="J643" s="108"/>
    </row>
    <row r="644">
      <c r="C644" s="108"/>
      <c r="D644" s="108"/>
      <c r="E644" s="108"/>
      <c r="F644" s="108"/>
      <c r="G644" s="108"/>
      <c r="H644" s="108"/>
      <c r="I644" s="108"/>
      <c r="J644" s="108"/>
    </row>
    <row r="645">
      <c r="C645" s="108"/>
      <c r="D645" s="108"/>
      <c r="E645" s="108"/>
      <c r="F645" s="108"/>
      <c r="G645" s="108"/>
      <c r="H645" s="108"/>
      <c r="I645" s="108"/>
      <c r="J645" s="108"/>
    </row>
    <row r="646">
      <c r="C646" s="108"/>
      <c r="D646" s="108"/>
      <c r="E646" s="108"/>
      <c r="F646" s="108"/>
      <c r="G646" s="108"/>
      <c r="H646" s="108"/>
      <c r="I646" s="108"/>
      <c r="J646" s="108"/>
    </row>
    <row r="647">
      <c r="C647" s="108"/>
      <c r="D647" s="108"/>
      <c r="E647" s="108"/>
      <c r="F647" s="108"/>
      <c r="G647" s="108"/>
      <c r="H647" s="108"/>
      <c r="I647" s="108"/>
      <c r="J647" s="108"/>
    </row>
    <row r="648">
      <c r="C648" s="108"/>
      <c r="D648" s="108"/>
      <c r="E648" s="108"/>
      <c r="F648" s="108"/>
      <c r="G648" s="108"/>
      <c r="H648" s="108"/>
      <c r="I648" s="108"/>
      <c r="J648" s="108"/>
    </row>
    <row r="649">
      <c r="C649" s="108"/>
      <c r="D649" s="108"/>
      <c r="E649" s="108"/>
      <c r="F649" s="108"/>
      <c r="G649" s="108"/>
      <c r="H649" s="108"/>
      <c r="I649" s="108"/>
      <c r="J649" s="108"/>
    </row>
    <row r="650">
      <c r="C650" s="108"/>
      <c r="D650" s="108"/>
      <c r="E650" s="108"/>
      <c r="F650" s="108"/>
      <c r="G650" s="108"/>
      <c r="H650" s="108"/>
      <c r="I650" s="108"/>
      <c r="J650" s="108"/>
    </row>
    <row r="651">
      <c r="C651" s="108"/>
      <c r="D651" s="108"/>
      <c r="E651" s="108"/>
      <c r="F651" s="108"/>
      <c r="G651" s="108"/>
      <c r="H651" s="108"/>
      <c r="I651" s="108"/>
      <c r="J651" s="108"/>
    </row>
    <row r="652">
      <c r="C652" s="108"/>
      <c r="D652" s="108"/>
      <c r="E652" s="108"/>
      <c r="F652" s="108"/>
      <c r="G652" s="108"/>
      <c r="H652" s="108"/>
      <c r="I652" s="108"/>
      <c r="J652" s="108"/>
    </row>
    <row r="653">
      <c r="C653" s="108"/>
      <c r="D653" s="108"/>
      <c r="E653" s="108"/>
      <c r="F653" s="108"/>
      <c r="G653" s="108"/>
      <c r="H653" s="108"/>
      <c r="I653" s="108"/>
      <c r="J653" s="108"/>
    </row>
    <row r="654">
      <c r="C654" s="108"/>
      <c r="D654" s="108"/>
      <c r="E654" s="108"/>
      <c r="F654" s="108"/>
      <c r="G654" s="108"/>
      <c r="H654" s="108"/>
      <c r="I654" s="108"/>
      <c r="J654" s="108"/>
    </row>
    <row r="655">
      <c r="C655" s="108"/>
      <c r="D655" s="108"/>
      <c r="E655" s="108"/>
      <c r="F655" s="108"/>
      <c r="G655" s="108"/>
      <c r="H655" s="108"/>
      <c r="I655" s="108"/>
      <c r="J655" s="108"/>
    </row>
    <row r="656">
      <c r="C656" s="108"/>
      <c r="D656" s="108"/>
      <c r="E656" s="108"/>
      <c r="F656" s="108"/>
      <c r="G656" s="108"/>
      <c r="H656" s="108"/>
      <c r="I656" s="108"/>
      <c r="J656" s="108"/>
    </row>
    <row r="657">
      <c r="C657" s="108"/>
      <c r="D657" s="108"/>
      <c r="E657" s="108"/>
      <c r="F657" s="108"/>
      <c r="G657" s="108"/>
      <c r="H657" s="108"/>
      <c r="I657" s="108"/>
      <c r="J657" s="108"/>
    </row>
    <row r="658">
      <c r="C658" s="108"/>
      <c r="D658" s="108"/>
      <c r="E658" s="108"/>
      <c r="F658" s="108"/>
      <c r="G658" s="108"/>
      <c r="H658" s="108"/>
      <c r="I658" s="108"/>
      <c r="J658" s="108"/>
    </row>
    <row r="659">
      <c r="C659" s="108"/>
      <c r="D659" s="108"/>
      <c r="E659" s="108"/>
      <c r="F659" s="108"/>
      <c r="G659" s="108"/>
      <c r="H659" s="108"/>
      <c r="I659" s="108"/>
      <c r="J659" s="108"/>
    </row>
    <row r="660">
      <c r="C660" s="108"/>
      <c r="D660" s="108"/>
      <c r="E660" s="108"/>
      <c r="F660" s="108"/>
      <c r="G660" s="108"/>
      <c r="H660" s="108"/>
      <c r="I660" s="108"/>
      <c r="J660" s="108"/>
    </row>
    <row r="661">
      <c r="C661" s="108"/>
      <c r="D661" s="108"/>
      <c r="E661" s="108"/>
      <c r="F661" s="108"/>
      <c r="G661" s="108"/>
      <c r="H661" s="108"/>
      <c r="I661" s="108"/>
      <c r="J661" s="108"/>
    </row>
    <row r="662">
      <c r="C662" s="108"/>
      <c r="D662" s="108"/>
      <c r="E662" s="108"/>
      <c r="F662" s="108"/>
      <c r="G662" s="108"/>
      <c r="H662" s="108"/>
      <c r="I662" s="108"/>
      <c r="J662" s="108"/>
    </row>
    <row r="663">
      <c r="C663" s="108"/>
      <c r="D663" s="108"/>
      <c r="E663" s="108"/>
      <c r="F663" s="108"/>
      <c r="G663" s="108"/>
      <c r="H663" s="108"/>
      <c r="I663" s="108"/>
      <c r="J663" s="108"/>
    </row>
    <row r="664">
      <c r="C664" s="108"/>
      <c r="D664" s="108"/>
      <c r="E664" s="108"/>
      <c r="F664" s="108"/>
      <c r="G664" s="108"/>
      <c r="H664" s="108"/>
      <c r="I664" s="108"/>
      <c r="J664" s="108"/>
    </row>
    <row r="665">
      <c r="C665" s="108"/>
      <c r="D665" s="108"/>
      <c r="E665" s="108"/>
      <c r="F665" s="108"/>
      <c r="G665" s="108"/>
      <c r="H665" s="108"/>
      <c r="I665" s="108"/>
      <c r="J665" s="108"/>
    </row>
    <row r="666">
      <c r="C666" s="108"/>
      <c r="D666" s="108"/>
      <c r="E666" s="108"/>
      <c r="F666" s="108"/>
      <c r="G666" s="108"/>
      <c r="H666" s="108"/>
      <c r="I666" s="108"/>
      <c r="J666" s="108"/>
    </row>
    <row r="667">
      <c r="C667" s="108"/>
      <c r="D667" s="108"/>
      <c r="E667" s="108"/>
      <c r="F667" s="108"/>
      <c r="G667" s="108"/>
      <c r="H667" s="108"/>
      <c r="I667" s="108"/>
      <c r="J667" s="108"/>
    </row>
    <row r="668">
      <c r="C668" s="108"/>
      <c r="D668" s="108"/>
      <c r="E668" s="108"/>
      <c r="F668" s="108"/>
      <c r="G668" s="108"/>
      <c r="H668" s="108"/>
      <c r="I668" s="108"/>
      <c r="J668" s="108"/>
    </row>
    <row r="669">
      <c r="C669" s="108"/>
      <c r="D669" s="108"/>
      <c r="E669" s="108"/>
      <c r="F669" s="108"/>
      <c r="G669" s="108"/>
      <c r="H669" s="108"/>
      <c r="I669" s="108"/>
      <c r="J669" s="108"/>
    </row>
    <row r="670">
      <c r="C670" s="108"/>
      <c r="D670" s="108"/>
      <c r="E670" s="108"/>
      <c r="F670" s="108"/>
      <c r="G670" s="108"/>
      <c r="H670" s="108"/>
      <c r="I670" s="108"/>
      <c r="J670" s="108"/>
    </row>
    <row r="671">
      <c r="C671" s="108"/>
      <c r="D671" s="108"/>
      <c r="E671" s="108"/>
      <c r="F671" s="108"/>
      <c r="G671" s="108"/>
      <c r="H671" s="108"/>
      <c r="I671" s="108"/>
      <c r="J671" s="108"/>
    </row>
    <row r="672">
      <c r="C672" s="108"/>
      <c r="D672" s="108"/>
      <c r="E672" s="108"/>
      <c r="F672" s="108"/>
      <c r="G672" s="108"/>
      <c r="H672" s="108"/>
      <c r="I672" s="108"/>
      <c r="J672" s="108"/>
    </row>
    <row r="673">
      <c r="C673" s="108"/>
      <c r="D673" s="108"/>
      <c r="E673" s="108"/>
      <c r="F673" s="108"/>
      <c r="G673" s="108"/>
      <c r="H673" s="108"/>
      <c r="I673" s="108"/>
      <c r="J673" s="108"/>
    </row>
    <row r="674">
      <c r="C674" s="108"/>
      <c r="D674" s="108"/>
      <c r="E674" s="108"/>
      <c r="F674" s="108"/>
      <c r="G674" s="108"/>
      <c r="H674" s="108"/>
      <c r="I674" s="108"/>
      <c r="J674" s="108"/>
    </row>
    <row r="675">
      <c r="C675" s="108"/>
      <c r="D675" s="108"/>
      <c r="E675" s="108"/>
      <c r="F675" s="108"/>
      <c r="G675" s="108"/>
      <c r="H675" s="108"/>
      <c r="I675" s="108"/>
      <c r="J675" s="108"/>
    </row>
    <row r="676">
      <c r="C676" s="108"/>
      <c r="D676" s="108"/>
      <c r="E676" s="108"/>
      <c r="F676" s="108"/>
      <c r="G676" s="108"/>
      <c r="H676" s="108"/>
      <c r="I676" s="108"/>
      <c r="J676" s="108"/>
    </row>
    <row r="677">
      <c r="C677" s="108"/>
      <c r="D677" s="108"/>
      <c r="E677" s="108"/>
      <c r="F677" s="108"/>
      <c r="G677" s="108"/>
      <c r="H677" s="108"/>
      <c r="I677" s="108"/>
      <c r="J677" s="108"/>
    </row>
    <row r="678">
      <c r="C678" s="108"/>
      <c r="D678" s="108"/>
      <c r="E678" s="108"/>
      <c r="F678" s="108"/>
      <c r="G678" s="108"/>
      <c r="H678" s="108"/>
      <c r="I678" s="108"/>
      <c r="J678" s="108"/>
    </row>
    <row r="679">
      <c r="C679" s="108"/>
      <c r="D679" s="108"/>
      <c r="E679" s="108"/>
      <c r="F679" s="108"/>
      <c r="G679" s="108"/>
      <c r="H679" s="108"/>
      <c r="I679" s="108"/>
      <c r="J679" s="108"/>
    </row>
    <row r="680">
      <c r="C680" s="108"/>
      <c r="D680" s="108"/>
      <c r="E680" s="108"/>
      <c r="F680" s="108"/>
      <c r="G680" s="108"/>
      <c r="H680" s="108"/>
      <c r="I680" s="108"/>
      <c r="J680" s="108"/>
    </row>
    <row r="681">
      <c r="C681" s="108"/>
      <c r="D681" s="108"/>
      <c r="E681" s="108"/>
      <c r="F681" s="108"/>
      <c r="G681" s="108"/>
      <c r="H681" s="108"/>
      <c r="I681" s="108"/>
      <c r="J681" s="108"/>
    </row>
    <row r="682">
      <c r="C682" s="108"/>
      <c r="D682" s="108"/>
      <c r="E682" s="108"/>
      <c r="F682" s="108"/>
      <c r="G682" s="108"/>
      <c r="H682" s="108"/>
      <c r="I682" s="108"/>
      <c r="J682" s="108"/>
    </row>
    <row r="683">
      <c r="C683" s="108"/>
      <c r="D683" s="108"/>
      <c r="E683" s="108"/>
      <c r="F683" s="108"/>
      <c r="G683" s="108"/>
      <c r="H683" s="108"/>
      <c r="I683" s="108"/>
      <c r="J683" s="108"/>
    </row>
    <row r="684">
      <c r="C684" s="108"/>
      <c r="D684" s="108"/>
      <c r="E684" s="108"/>
      <c r="F684" s="108"/>
      <c r="G684" s="108"/>
      <c r="H684" s="108"/>
      <c r="I684" s="108"/>
      <c r="J684" s="108"/>
    </row>
    <row r="685">
      <c r="C685" s="108"/>
      <c r="D685" s="108"/>
      <c r="E685" s="108"/>
      <c r="F685" s="108"/>
      <c r="G685" s="108"/>
      <c r="H685" s="108"/>
      <c r="I685" s="108"/>
      <c r="J685" s="108"/>
    </row>
    <row r="686">
      <c r="C686" s="108"/>
      <c r="D686" s="108"/>
      <c r="E686" s="108"/>
      <c r="F686" s="108"/>
      <c r="G686" s="108"/>
      <c r="H686" s="108"/>
      <c r="I686" s="108"/>
      <c r="J686" s="108"/>
    </row>
    <row r="687">
      <c r="C687" s="108"/>
      <c r="D687" s="108"/>
      <c r="E687" s="108"/>
      <c r="F687" s="108"/>
      <c r="G687" s="108"/>
      <c r="H687" s="108"/>
      <c r="I687" s="108"/>
      <c r="J687" s="108"/>
    </row>
    <row r="688">
      <c r="C688" s="108"/>
      <c r="D688" s="108"/>
      <c r="E688" s="108"/>
      <c r="F688" s="108"/>
      <c r="G688" s="108"/>
      <c r="H688" s="108"/>
      <c r="I688" s="108"/>
      <c r="J688" s="108"/>
    </row>
    <row r="689">
      <c r="C689" s="108"/>
      <c r="D689" s="108"/>
      <c r="E689" s="108"/>
      <c r="F689" s="108"/>
      <c r="G689" s="108"/>
      <c r="H689" s="108"/>
      <c r="I689" s="108"/>
      <c r="J689" s="108"/>
    </row>
    <row r="690">
      <c r="C690" s="108"/>
      <c r="D690" s="108"/>
      <c r="E690" s="108"/>
      <c r="F690" s="108"/>
      <c r="G690" s="108"/>
      <c r="H690" s="108"/>
      <c r="I690" s="108"/>
      <c r="J690" s="108"/>
    </row>
    <row r="691">
      <c r="C691" s="108"/>
      <c r="D691" s="108"/>
      <c r="E691" s="108"/>
      <c r="F691" s="108"/>
      <c r="G691" s="108"/>
      <c r="H691" s="108"/>
      <c r="I691" s="108"/>
      <c r="J691" s="108"/>
    </row>
    <row r="692">
      <c r="C692" s="108"/>
      <c r="D692" s="108"/>
      <c r="E692" s="108"/>
      <c r="F692" s="108"/>
      <c r="G692" s="108"/>
      <c r="H692" s="108"/>
      <c r="I692" s="108"/>
      <c r="J692" s="108"/>
    </row>
    <row r="693">
      <c r="C693" s="108"/>
      <c r="D693" s="108"/>
      <c r="E693" s="108"/>
      <c r="F693" s="108"/>
      <c r="G693" s="108"/>
      <c r="H693" s="108"/>
      <c r="I693" s="108"/>
      <c r="J693" s="108"/>
    </row>
    <row r="694">
      <c r="C694" s="108"/>
      <c r="D694" s="108"/>
      <c r="E694" s="108"/>
      <c r="F694" s="108"/>
      <c r="G694" s="108"/>
      <c r="H694" s="108"/>
      <c r="I694" s="108"/>
      <c r="J694" s="108"/>
    </row>
    <row r="695">
      <c r="C695" s="108"/>
      <c r="D695" s="108"/>
      <c r="E695" s="108"/>
      <c r="F695" s="108"/>
      <c r="G695" s="108"/>
      <c r="H695" s="108"/>
      <c r="I695" s="108"/>
      <c r="J695" s="108"/>
    </row>
    <row r="696">
      <c r="C696" s="108"/>
      <c r="D696" s="108"/>
      <c r="E696" s="108"/>
      <c r="F696" s="108"/>
      <c r="G696" s="108"/>
      <c r="H696" s="108"/>
      <c r="I696" s="108"/>
      <c r="J696" s="108"/>
    </row>
    <row r="697">
      <c r="C697" s="108"/>
      <c r="D697" s="108"/>
      <c r="E697" s="108"/>
      <c r="F697" s="108"/>
      <c r="G697" s="108"/>
      <c r="H697" s="108"/>
      <c r="I697" s="108"/>
      <c r="J697" s="108"/>
    </row>
    <row r="698">
      <c r="C698" s="108"/>
      <c r="D698" s="108"/>
      <c r="E698" s="108"/>
      <c r="F698" s="108"/>
      <c r="G698" s="108"/>
      <c r="H698" s="108"/>
      <c r="I698" s="108"/>
      <c r="J698" s="108"/>
    </row>
    <row r="699">
      <c r="C699" s="108"/>
      <c r="D699" s="108"/>
      <c r="E699" s="108"/>
      <c r="F699" s="108"/>
      <c r="G699" s="108"/>
      <c r="H699" s="108"/>
      <c r="I699" s="108"/>
      <c r="J699" s="108"/>
    </row>
    <row r="700">
      <c r="C700" s="108"/>
      <c r="D700" s="108"/>
      <c r="E700" s="108"/>
      <c r="F700" s="108"/>
      <c r="G700" s="108"/>
      <c r="H700" s="108"/>
      <c r="I700" s="108"/>
      <c r="J700" s="108"/>
    </row>
    <row r="701">
      <c r="C701" s="108"/>
      <c r="D701" s="108"/>
      <c r="E701" s="108"/>
      <c r="F701" s="108"/>
      <c r="G701" s="108"/>
      <c r="H701" s="108"/>
      <c r="I701" s="108"/>
      <c r="J701" s="108"/>
    </row>
    <row r="702">
      <c r="C702" s="108"/>
      <c r="D702" s="108"/>
      <c r="E702" s="108"/>
      <c r="F702" s="108"/>
      <c r="G702" s="108"/>
      <c r="H702" s="108"/>
      <c r="I702" s="108"/>
      <c r="J702" s="108"/>
    </row>
    <row r="703">
      <c r="C703" s="108"/>
      <c r="D703" s="108"/>
      <c r="E703" s="108"/>
      <c r="F703" s="108"/>
      <c r="G703" s="108"/>
      <c r="H703" s="108"/>
      <c r="I703" s="108"/>
      <c r="J703" s="108"/>
    </row>
    <row r="704">
      <c r="C704" s="108"/>
      <c r="D704" s="108"/>
      <c r="E704" s="108"/>
      <c r="F704" s="108"/>
      <c r="G704" s="108"/>
      <c r="H704" s="108"/>
      <c r="I704" s="108"/>
      <c r="J704" s="108"/>
    </row>
    <row r="705">
      <c r="C705" s="108"/>
      <c r="D705" s="108"/>
      <c r="E705" s="108"/>
      <c r="F705" s="108"/>
      <c r="G705" s="108"/>
      <c r="H705" s="108"/>
      <c r="I705" s="108"/>
      <c r="J705" s="108"/>
    </row>
    <row r="706">
      <c r="C706" s="108"/>
      <c r="D706" s="108"/>
      <c r="E706" s="108"/>
      <c r="F706" s="108"/>
      <c r="G706" s="108"/>
      <c r="H706" s="108"/>
      <c r="I706" s="108"/>
      <c r="J706" s="108"/>
    </row>
    <row r="707">
      <c r="C707" s="108"/>
      <c r="D707" s="108"/>
      <c r="E707" s="108"/>
      <c r="F707" s="108"/>
      <c r="G707" s="108"/>
      <c r="H707" s="108"/>
      <c r="I707" s="108"/>
      <c r="J707" s="108"/>
    </row>
    <row r="708">
      <c r="C708" s="108"/>
      <c r="D708" s="108"/>
      <c r="E708" s="108"/>
      <c r="F708" s="108"/>
      <c r="G708" s="108"/>
      <c r="H708" s="108"/>
      <c r="I708" s="108"/>
      <c r="J708" s="108"/>
    </row>
    <row r="709">
      <c r="C709" s="108"/>
      <c r="D709" s="108"/>
      <c r="E709" s="108"/>
      <c r="F709" s="108"/>
      <c r="G709" s="108"/>
      <c r="H709" s="108"/>
      <c r="I709" s="108"/>
      <c r="J709" s="108"/>
    </row>
    <row r="710">
      <c r="C710" s="108"/>
      <c r="D710" s="108"/>
      <c r="E710" s="108"/>
      <c r="F710" s="108"/>
      <c r="G710" s="108"/>
      <c r="H710" s="108"/>
      <c r="I710" s="108"/>
      <c r="J710" s="108"/>
    </row>
    <row r="711">
      <c r="C711" s="108"/>
      <c r="D711" s="108"/>
      <c r="E711" s="108"/>
      <c r="F711" s="108"/>
      <c r="G711" s="108"/>
      <c r="H711" s="108"/>
      <c r="I711" s="108"/>
      <c r="J711" s="108"/>
    </row>
    <row r="712">
      <c r="C712" s="108"/>
      <c r="D712" s="108"/>
      <c r="E712" s="108"/>
      <c r="F712" s="108"/>
      <c r="G712" s="108"/>
      <c r="H712" s="108"/>
      <c r="I712" s="108"/>
      <c r="J712" s="108"/>
    </row>
    <row r="713">
      <c r="C713" s="108"/>
      <c r="D713" s="108"/>
      <c r="E713" s="108"/>
      <c r="F713" s="108"/>
      <c r="G713" s="108"/>
      <c r="H713" s="108"/>
      <c r="I713" s="108"/>
      <c r="J713" s="108"/>
    </row>
    <row r="714">
      <c r="C714" s="108"/>
      <c r="D714" s="108"/>
      <c r="E714" s="108"/>
      <c r="F714" s="108"/>
      <c r="G714" s="108"/>
      <c r="H714" s="108"/>
      <c r="I714" s="108"/>
      <c r="J714" s="108"/>
    </row>
    <row r="715">
      <c r="C715" s="108"/>
      <c r="D715" s="108"/>
      <c r="E715" s="108"/>
      <c r="F715" s="108"/>
      <c r="G715" s="108"/>
      <c r="H715" s="108"/>
      <c r="I715" s="108"/>
      <c r="J715" s="108"/>
    </row>
    <row r="716">
      <c r="C716" s="108"/>
      <c r="D716" s="108"/>
      <c r="E716" s="108"/>
      <c r="F716" s="108"/>
      <c r="G716" s="108"/>
      <c r="H716" s="108"/>
      <c r="I716" s="108"/>
      <c r="J716" s="108"/>
    </row>
    <row r="717">
      <c r="C717" s="108"/>
      <c r="D717" s="108"/>
      <c r="E717" s="108"/>
      <c r="F717" s="108"/>
      <c r="G717" s="108"/>
      <c r="H717" s="108"/>
      <c r="I717" s="108"/>
      <c r="J717" s="108"/>
    </row>
    <row r="718">
      <c r="C718" s="108"/>
      <c r="D718" s="108"/>
      <c r="E718" s="108"/>
      <c r="F718" s="108"/>
      <c r="G718" s="108"/>
      <c r="H718" s="108"/>
      <c r="I718" s="108"/>
      <c r="J718" s="108"/>
    </row>
    <row r="719">
      <c r="C719" s="108"/>
      <c r="D719" s="108"/>
      <c r="E719" s="108"/>
      <c r="F719" s="108"/>
      <c r="G719" s="108"/>
      <c r="H719" s="108"/>
      <c r="I719" s="108"/>
      <c r="J719" s="108"/>
    </row>
    <row r="720">
      <c r="C720" s="108"/>
      <c r="D720" s="108"/>
      <c r="E720" s="108"/>
      <c r="F720" s="108"/>
      <c r="G720" s="108"/>
      <c r="H720" s="108"/>
      <c r="I720" s="108"/>
      <c r="J720" s="108"/>
    </row>
    <row r="721">
      <c r="C721" s="108"/>
      <c r="D721" s="108"/>
      <c r="E721" s="108"/>
      <c r="F721" s="108"/>
      <c r="G721" s="108"/>
      <c r="H721" s="108"/>
      <c r="I721" s="108"/>
      <c r="J721" s="108"/>
    </row>
    <row r="722">
      <c r="C722" s="108"/>
      <c r="D722" s="108"/>
      <c r="E722" s="108"/>
      <c r="F722" s="108"/>
      <c r="G722" s="108"/>
      <c r="H722" s="108"/>
      <c r="I722" s="108"/>
      <c r="J722" s="108"/>
    </row>
    <row r="723">
      <c r="C723" s="108"/>
      <c r="D723" s="108"/>
      <c r="E723" s="108"/>
      <c r="F723" s="108"/>
      <c r="G723" s="108"/>
      <c r="H723" s="108"/>
      <c r="I723" s="108"/>
      <c r="J723" s="108"/>
    </row>
    <row r="724">
      <c r="C724" s="108"/>
      <c r="D724" s="108"/>
      <c r="E724" s="108"/>
      <c r="F724" s="108"/>
      <c r="G724" s="108"/>
      <c r="H724" s="108"/>
      <c r="I724" s="108"/>
      <c r="J724" s="108"/>
    </row>
    <row r="725">
      <c r="C725" s="108"/>
      <c r="D725" s="108"/>
      <c r="E725" s="108"/>
      <c r="F725" s="108"/>
      <c r="G725" s="108"/>
      <c r="H725" s="108"/>
      <c r="I725" s="108"/>
      <c r="J725" s="108"/>
    </row>
    <row r="726">
      <c r="C726" s="108"/>
      <c r="D726" s="108"/>
      <c r="E726" s="108"/>
      <c r="F726" s="108"/>
      <c r="G726" s="108"/>
      <c r="H726" s="108"/>
      <c r="I726" s="108"/>
      <c r="J726" s="108"/>
    </row>
    <row r="727">
      <c r="C727" s="108"/>
      <c r="D727" s="108"/>
      <c r="E727" s="108"/>
      <c r="F727" s="108"/>
      <c r="G727" s="108"/>
      <c r="H727" s="108"/>
      <c r="I727" s="108"/>
      <c r="J727" s="108"/>
    </row>
    <row r="728">
      <c r="C728" s="108"/>
      <c r="D728" s="108"/>
      <c r="E728" s="108"/>
      <c r="F728" s="108"/>
      <c r="G728" s="108"/>
      <c r="H728" s="108"/>
      <c r="I728" s="108"/>
      <c r="J728" s="108"/>
    </row>
    <row r="729">
      <c r="C729" s="108"/>
      <c r="D729" s="108"/>
      <c r="E729" s="108"/>
      <c r="F729" s="108"/>
      <c r="G729" s="108"/>
      <c r="H729" s="108"/>
      <c r="I729" s="108"/>
      <c r="J729" s="108"/>
    </row>
    <row r="730">
      <c r="C730" s="108"/>
      <c r="D730" s="108"/>
      <c r="E730" s="108"/>
      <c r="F730" s="108"/>
      <c r="G730" s="108"/>
      <c r="H730" s="108"/>
      <c r="I730" s="108"/>
      <c r="J730" s="108"/>
    </row>
    <row r="731">
      <c r="C731" s="108"/>
      <c r="D731" s="108"/>
      <c r="E731" s="108"/>
      <c r="F731" s="108"/>
      <c r="G731" s="108"/>
      <c r="H731" s="108"/>
      <c r="I731" s="108"/>
      <c r="J731" s="108"/>
    </row>
    <row r="732">
      <c r="C732" s="108"/>
      <c r="D732" s="108"/>
      <c r="E732" s="108"/>
      <c r="F732" s="108"/>
      <c r="G732" s="108"/>
      <c r="H732" s="108"/>
      <c r="I732" s="108"/>
      <c r="J732" s="108"/>
    </row>
    <row r="733">
      <c r="C733" s="108"/>
      <c r="D733" s="108"/>
      <c r="E733" s="108"/>
      <c r="F733" s="108"/>
      <c r="G733" s="108"/>
      <c r="H733" s="108"/>
      <c r="I733" s="108"/>
      <c r="J733" s="108"/>
    </row>
    <row r="734">
      <c r="C734" s="108"/>
      <c r="D734" s="108"/>
      <c r="E734" s="108"/>
      <c r="F734" s="108"/>
      <c r="G734" s="108"/>
      <c r="H734" s="108"/>
      <c r="I734" s="108"/>
      <c r="J734" s="108"/>
    </row>
    <row r="735">
      <c r="C735" s="108"/>
      <c r="D735" s="108"/>
      <c r="E735" s="108"/>
      <c r="F735" s="108"/>
      <c r="G735" s="108"/>
      <c r="H735" s="108"/>
      <c r="I735" s="108"/>
      <c r="J735" s="108"/>
    </row>
    <row r="736">
      <c r="C736" s="108"/>
      <c r="D736" s="108"/>
      <c r="E736" s="108"/>
      <c r="F736" s="108"/>
      <c r="G736" s="108"/>
      <c r="H736" s="108"/>
      <c r="I736" s="108"/>
      <c r="J736" s="108"/>
    </row>
    <row r="737">
      <c r="C737" s="108"/>
      <c r="D737" s="108"/>
      <c r="E737" s="108"/>
      <c r="F737" s="108"/>
      <c r="G737" s="108"/>
      <c r="H737" s="108"/>
      <c r="I737" s="108"/>
      <c r="J737" s="108"/>
    </row>
    <row r="738">
      <c r="C738" s="108"/>
      <c r="D738" s="108"/>
      <c r="E738" s="108"/>
      <c r="F738" s="108"/>
      <c r="G738" s="108"/>
      <c r="H738" s="108"/>
      <c r="I738" s="108"/>
      <c r="J738" s="108"/>
    </row>
    <row r="739">
      <c r="C739" s="108"/>
      <c r="D739" s="108"/>
      <c r="E739" s="108"/>
      <c r="F739" s="108"/>
      <c r="G739" s="108"/>
      <c r="H739" s="108"/>
      <c r="I739" s="108"/>
      <c r="J739" s="108"/>
    </row>
    <row r="740">
      <c r="C740" s="108"/>
      <c r="D740" s="108"/>
      <c r="E740" s="108"/>
      <c r="F740" s="108"/>
      <c r="G740" s="108"/>
      <c r="H740" s="108"/>
      <c r="I740" s="108"/>
      <c r="J740" s="108"/>
    </row>
    <row r="741">
      <c r="C741" s="108"/>
      <c r="D741" s="108"/>
      <c r="E741" s="108"/>
      <c r="F741" s="108"/>
      <c r="G741" s="108"/>
      <c r="H741" s="108"/>
      <c r="I741" s="108"/>
      <c r="J741" s="108"/>
    </row>
    <row r="742">
      <c r="C742" s="108"/>
      <c r="D742" s="108"/>
      <c r="E742" s="108"/>
      <c r="F742" s="108"/>
      <c r="G742" s="108"/>
      <c r="H742" s="108"/>
      <c r="I742" s="108"/>
      <c r="J742" s="108"/>
    </row>
    <row r="743">
      <c r="C743" s="108"/>
      <c r="D743" s="108"/>
      <c r="E743" s="108"/>
      <c r="F743" s="108"/>
      <c r="G743" s="108"/>
      <c r="H743" s="108"/>
      <c r="I743" s="108"/>
      <c r="J743" s="108"/>
    </row>
    <row r="744">
      <c r="C744" s="108"/>
      <c r="D744" s="108"/>
      <c r="E744" s="108"/>
      <c r="F744" s="108"/>
      <c r="G744" s="108"/>
      <c r="H744" s="108"/>
      <c r="I744" s="108"/>
      <c r="J744" s="108"/>
    </row>
    <row r="745">
      <c r="C745" s="108"/>
      <c r="D745" s="108"/>
      <c r="E745" s="108"/>
      <c r="F745" s="108"/>
      <c r="G745" s="108"/>
      <c r="H745" s="108"/>
      <c r="I745" s="108"/>
      <c r="J745" s="108"/>
    </row>
    <row r="746">
      <c r="C746" s="108"/>
      <c r="D746" s="108"/>
      <c r="E746" s="108"/>
      <c r="F746" s="108"/>
      <c r="G746" s="108"/>
      <c r="H746" s="108"/>
      <c r="I746" s="108"/>
      <c r="J746" s="108"/>
    </row>
    <row r="747">
      <c r="C747" s="108"/>
      <c r="D747" s="108"/>
      <c r="E747" s="108"/>
      <c r="F747" s="108"/>
      <c r="G747" s="108"/>
      <c r="H747" s="108"/>
      <c r="I747" s="108"/>
      <c r="J747" s="108"/>
    </row>
    <row r="748">
      <c r="C748" s="108"/>
      <c r="D748" s="108"/>
      <c r="E748" s="108"/>
      <c r="F748" s="108"/>
      <c r="G748" s="108"/>
      <c r="H748" s="108"/>
      <c r="I748" s="108"/>
      <c r="J748" s="108"/>
    </row>
    <row r="749">
      <c r="C749" s="108"/>
      <c r="D749" s="108"/>
      <c r="E749" s="108"/>
      <c r="F749" s="108"/>
      <c r="G749" s="108"/>
      <c r="H749" s="108"/>
      <c r="I749" s="108"/>
      <c r="J749" s="108"/>
    </row>
    <row r="750">
      <c r="C750" s="108"/>
      <c r="D750" s="108"/>
      <c r="E750" s="108"/>
      <c r="F750" s="108"/>
      <c r="G750" s="108"/>
      <c r="H750" s="108"/>
      <c r="I750" s="108"/>
      <c r="J750" s="108"/>
    </row>
    <row r="751">
      <c r="C751" s="108"/>
      <c r="D751" s="108"/>
      <c r="E751" s="108"/>
      <c r="F751" s="108"/>
      <c r="G751" s="108"/>
      <c r="H751" s="108"/>
      <c r="I751" s="108"/>
      <c r="J751" s="108"/>
    </row>
    <row r="752">
      <c r="C752" s="108"/>
      <c r="D752" s="108"/>
      <c r="E752" s="108"/>
      <c r="F752" s="108"/>
      <c r="G752" s="108"/>
      <c r="H752" s="108"/>
      <c r="I752" s="108"/>
      <c r="J752" s="108"/>
    </row>
    <row r="753">
      <c r="C753" s="108"/>
      <c r="D753" s="108"/>
      <c r="E753" s="108"/>
      <c r="F753" s="108"/>
      <c r="G753" s="108"/>
      <c r="H753" s="108"/>
      <c r="I753" s="108"/>
      <c r="J753" s="108"/>
    </row>
    <row r="754">
      <c r="C754" s="108"/>
      <c r="D754" s="108"/>
      <c r="E754" s="108"/>
      <c r="F754" s="108"/>
      <c r="G754" s="108"/>
      <c r="H754" s="108"/>
      <c r="I754" s="108"/>
      <c r="J754" s="108"/>
    </row>
    <row r="755">
      <c r="C755" s="108"/>
      <c r="D755" s="108"/>
      <c r="E755" s="108"/>
      <c r="F755" s="108"/>
      <c r="G755" s="108"/>
      <c r="H755" s="108"/>
      <c r="I755" s="108"/>
      <c r="J755" s="108"/>
    </row>
    <row r="756">
      <c r="C756" s="108"/>
      <c r="D756" s="108"/>
      <c r="E756" s="108"/>
      <c r="F756" s="108"/>
      <c r="G756" s="108"/>
      <c r="H756" s="108"/>
      <c r="I756" s="108"/>
      <c r="J756" s="108"/>
    </row>
    <row r="757">
      <c r="C757" s="108"/>
      <c r="D757" s="108"/>
      <c r="E757" s="108"/>
      <c r="F757" s="108"/>
      <c r="G757" s="108"/>
      <c r="H757" s="108"/>
      <c r="I757" s="108"/>
      <c r="J757" s="108"/>
    </row>
    <row r="758">
      <c r="C758" s="108"/>
      <c r="D758" s="108"/>
      <c r="E758" s="108"/>
      <c r="F758" s="108"/>
      <c r="G758" s="108"/>
      <c r="H758" s="108"/>
      <c r="I758" s="108"/>
      <c r="J758" s="108"/>
    </row>
    <row r="759">
      <c r="C759" s="108"/>
      <c r="D759" s="108"/>
      <c r="E759" s="108"/>
      <c r="F759" s="108"/>
      <c r="G759" s="108"/>
      <c r="H759" s="108"/>
      <c r="I759" s="108"/>
      <c r="J759" s="108"/>
    </row>
    <row r="760">
      <c r="C760" s="108"/>
      <c r="D760" s="108"/>
      <c r="E760" s="108"/>
      <c r="F760" s="108"/>
      <c r="G760" s="108"/>
      <c r="H760" s="108"/>
      <c r="I760" s="108"/>
      <c r="J760" s="108"/>
    </row>
    <row r="761">
      <c r="C761" s="108"/>
      <c r="D761" s="108"/>
      <c r="E761" s="108"/>
      <c r="F761" s="108"/>
      <c r="G761" s="108"/>
      <c r="H761" s="108"/>
      <c r="I761" s="108"/>
      <c r="J761" s="108"/>
    </row>
    <row r="762">
      <c r="C762" s="108"/>
      <c r="D762" s="108"/>
      <c r="E762" s="108"/>
      <c r="F762" s="108"/>
      <c r="G762" s="108"/>
      <c r="H762" s="108"/>
      <c r="I762" s="108"/>
      <c r="J762" s="108"/>
    </row>
    <row r="763">
      <c r="C763" s="108"/>
      <c r="D763" s="108"/>
      <c r="E763" s="108"/>
      <c r="F763" s="108"/>
      <c r="G763" s="108"/>
      <c r="H763" s="108"/>
      <c r="I763" s="108"/>
      <c r="J763" s="108"/>
    </row>
    <row r="764">
      <c r="C764" s="108"/>
      <c r="D764" s="108"/>
      <c r="E764" s="108"/>
      <c r="F764" s="108"/>
      <c r="G764" s="108"/>
      <c r="H764" s="108"/>
      <c r="I764" s="108"/>
      <c r="J764" s="108"/>
    </row>
    <row r="765">
      <c r="C765" s="108"/>
      <c r="D765" s="108"/>
      <c r="E765" s="108"/>
      <c r="F765" s="108"/>
      <c r="G765" s="108"/>
      <c r="H765" s="108"/>
      <c r="I765" s="108"/>
      <c r="J765" s="108"/>
    </row>
    <row r="766">
      <c r="C766" s="108"/>
      <c r="D766" s="108"/>
      <c r="E766" s="108"/>
      <c r="F766" s="108"/>
      <c r="G766" s="108"/>
      <c r="H766" s="108"/>
      <c r="I766" s="108"/>
      <c r="J766" s="108"/>
    </row>
    <row r="767">
      <c r="C767" s="108"/>
      <c r="D767" s="108"/>
      <c r="E767" s="108"/>
      <c r="F767" s="108"/>
      <c r="G767" s="108"/>
      <c r="H767" s="108"/>
      <c r="I767" s="108"/>
      <c r="J767" s="108"/>
    </row>
    <row r="768">
      <c r="C768" s="108"/>
      <c r="D768" s="108"/>
      <c r="E768" s="108"/>
      <c r="F768" s="108"/>
      <c r="G768" s="108"/>
      <c r="H768" s="108"/>
      <c r="I768" s="108"/>
      <c r="J768" s="108"/>
    </row>
    <row r="769">
      <c r="C769" s="108"/>
      <c r="D769" s="108"/>
      <c r="E769" s="108"/>
      <c r="F769" s="108"/>
      <c r="G769" s="108"/>
      <c r="H769" s="108"/>
      <c r="I769" s="108"/>
      <c r="J769" s="108"/>
    </row>
    <row r="770">
      <c r="C770" s="108"/>
      <c r="D770" s="108"/>
      <c r="E770" s="108"/>
      <c r="F770" s="108"/>
      <c r="G770" s="108"/>
      <c r="H770" s="108"/>
      <c r="I770" s="108"/>
      <c r="J770" s="108"/>
    </row>
    <row r="771">
      <c r="C771" s="108"/>
      <c r="D771" s="108"/>
      <c r="E771" s="108"/>
      <c r="F771" s="108"/>
      <c r="G771" s="108"/>
      <c r="H771" s="108"/>
      <c r="I771" s="108"/>
      <c r="J771" s="108"/>
    </row>
    <row r="772">
      <c r="C772" s="108"/>
      <c r="D772" s="108"/>
      <c r="E772" s="108"/>
      <c r="F772" s="108"/>
      <c r="G772" s="108"/>
      <c r="H772" s="108"/>
      <c r="I772" s="108"/>
      <c r="J772" s="108"/>
    </row>
    <row r="773">
      <c r="C773" s="108"/>
      <c r="D773" s="108"/>
      <c r="E773" s="108"/>
      <c r="F773" s="108"/>
      <c r="G773" s="108"/>
      <c r="H773" s="108"/>
      <c r="I773" s="108"/>
      <c r="J773" s="108"/>
    </row>
    <row r="774">
      <c r="C774" s="108"/>
      <c r="D774" s="108"/>
      <c r="E774" s="108"/>
      <c r="F774" s="108"/>
      <c r="G774" s="108"/>
      <c r="H774" s="108"/>
      <c r="I774" s="108"/>
      <c r="J774" s="108"/>
    </row>
    <row r="775">
      <c r="C775" s="108"/>
      <c r="D775" s="108"/>
      <c r="E775" s="108"/>
      <c r="F775" s="108"/>
      <c r="G775" s="108"/>
      <c r="H775" s="108"/>
      <c r="I775" s="108"/>
      <c r="J775" s="108"/>
    </row>
    <row r="776">
      <c r="C776" s="108"/>
      <c r="D776" s="108"/>
      <c r="E776" s="108"/>
      <c r="F776" s="108"/>
      <c r="G776" s="108"/>
      <c r="H776" s="108"/>
      <c r="I776" s="108"/>
      <c r="J776" s="108"/>
    </row>
    <row r="777">
      <c r="C777" s="108"/>
      <c r="D777" s="108"/>
      <c r="E777" s="108"/>
      <c r="F777" s="108"/>
      <c r="G777" s="108"/>
      <c r="H777" s="108"/>
      <c r="I777" s="108"/>
      <c r="J777" s="108"/>
    </row>
    <row r="778">
      <c r="C778" s="108"/>
      <c r="D778" s="108"/>
      <c r="E778" s="108"/>
      <c r="F778" s="108"/>
      <c r="G778" s="108"/>
      <c r="H778" s="108"/>
      <c r="I778" s="108"/>
      <c r="J778" s="108"/>
    </row>
    <row r="779">
      <c r="C779" s="108"/>
      <c r="D779" s="108"/>
      <c r="E779" s="108"/>
      <c r="F779" s="108"/>
      <c r="G779" s="108"/>
      <c r="H779" s="108"/>
      <c r="I779" s="108"/>
      <c r="J779" s="108"/>
    </row>
    <row r="780">
      <c r="C780" s="108"/>
      <c r="D780" s="108"/>
      <c r="E780" s="108"/>
      <c r="F780" s="108"/>
      <c r="G780" s="108"/>
      <c r="H780" s="108"/>
      <c r="I780" s="108"/>
      <c r="J780" s="108"/>
    </row>
    <row r="781">
      <c r="C781" s="108"/>
      <c r="D781" s="108"/>
      <c r="E781" s="108"/>
      <c r="F781" s="108"/>
      <c r="G781" s="108"/>
      <c r="H781" s="108"/>
      <c r="I781" s="108"/>
      <c r="J781" s="108"/>
    </row>
    <row r="782">
      <c r="C782" s="108"/>
      <c r="D782" s="108"/>
      <c r="E782" s="108"/>
      <c r="F782" s="108"/>
      <c r="G782" s="108"/>
      <c r="H782" s="108"/>
      <c r="I782" s="108"/>
      <c r="J782" s="108"/>
    </row>
    <row r="783">
      <c r="C783" s="108"/>
      <c r="D783" s="108"/>
      <c r="E783" s="108"/>
      <c r="F783" s="108"/>
      <c r="G783" s="108"/>
      <c r="H783" s="108"/>
      <c r="I783" s="108"/>
      <c r="J783" s="108"/>
    </row>
    <row r="784">
      <c r="C784" s="108"/>
      <c r="D784" s="108"/>
      <c r="E784" s="108"/>
      <c r="F784" s="108"/>
      <c r="G784" s="108"/>
      <c r="H784" s="108"/>
      <c r="I784" s="108"/>
      <c r="J784" s="108"/>
    </row>
    <row r="785">
      <c r="C785" s="108"/>
      <c r="D785" s="108"/>
      <c r="E785" s="108"/>
      <c r="F785" s="108"/>
      <c r="G785" s="108"/>
      <c r="H785" s="108"/>
      <c r="I785" s="108"/>
      <c r="J785" s="108"/>
    </row>
    <row r="786">
      <c r="C786" s="108"/>
      <c r="D786" s="108"/>
      <c r="E786" s="108"/>
      <c r="F786" s="108"/>
      <c r="G786" s="108"/>
      <c r="H786" s="108"/>
      <c r="I786" s="108"/>
      <c r="J786" s="108"/>
    </row>
    <row r="787">
      <c r="C787" s="108"/>
      <c r="D787" s="108"/>
      <c r="E787" s="108"/>
      <c r="F787" s="108"/>
      <c r="G787" s="108"/>
      <c r="H787" s="108"/>
      <c r="I787" s="108"/>
      <c r="J787" s="108"/>
    </row>
    <row r="788">
      <c r="C788" s="108"/>
      <c r="D788" s="108"/>
      <c r="E788" s="108"/>
      <c r="F788" s="108"/>
      <c r="G788" s="108"/>
      <c r="H788" s="108"/>
      <c r="I788" s="108"/>
      <c r="J788" s="108"/>
    </row>
    <row r="789">
      <c r="C789" s="108"/>
      <c r="D789" s="108"/>
      <c r="E789" s="108"/>
      <c r="F789" s="108"/>
      <c r="G789" s="108"/>
      <c r="H789" s="108"/>
      <c r="I789" s="108"/>
      <c r="J789" s="108"/>
    </row>
    <row r="790">
      <c r="C790" s="108"/>
      <c r="D790" s="108"/>
      <c r="E790" s="108"/>
      <c r="F790" s="108"/>
      <c r="G790" s="108"/>
      <c r="H790" s="108"/>
      <c r="I790" s="108"/>
      <c r="J790" s="108"/>
    </row>
    <row r="791">
      <c r="C791" s="108"/>
      <c r="D791" s="108"/>
      <c r="E791" s="108"/>
      <c r="F791" s="108"/>
      <c r="G791" s="108"/>
      <c r="H791" s="108"/>
      <c r="I791" s="108"/>
      <c r="J791" s="108"/>
    </row>
    <row r="792">
      <c r="C792" s="108"/>
      <c r="D792" s="108"/>
      <c r="E792" s="108"/>
      <c r="F792" s="108"/>
      <c r="G792" s="108"/>
      <c r="H792" s="108"/>
      <c r="I792" s="108"/>
      <c r="J792" s="108"/>
    </row>
    <row r="793">
      <c r="C793" s="108"/>
      <c r="D793" s="108"/>
      <c r="E793" s="108"/>
      <c r="F793" s="108"/>
      <c r="G793" s="108"/>
      <c r="H793" s="108"/>
      <c r="I793" s="108"/>
      <c r="J793" s="108"/>
    </row>
    <row r="794">
      <c r="C794" s="108"/>
      <c r="D794" s="108"/>
      <c r="E794" s="108"/>
      <c r="F794" s="108"/>
      <c r="G794" s="108"/>
      <c r="H794" s="108"/>
      <c r="I794" s="108"/>
      <c r="J794" s="108"/>
    </row>
    <row r="795">
      <c r="C795" s="108"/>
      <c r="D795" s="108"/>
      <c r="E795" s="108"/>
      <c r="F795" s="108"/>
      <c r="G795" s="108"/>
      <c r="H795" s="108"/>
      <c r="I795" s="108"/>
      <c r="J795" s="108"/>
    </row>
    <row r="796">
      <c r="C796" s="108"/>
      <c r="D796" s="108"/>
      <c r="E796" s="108"/>
      <c r="F796" s="108"/>
      <c r="G796" s="108"/>
      <c r="H796" s="108"/>
      <c r="I796" s="108"/>
      <c r="J796" s="108"/>
    </row>
    <row r="797">
      <c r="C797" s="108"/>
      <c r="D797" s="108"/>
      <c r="E797" s="108"/>
      <c r="F797" s="108"/>
      <c r="G797" s="108"/>
      <c r="H797" s="108"/>
      <c r="I797" s="108"/>
      <c r="J797" s="108"/>
    </row>
    <row r="798">
      <c r="C798" s="108"/>
      <c r="D798" s="108"/>
      <c r="E798" s="108"/>
      <c r="F798" s="108"/>
      <c r="G798" s="108"/>
      <c r="H798" s="108"/>
      <c r="I798" s="108"/>
      <c r="J798" s="108"/>
    </row>
    <row r="799">
      <c r="C799" s="108"/>
      <c r="D799" s="108"/>
      <c r="E799" s="108"/>
      <c r="F799" s="108"/>
      <c r="G799" s="108"/>
      <c r="H799" s="108"/>
      <c r="I799" s="108"/>
      <c r="J799" s="108"/>
    </row>
    <row r="800">
      <c r="C800" s="108"/>
      <c r="D800" s="108"/>
      <c r="E800" s="108"/>
      <c r="F800" s="108"/>
      <c r="G800" s="108"/>
      <c r="H800" s="108"/>
      <c r="I800" s="108"/>
      <c r="J800" s="108"/>
    </row>
    <row r="801">
      <c r="C801" s="108"/>
      <c r="D801" s="108"/>
      <c r="E801" s="108"/>
      <c r="F801" s="108"/>
      <c r="G801" s="108"/>
      <c r="H801" s="108"/>
      <c r="I801" s="108"/>
      <c r="J801" s="108"/>
    </row>
    <row r="802">
      <c r="C802" s="108"/>
      <c r="D802" s="108"/>
      <c r="E802" s="108"/>
      <c r="F802" s="108"/>
      <c r="G802" s="108"/>
      <c r="H802" s="108"/>
      <c r="I802" s="108"/>
      <c r="J802" s="108"/>
    </row>
    <row r="803">
      <c r="C803" s="108"/>
      <c r="D803" s="108"/>
      <c r="E803" s="108"/>
      <c r="F803" s="108"/>
      <c r="G803" s="108"/>
      <c r="H803" s="108"/>
      <c r="I803" s="108"/>
      <c r="J803" s="108"/>
    </row>
    <row r="804">
      <c r="C804" s="108"/>
      <c r="D804" s="108"/>
      <c r="E804" s="108"/>
      <c r="F804" s="108"/>
      <c r="G804" s="108"/>
      <c r="H804" s="108"/>
      <c r="I804" s="108"/>
      <c r="J804" s="108"/>
    </row>
    <row r="805">
      <c r="C805" s="108"/>
      <c r="D805" s="108"/>
      <c r="E805" s="108"/>
      <c r="F805" s="108"/>
      <c r="G805" s="108"/>
      <c r="H805" s="108"/>
      <c r="I805" s="108"/>
      <c r="J805" s="108"/>
    </row>
    <row r="806">
      <c r="C806" s="108"/>
      <c r="D806" s="108"/>
      <c r="E806" s="108"/>
      <c r="F806" s="108"/>
      <c r="G806" s="108"/>
      <c r="H806" s="108"/>
      <c r="I806" s="108"/>
      <c r="J806" s="108"/>
    </row>
    <row r="807">
      <c r="C807" s="108"/>
      <c r="D807" s="108"/>
      <c r="E807" s="108"/>
      <c r="F807" s="108"/>
      <c r="G807" s="108"/>
      <c r="H807" s="108"/>
      <c r="I807" s="108"/>
      <c r="J807" s="108"/>
    </row>
    <row r="808">
      <c r="C808" s="108"/>
      <c r="D808" s="108"/>
      <c r="E808" s="108"/>
      <c r="F808" s="108"/>
      <c r="G808" s="108"/>
      <c r="H808" s="108"/>
      <c r="I808" s="108"/>
      <c r="J808" s="108"/>
    </row>
    <row r="809">
      <c r="C809" s="108"/>
      <c r="D809" s="108"/>
      <c r="E809" s="108"/>
      <c r="F809" s="108"/>
      <c r="G809" s="108"/>
      <c r="H809" s="108"/>
      <c r="I809" s="108"/>
      <c r="J809" s="108"/>
    </row>
    <row r="810">
      <c r="C810" s="108"/>
      <c r="D810" s="108"/>
      <c r="E810" s="108"/>
      <c r="F810" s="108"/>
      <c r="G810" s="108"/>
      <c r="H810" s="108"/>
      <c r="I810" s="108"/>
      <c r="J810" s="108"/>
    </row>
    <row r="811">
      <c r="C811" s="108"/>
      <c r="D811" s="108"/>
      <c r="E811" s="108"/>
      <c r="F811" s="108"/>
      <c r="G811" s="108"/>
      <c r="H811" s="108"/>
      <c r="I811" s="108"/>
      <c r="J811" s="108"/>
    </row>
    <row r="812">
      <c r="C812" s="108"/>
      <c r="D812" s="108"/>
      <c r="E812" s="108"/>
      <c r="F812" s="108"/>
      <c r="G812" s="108"/>
      <c r="H812" s="108"/>
      <c r="I812" s="108"/>
      <c r="J812" s="108"/>
    </row>
    <row r="813">
      <c r="C813" s="108"/>
      <c r="D813" s="108"/>
      <c r="E813" s="108"/>
      <c r="F813" s="108"/>
      <c r="G813" s="108"/>
      <c r="H813" s="108"/>
      <c r="I813" s="108"/>
      <c r="J813" s="108"/>
    </row>
    <row r="814">
      <c r="C814" s="108"/>
      <c r="D814" s="108"/>
      <c r="E814" s="108"/>
      <c r="F814" s="108"/>
      <c r="G814" s="108"/>
      <c r="H814" s="108"/>
      <c r="I814" s="108"/>
      <c r="J814" s="108"/>
    </row>
    <row r="815">
      <c r="C815" s="108"/>
      <c r="D815" s="108"/>
      <c r="E815" s="108"/>
      <c r="F815" s="108"/>
      <c r="G815" s="108"/>
      <c r="H815" s="108"/>
      <c r="I815" s="108"/>
      <c r="J815" s="108"/>
    </row>
    <row r="816">
      <c r="C816" s="108"/>
      <c r="D816" s="108"/>
      <c r="E816" s="108"/>
      <c r="F816" s="108"/>
      <c r="G816" s="108"/>
      <c r="H816" s="108"/>
      <c r="I816" s="108"/>
      <c r="J816" s="108"/>
    </row>
    <row r="817">
      <c r="C817" s="108"/>
      <c r="D817" s="108"/>
      <c r="E817" s="108"/>
      <c r="F817" s="108"/>
      <c r="G817" s="108"/>
      <c r="H817" s="108"/>
      <c r="I817" s="108"/>
      <c r="J817" s="108"/>
    </row>
    <row r="818">
      <c r="C818" s="108"/>
      <c r="D818" s="108"/>
      <c r="E818" s="108"/>
      <c r="F818" s="108"/>
      <c r="G818" s="108"/>
      <c r="H818" s="108"/>
      <c r="I818" s="108"/>
      <c r="J818" s="108"/>
    </row>
    <row r="819">
      <c r="C819" s="108"/>
      <c r="D819" s="108"/>
      <c r="E819" s="108"/>
      <c r="F819" s="108"/>
      <c r="G819" s="108"/>
      <c r="H819" s="108"/>
      <c r="I819" s="108"/>
      <c r="J819" s="108"/>
    </row>
    <row r="820">
      <c r="C820" s="108"/>
      <c r="D820" s="108"/>
      <c r="E820" s="108"/>
      <c r="F820" s="108"/>
      <c r="G820" s="108"/>
      <c r="H820" s="108"/>
      <c r="I820" s="108"/>
      <c r="J820" s="108"/>
    </row>
    <row r="821">
      <c r="C821" s="108"/>
      <c r="D821" s="108"/>
      <c r="E821" s="108"/>
      <c r="F821" s="108"/>
      <c r="G821" s="108"/>
      <c r="H821" s="108"/>
      <c r="I821" s="108"/>
      <c r="J821" s="108"/>
    </row>
    <row r="822">
      <c r="C822" s="108"/>
      <c r="D822" s="108"/>
      <c r="E822" s="108"/>
      <c r="F822" s="108"/>
      <c r="G822" s="108"/>
      <c r="H822" s="108"/>
      <c r="I822" s="108"/>
      <c r="J822" s="108"/>
    </row>
    <row r="823">
      <c r="C823" s="108"/>
      <c r="D823" s="108"/>
      <c r="E823" s="108"/>
      <c r="F823" s="108"/>
      <c r="G823" s="108"/>
      <c r="H823" s="108"/>
      <c r="I823" s="108"/>
      <c r="J823" s="108"/>
    </row>
    <row r="824">
      <c r="C824" s="108"/>
      <c r="D824" s="108"/>
      <c r="E824" s="108"/>
      <c r="F824" s="108"/>
      <c r="G824" s="108"/>
      <c r="H824" s="108"/>
      <c r="I824" s="108"/>
      <c r="J824" s="108"/>
    </row>
    <row r="825">
      <c r="C825" s="108"/>
      <c r="D825" s="108"/>
      <c r="E825" s="108"/>
      <c r="F825" s="108"/>
      <c r="G825" s="108"/>
      <c r="H825" s="108"/>
      <c r="I825" s="108"/>
      <c r="J825" s="108"/>
    </row>
    <row r="826">
      <c r="C826" s="108"/>
      <c r="D826" s="108"/>
      <c r="E826" s="108"/>
      <c r="F826" s="108"/>
      <c r="G826" s="108"/>
      <c r="H826" s="108"/>
      <c r="I826" s="108"/>
      <c r="J826" s="108"/>
    </row>
    <row r="827">
      <c r="C827" s="108"/>
      <c r="D827" s="108"/>
      <c r="E827" s="108"/>
      <c r="F827" s="108"/>
      <c r="G827" s="108"/>
      <c r="H827" s="108"/>
      <c r="I827" s="108"/>
      <c r="J827" s="108"/>
    </row>
    <row r="828">
      <c r="C828" s="108"/>
      <c r="D828" s="108"/>
      <c r="E828" s="108"/>
      <c r="F828" s="108"/>
      <c r="G828" s="108"/>
      <c r="H828" s="108"/>
      <c r="I828" s="108"/>
      <c r="J828" s="108"/>
    </row>
    <row r="829">
      <c r="C829" s="108"/>
      <c r="D829" s="108"/>
      <c r="E829" s="108"/>
      <c r="F829" s="108"/>
      <c r="G829" s="108"/>
      <c r="H829" s="108"/>
      <c r="I829" s="108"/>
      <c r="J829" s="108"/>
    </row>
    <row r="830">
      <c r="C830" s="108"/>
      <c r="D830" s="108"/>
      <c r="E830" s="108"/>
      <c r="F830" s="108"/>
      <c r="G830" s="108"/>
      <c r="H830" s="108"/>
      <c r="I830" s="108"/>
      <c r="J830" s="108"/>
    </row>
    <row r="831">
      <c r="C831" s="108"/>
      <c r="D831" s="108"/>
      <c r="E831" s="108"/>
      <c r="F831" s="108"/>
      <c r="G831" s="108"/>
      <c r="H831" s="108"/>
      <c r="I831" s="108"/>
      <c r="J831" s="108"/>
    </row>
    <row r="832">
      <c r="C832" s="108"/>
      <c r="D832" s="108"/>
      <c r="E832" s="108"/>
      <c r="F832" s="108"/>
      <c r="G832" s="108"/>
      <c r="H832" s="108"/>
      <c r="I832" s="108"/>
      <c r="J832" s="108"/>
    </row>
    <row r="833">
      <c r="C833" s="108"/>
      <c r="D833" s="108"/>
      <c r="E833" s="108"/>
      <c r="F833" s="108"/>
      <c r="G833" s="108"/>
      <c r="H833" s="108"/>
      <c r="I833" s="108"/>
      <c r="J833" s="108"/>
    </row>
    <row r="834">
      <c r="C834" s="108"/>
      <c r="D834" s="108"/>
      <c r="E834" s="108"/>
      <c r="F834" s="108"/>
      <c r="G834" s="108"/>
      <c r="H834" s="108"/>
      <c r="I834" s="108"/>
      <c r="J834" s="108"/>
    </row>
    <row r="835">
      <c r="C835" s="108"/>
      <c r="D835" s="108"/>
      <c r="E835" s="108"/>
      <c r="F835" s="108"/>
      <c r="G835" s="108"/>
      <c r="H835" s="108"/>
      <c r="I835" s="108"/>
      <c r="J835" s="108"/>
    </row>
    <row r="836">
      <c r="C836" s="108"/>
      <c r="D836" s="108"/>
      <c r="E836" s="108"/>
      <c r="F836" s="108"/>
      <c r="G836" s="108"/>
      <c r="H836" s="108"/>
      <c r="I836" s="108"/>
      <c r="J836" s="108"/>
    </row>
    <row r="837">
      <c r="C837" s="108"/>
      <c r="D837" s="108"/>
      <c r="E837" s="108"/>
      <c r="F837" s="108"/>
      <c r="G837" s="108"/>
      <c r="H837" s="108"/>
      <c r="I837" s="108"/>
      <c r="J837" s="108"/>
    </row>
    <row r="838">
      <c r="C838" s="108"/>
      <c r="D838" s="108"/>
      <c r="E838" s="108"/>
      <c r="F838" s="108"/>
      <c r="G838" s="108"/>
      <c r="H838" s="108"/>
      <c r="I838" s="108"/>
      <c r="J838" s="108"/>
    </row>
    <row r="839">
      <c r="C839" s="108"/>
      <c r="D839" s="108"/>
      <c r="E839" s="108"/>
      <c r="F839" s="108"/>
      <c r="G839" s="108"/>
      <c r="H839" s="108"/>
      <c r="I839" s="108"/>
      <c r="J839" s="108"/>
    </row>
    <row r="840">
      <c r="C840" s="108"/>
      <c r="D840" s="108"/>
      <c r="E840" s="108"/>
      <c r="F840" s="108"/>
      <c r="G840" s="108"/>
      <c r="H840" s="108"/>
      <c r="I840" s="108"/>
      <c r="J840" s="108"/>
    </row>
    <row r="841">
      <c r="C841" s="108"/>
      <c r="D841" s="108"/>
      <c r="E841" s="108"/>
      <c r="F841" s="108"/>
      <c r="G841" s="108"/>
      <c r="H841" s="108"/>
      <c r="I841" s="108"/>
      <c r="J841" s="108"/>
    </row>
    <row r="842">
      <c r="C842" s="108"/>
      <c r="D842" s="108"/>
      <c r="E842" s="108"/>
      <c r="F842" s="108"/>
      <c r="G842" s="108"/>
      <c r="H842" s="108"/>
      <c r="I842" s="108"/>
      <c r="J842" s="108"/>
    </row>
    <row r="843">
      <c r="C843" s="108"/>
      <c r="D843" s="108"/>
      <c r="E843" s="108"/>
      <c r="F843" s="108"/>
      <c r="G843" s="108"/>
      <c r="H843" s="108"/>
      <c r="I843" s="108"/>
      <c r="J843" s="108"/>
    </row>
    <row r="844">
      <c r="C844" s="108"/>
      <c r="D844" s="108"/>
      <c r="E844" s="108"/>
      <c r="F844" s="108"/>
      <c r="G844" s="108"/>
      <c r="H844" s="108"/>
      <c r="I844" s="108"/>
      <c r="J844" s="108"/>
    </row>
    <row r="845">
      <c r="C845" s="108"/>
      <c r="D845" s="108"/>
      <c r="E845" s="108"/>
      <c r="F845" s="108"/>
      <c r="G845" s="108"/>
      <c r="H845" s="108"/>
      <c r="I845" s="108"/>
      <c r="J845" s="108"/>
    </row>
    <row r="846">
      <c r="C846" s="108"/>
      <c r="D846" s="108"/>
      <c r="E846" s="108"/>
      <c r="F846" s="108"/>
      <c r="G846" s="108"/>
      <c r="H846" s="108"/>
      <c r="I846" s="108"/>
      <c r="J846" s="108"/>
    </row>
    <row r="847">
      <c r="C847" s="108"/>
      <c r="D847" s="108"/>
      <c r="E847" s="108"/>
      <c r="F847" s="108"/>
      <c r="G847" s="108"/>
      <c r="H847" s="108"/>
      <c r="I847" s="108"/>
      <c r="J847" s="108"/>
    </row>
    <row r="848">
      <c r="C848" s="108"/>
      <c r="D848" s="108"/>
      <c r="E848" s="108"/>
      <c r="F848" s="108"/>
      <c r="G848" s="108"/>
      <c r="H848" s="108"/>
      <c r="I848" s="108"/>
      <c r="J848" s="108"/>
    </row>
    <row r="849">
      <c r="C849" s="108"/>
      <c r="D849" s="108"/>
      <c r="E849" s="108"/>
      <c r="F849" s="108"/>
      <c r="G849" s="108"/>
      <c r="H849" s="108"/>
      <c r="I849" s="108"/>
      <c r="J849" s="108"/>
    </row>
    <row r="850">
      <c r="C850" s="108"/>
      <c r="D850" s="108"/>
      <c r="E850" s="108"/>
      <c r="F850" s="108"/>
      <c r="G850" s="108"/>
      <c r="H850" s="108"/>
      <c r="I850" s="108"/>
      <c r="J850" s="108"/>
    </row>
    <row r="851">
      <c r="C851" s="108"/>
      <c r="D851" s="108"/>
      <c r="E851" s="108"/>
      <c r="F851" s="108"/>
      <c r="G851" s="108"/>
      <c r="H851" s="108"/>
      <c r="I851" s="108"/>
      <c r="J851" s="108"/>
    </row>
    <row r="852">
      <c r="C852" s="108"/>
      <c r="D852" s="108"/>
      <c r="E852" s="108"/>
      <c r="F852" s="108"/>
      <c r="G852" s="108"/>
      <c r="H852" s="108"/>
      <c r="I852" s="108"/>
      <c r="J852" s="108"/>
    </row>
    <row r="853">
      <c r="C853" s="108"/>
      <c r="D853" s="108"/>
      <c r="E853" s="108"/>
      <c r="F853" s="108"/>
      <c r="G853" s="108"/>
      <c r="H853" s="108"/>
      <c r="I853" s="108"/>
      <c r="J853" s="108"/>
    </row>
    <row r="854">
      <c r="C854" s="108"/>
      <c r="D854" s="108"/>
      <c r="E854" s="108"/>
      <c r="F854" s="108"/>
      <c r="G854" s="108"/>
      <c r="H854" s="108"/>
      <c r="I854" s="108"/>
      <c r="J854" s="108"/>
    </row>
    <row r="855">
      <c r="C855" s="108"/>
      <c r="D855" s="108"/>
      <c r="E855" s="108"/>
      <c r="F855" s="108"/>
      <c r="G855" s="108"/>
      <c r="H855" s="108"/>
      <c r="I855" s="108"/>
      <c r="J855" s="108"/>
    </row>
    <row r="856">
      <c r="C856" s="108"/>
      <c r="D856" s="108"/>
      <c r="E856" s="108"/>
      <c r="F856" s="108"/>
      <c r="G856" s="108"/>
      <c r="H856" s="108"/>
      <c r="I856" s="108"/>
      <c r="J856" s="108"/>
    </row>
    <row r="857">
      <c r="C857" s="108"/>
      <c r="D857" s="108"/>
      <c r="E857" s="108"/>
      <c r="F857" s="108"/>
      <c r="G857" s="108"/>
      <c r="H857" s="108"/>
      <c r="I857" s="108"/>
      <c r="J857" s="108"/>
    </row>
    <row r="858">
      <c r="C858" s="108"/>
      <c r="D858" s="108"/>
      <c r="E858" s="108"/>
      <c r="F858" s="108"/>
      <c r="G858" s="108"/>
      <c r="H858" s="108"/>
      <c r="I858" s="108"/>
      <c r="J858" s="108"/>
    </row>
    <row r="859">
      <c r="C859" s="108"/>
      <c r="D859" s="108"/>
      <c r="E859" s="108"/>
      <c r="F859" s="108"/>
      <c r="G859" s="108"/>
      <c r="H859" s="108"/>
      <c r="I859" s="108"/>
      <c r="J859" s="108"/>
    </row>
    <row r="860">
      <c r="C860" s="108"/>
      <c r="D860" s="108"/>
      <c r="E860" s="108"/>
      <c r="F860" s="108"/>
      <c r="G860" s="108"/>
      <c r="H860" s="108"/>
      <c r="I860" s="108"/>
      <c r="J860" s="108"/>
    </row>
    <row r="861">
      <c r="C861" s="108"/>
      <c r="D861" s="108"/>
      <c r="E861" s="108"/>
      <c r="F861" s="108"/>
      <c r="G861" s="108"/>
      <c r="H861" s="108"/>
      <c r="I861" s="108"/>
      <c r="J861" s="108"/>
    </row>
    <row r="862">
      <c r="C862" s="108"/>
      <c r="D862" s="108"/>
      <c r="E862" s="108"/>
      <c r="F862" s="108"/>
      <c r="G862" s="108"/>
      <c r="H862" s="108"/>
      <c r="I862" s="108"/>
      <c r="J862" s="108"/>
    </row>
    <row r="863">
      <c r="C863" s="108"/>
      <c r="D863" s="108"/>
      <c r="E863" s="108"/>
      <c r="F863" s="108"/>
      <c r="G863" s="108"/>
      <c r="H863" s="108"/>
      <c r="I863" s="108"/>
      <c r="J863" s="108"/>
    </row>
    <row r="864">
      <c r="C864" s="108"/>
      <c r="D864" s="108"/>
      <c r="E864" s="108"/>
      <c r="F864" s="108"/>
      <c r="G864" s="108"/>
      <c r="H864" s="108"/>
      <c r="I864" s="108"/>
      <c r="J864" s="108"/>
    </row>
    <row r="865">
      <c r="C865" s="108"/>
      <c r="D865" s="108"/>
      <c r="E865" s="108"/>
      <c r="F865" s="108"/>
      <c r="G865" s="108"/>
      <c r="H865" s="108"/>
      <c r="I865" s="108"/>
      <c r="J865" s="108"/>
    </row>
    <row r="866">
      <c r="C866" s="108"/>
      <c r="D866" s="108"/>
      <c r="E866" s="108"/>
      <c r="F866" s="108"/>
      <c r="G866" s="108"/>
      <c r="H866" s="108"/>
      <c r="I866" s="108"/>
      <c r="J866" s="108"/>
    </row>
    <row r="867">
      <c r="C867" s="108"/>
      <c r="D867" s="108"/>
      <c r="E867" s="108"/>
      <c r="F867" s="108"/>
      <c r="G867" s="108"/>
      <c r="H867" s="108"/>
      <c r="I867" s="108"/>
      <c r="J867" s="108"/>
    </row>
    <row r="868">
      <c r="C868" s="108"/>
      <c r="D868" s="108"/>
      <c r="E868" s="108"/>
      <c r="F868" s="108"/>
      <c r="G868" s="108"/>
      <c r="H868" s="108"/>
      <c r="I868" s="108"/>
      <c r="J868" s="108"/>
    </row>
    <row r="869">
      <c r="C869" s="108"/>
      <c r="D869" s="108"/>
      <c r="E869" s="108"/>
      <c r="F869" s="108"/>
      <c r="G869" s="108"/>
      <c r="H869" s="108"/>
      <c r="I869" s="108"/>
      <c r="J869" s="108"/>
    </row>
    <row r="870">
      <c r="C870" s="108"/>
      <c r="D870" s="108"/>
      <c r="E870" s="108"/>
      <c r="F870" s="108"/>
      <c r="G870" s="108"/>
      <c r="H870" s="108"/>
      <c r="I870" s="108"/>
      <c r="J870" s="108"/>
    </row>
    <row r="871">
      <c r="C871" s="108"/>
      <c r="D871" s="108"/>
      <c r="E871" s="108"/>
      <c r="F871" s="108"/>
      <c r="G871" s="108"/>
      <c r="H871" s="108"/>
      <c r="I871" s="108"/>
      <c r="J871" s="108"/>
    </row>
    <row r="872">
      <c r="C872" s="108"/>
      <c r="D872" s="108"/>
      <c r="E872" s="108"/>
      <c r="F872" s="108"/>
      <c r="G872" s="108"/>
      <c r="H872" s="108"/>
      <c r="I872" s="108"/>
      <c r="J872" s="108"/>
    </row>
    <row r="873">
      <c r="C873" s="108"/>
      <c r="D873" s="108"/>
      <c r="E873" s="108"/>
      <c r="F873" s="108"/>
      <c r="G873" s="108"/>
      <c r="H873" s="108"/>
      <c r="I873" s="108"/>
      <c r="J873" s="108"/>
    </row>
    <row r="874">
      <c r="C874" s="108"/>
      <c r="D874" s="108"/>
      <c r="E874" s="108"/>
      <c r="F874" s="108"/>
      <c r="G874" s="108"/>
      <c r="H874" s="108"/>
      <c r="I874" s="108"/>
      <c r="J874" s="108"/>
    </row>
    <row r="875">
      <c r="C875" s="108"/>
      <c r="D875" s="108"/>
      <c r="E875" s="108"/>
      <c r="F875" s="108"/>
      <c r="G875" s="108"/>
      <c r="H875" s="108"/>
      <c r="I875" s="108"/>
      <c r="J875" s="108"/>
    </row>
    <row r="876">
      <c r="C876" s="108"/>
      <c r="D876" s="108"/>
      <c r="E876" s="108"/>
      <c r="F876" s="108"/>
      <c r="G876" s="108"/>
      <c r="H876" s="108"/>
      <c r="I876" s="108"/>
      <c r="J876" s="108"/>
    </row>
    <row r="877">
      <c r="C877" s="108"/>
      <c r="D877" s="108"/>
      <c r="E877" s="108"/>
      <c r="F877" s="108"/>
      <c r="G877" s="108"/>
      <c r="H877" s="108"/>
      <c r="I877" s="108"/>
      <c r="J877" s="108"/>
    </row>
    <row r="878">
      <c r="C878" s="108"/>
      <c r="D878" s="108"/>
      <c r="E878" s="108"/>
      <c r="F878" s="108"/>
      <c r="G878" s="108"/>
      <c r="H878" s="108"/>
      <c r="I878" s="108"/>
      <c r="J878" s="108"/>
    </row>
    <row r="879">
      <c r="C879" s="108"/>
      <c r="D879" s="108"/>
      <c r="E879" s="108"/>
      <c r="F879" s="108"/>
      <c r="G879" s="108"/>
      <c r="H879" s="108"/>
      <c r="I879" s="108"/>
      <c r="J879" s="108"/>
    </row>
    <row r="880">
      <c r="C880" s="108"/>
      <c r="D880" s="108"/>
      <c r="E880" s="108"/>
      <c r="F880" s="108"/>
      <c r="G880" s="108"/>
      <c r="H880" s="108"/>
      <c r="I880" s="108"/>
      <c r="J880" s="108"/>
    </row>
    <row r="881">
      <c r="C881" s="108"/>
      <c r="D881" s="108"/>
      <c r="E881" s="108"/>
      <c r="F881" s="108"/>
      <c r="G881" s="108"/>
      <c r="H881" s="108"/>
      <c r="I881" s="108"/>
      <c r="J881" s="108"/>
    </row>
    <row r="882">
      <c r="C882" s="108"/>
      <c r="D882" s="108"/>
      <c r="E882" s="108"/>
      <c r="F882" s="108"/>
      <c r="G882" s="108"/>
      <c r="H882" s="108"/>
      <c r="I882" s="108"/>
      <c r="J882" s="108"/>
    </row>
    <row r="883">
      <c r="C883" s="108"/>
      <c r="D883" s="108"/>
      <c r="E883" s="108"/>
      <c r="F883" s="108"/>
      <c r="G883" s="108"/>
      <c r="H883" s="108"/>
      <c r="I883" s="108"/>
      <c r="J883" s="108"/>
    </row>
    <row r="884">
      <c r="C884" s="108"/>
      <c r="D884" s="108"/>
      <c r="E884" s="108"/>
      <c r="F884" s="108"/>
      <c r="G884" s="108"/>
      <c r="H884" s="108"/>
      <c r="I884" s="108"/>
      <c r="J884" s="108"/>
    </row>
    <row r="885">
      <c r="C885" s="108"/>
      <c r="D885" s="108"/>
      <c r="E885" s="108"/>
      <c r="F885" s="108"/>
      <c r="G885" s="108"/>
      <c r="H885" s="108"/>
      <c r="I885" s="108"/>
      <c r="J885" s="108"/>
    </row>
    <row r="886">
      <c r="C886" s="108"/>
      <c r="D886" s="108"/>
      <c r="E886" s="108"/>
      <c r="F886" s="108"/>
      <c r="G886" s="108"/>
      <c r="H886" s="108"/>
      <c r="I886" s="108"/>
      <c r="J886" s="108"/>
    </row>
    <row r="887">
      <c r="C887" s="108"/>
      <c r="D887" s="108"/>
      <c r="E887" s="108"/>
      <c r="F887" s="108"/>
      <c r="G887" s="108"/>
      <c r="H887" s="108"/>
      <c r="I887" s="108"/>
      <c r="J887" s="108"/>
    </row>
    <row r="888">
      <c r="C888" s="108"/>
      <c r="D888" s="108"/>
      <c r="E888" s="108"/>
      <c r="F888" s="108"/>
      <c r="G888" s="108"/>
      <c r="H888" s="108"/>
      <c r="I888" s="108"/>
      <c r="J888" s="108"/>
    </row>
    <row r="889">
      <c r="C889" s="108"/>
      <c r="D889" s="108"/>
      <c r="E889" s="108"/>
      <c r="F889" s="108"/>
      <c r="G889" s="108"/>
      <c r="H889" s="108"/>
      <c r="I889" s="108"/>
      <c r="J889" s="108"/>
    </row>
    <row r="890">
      <c r="C890" s="108"/>
      <c r="D890" s="108"/>
      <c r="E890" s="108"/>
      <c r="F890" s="108"/>
      <c r="G890" s="108"/>
      <c r="H890" s="108"/>
      <c r="I890" s="108"/>
      <c r="J890" s="108"/>
    </row>
    <row r="891">
      <c r="C891" s="108"/>
      <c r="D891" s="108"/>
      <c r="E891" s="108"/>
      <c r="F891" s="108"/>
      <c r="G891" s="108"/>
      <c r="H891" s="108"/>
      <c r="I891" s="108"/>
      <c r="J891" s="108"/>
    </row>
    <row r="892">
      <c r="C892" s="108"/>
      <c r="D892" s="108"/>
      <c r="E892" s="108"/>
      <c r="F892" s="108"/>
      <c r="G892" s="108"/>
      <c r="H892" s="108"/>
      <c r="I892" s="108"/>
      <c r="J892" s="108"/>
    </row>
    <row r="893">
      <c r="C893" s="108"/>
      <c r="D893" s="108"/>
      <c r="E893" s="108"/>
      <c r="F893" s="108"/>
      <c r="G893" s="108"/>
      <c r="H893" s="108"/>
      <c r="I893" s="108"/>
      <c r="J893" s="108"/>
    </row>
    <row r="894">
      <c r="C894" s="108"/>
      <c r="D894" s="108"/>
      <c r="E894" s="108"/>
      <c r="F894" s="108"/>
      <c r="G894" s="108"/>
      <c r="H894" s="108"/>
      <c r="I894" s="108"/>
      <c r="J894" s="108"/>
    </row>
    <row r="895">
      <c r="C895" s="108"/>
      <c r="D895" s="108"/>
      <c r="E895" s="108"/>
      <c r="F895" s="108"/>
      <c r="G895" s="108"/>
      <c r="H895" s="108"/>
      <c r="I895" s="108"/>
      <c r="J895" s="108"/>
    </row>
    <row r="896">
      <c r="C896" s="108"/>
      <c r="D896" s="108"/>
      <c r="E896" s="108"/>
      <c r="F896" s="108"/>
      <c r="G896" s="108"/>
      <c r="H896" s="108"/>
      <c r="I896" s="108"/>
      <c r="J896" s="108"/>
    </row>
    <row r="897">
      <c r="C897" s="108"/>
      <c r="D897" s="108"/>
      <c r="E897" s="108"/>
      <c r="F897" s="108"/>
      <c r="G897" s="108"/>
      <c r="H897" s="108"/>
      <c r="I897" s="108"/>
      <c r="J897" s="108"/>
    </row>
    <row r="898">
      <c r="C898" s="108"/>
      <c r="D898" s="108"/>
      <c r="E898" s="108"/>
      <c r="F898" s="108"/>
      <c r="G898" s="108"/>
      <c r="H898" s="108"/>
      <c r="I898" s="108"/>
      <c r="J898" s="108"/>
    </row>
    <row r="899">
      <c r="C899" s="108"/>
      <c r="D899" s="108"/>
      <c r="E899" s="108"/>
      <c r="F899" s="108"/>
      <c r="G899" s="108"/>
      <c r="H899" s="108"/>
      <c r="I899" s="108"/>
      <c r="J899" s="108"/>
    </row>
    <row r="900">
      <c r="C900" s="108"/>
      <c r="D900" s="108"/>
      <c r="E900" s="108"/>
      <c r="F900" s="108"/>
      <c r="G900" s="108"/>
      <c r="H900" s="108"/>
      <c r="I900" s="108"/>
      <c r="J900" s="108"/>
    </row>
    <row r="901">
      <c r="C901" s="108"/>
      <c r="D901" s="108"/>
      <c r="E901" s="108"/>
      <c r="F901" s="108"/>
      <c r="G901" s="108"/>
      <c r="H901" s="108"/>
      <c r="I901" s="108"/>
      <c r="J901" s="108"/>
    </row>
    <row r="902">
      <c r="C902" s="108"/>
      <c r="D902" s="108"/>
      <c r="E902" s="108"/>
      <c r="F902" s="108"/>
      <c r="G902" s="108"/>
      <c r="H902" s="108"/>
      <c r="I902" s="108"/>
      <c r="J902" s="108"/>
    </row>
    <row r="903">
      <c r="C903" s="108"/>
      <c r="D903" s="108"/>
      <c r="E903" s="108"/>
      <c r="F903" s="108"/>
      <c r="G903" s="108"/>
      <c r="H903" s="108"/>
      <c r="I903" s="108"/>
      <c r="J903" s="108"/>
    </row>
    <row r="904">
      <c r="C904" s="108"/>
      <c r="D904" s="108"/>
      <c r="E904" s="108"/>
      <c r="F904" s="108"/>
      <c r="G904" s="108"/>
      <c r="H904" s="108"/>
      <c r="I904" s="108"/>
      <c r="J904" s="108"/>
    </row>
    <row r="905">
      <c r="C905" s="108"/>
      <c r="D905" s="108"/>
      <c r="E905" s="108"/>
      <c r="F905" s="108"/>
      <c r="G905" s="108"/>
      <c r="H905" s="108"/>
      <c r="I905" s="108"/>
      <c r="J905" s="108"/>
    </row>
    <row r="906">
      <c r="C906" s="108"/>
      <c r="D906" s="108"/>
      <c r="E906" s="108"/>
      <c r="F906" s="108"/>
      <c r="G906" s="108"/>
      <c r="H906" s="108"/>
      <c r="I906" s="108"/>
      <c r="J906" s="108"/>
    </row>
    <row r="907">
      <c r="C907" s="108"/>
      <c r="D907" s="108"/>
      <c r="E907" s="108"/>
      <c r="F907" s="108"/>
      <c r="G907" s="108"/>
      <c r="H907" s="108"/>
      <c r="I907" s="108"/>
      <c r="J907" s="108"/>
    </row>
    <row r="908">
      <c r="C908" s="108"/>
      <c r="D908" s="108"/>
      <c r="E908" s="108"/>
      <c r="F908" s="108"/>
      <c r="G908" s="108"/>
      <c r="H908" s="108"/>
      <c r="I908" s="108"/>
      <c r="J908" s="108"/>
    </row>
    <row r="909">
      <c r="C909" s="108"/>
      <c r="D909" s="108"/>
      <c r="E909" s="108"/>
      <c r="F909" s="108"/>
      <c r="G909" s="108"/>
      <c r="H909" s="108"/>
      <c r="I909" s="108"/>
      <c r="J909" s="108"/>
    </row>
    <row r="910">
      <c r="C910" s="108"/>
      <c r="D910" s="108"/>
      <c r="E910" s="108"/>
      <c r="F910" s="108"/>
      <c r="G910" s="108"/>
      <c r="H910" s="108"/>
      <c r="I910" s="108"/>
      <c r="J910" s="108"/>
    </row>
    <row r="911">
      <c r="C911" s="108"/>
      <c r="D911" s="108"/>
      <c r="E911" s="108"/>
      <c r="F911" s="108"/>
      <c r="G911" s="108"/>
      <c r="H911" s="108"/>
      <c r="I911" s="108"/>
      <c r="J911" s="108"/>
    </row>
    <row r="912">
      <c r="C912" s="108"/>
      <c r="D912" s="108"/>
      <c r="E912" s="108"/>
      <c r="F912" s="108"/>
      <c r="G912" s="108"/>
      <c r="H912" s="108"/>
      <c r="I912" s="108"/>
      <c r="J912" s="108"/>
    </row>
    <row r="913">
      <c r="C913" s="108"/>
      <c r="D913" s="108"/>
      <c r="E913" s="108"/>
      <c r="F913" s="108"/>
      <c r="G913" s="108"/>
      <c r="H913" s="108"/>
      <c r="I913" s="108"/>
      <c r="J913" s="108"/>
    </row>
    <row r="914">
      <c r="C914" s="108"/>
      <c r="D914" s="108"/>
      <c r="E914" s="108"/>
      <c r="F914" s="108"/>
      <c r="G914" s="108"/>
      <c r="H914" s="108"/>
      <c r="I914" s="108"/>
      <c r="J914" s="108"/>
    </row>
    <row r="915">
      <c r="C915" s="108"/>
      <c r="D915" s="108"/>
      <c r="E915" s="108"/>
      <c r="F915" s="108"/>
      <c r="G915" s="108"/>
      <c r="H915" s="108"/>
      <c r="I915" s="108"/>
      <c r="J915" s="108"/>
    </row>
    <row r="916">
      <c r="C916" s="108"/>
      <c r="D916" s="108"/>
      <c r="E916" s="108"/>
      <c r="F916" s="108"/>
      <c r="G916" s="108"/>
      <c r="H916" s="108"/>
      <c r="I916" s="108"/>
      <c r="J916" s="108"/>
    </row>
    <row r="917">
      <c r="C917" s="108"/>
      <c r="D917" s="108"/>
      <c r="E917" s="108"/>
      <c r="F917" s="108"/>
      <c r="G917" s="108"/>
      <c r="H917" s="108"/>
      <c r="I917" s="108"/>
      <c r="J917" s="108"/>
    </row>
    <row r="918">
      <c r="C918" s="108"/>
      <c r="D918" s="108"/>
      <c r="E918" s="108"/>
      <c r="F918" s="108"/>
      <c r="G918" s="108"/>
      <c r="H918" s="108"/>
      <c r="I918" s="108"/>
      <c r="J918" s="108"/>
    </row>
    <row r="919">
      <c r="C919" s="108"/>
      <c r="D919" s="108"/>
      <c r="E919" s="108"/>
      <c r="F919" s="108"/>
      <c r="G919" s="108"/>
      <c r="H919" s="108"/>
      <c r="I919" s="108"/>
      <c r="J919" s="108"/>
    </row>
    <row r="920">
      <c r="C920" s="108"/>
      <c r="D920" s="108"/>
      <c r="E920" s="108"/>
      <c r="F920" s="108"/>
      <c r="G920" s="108"/>
      <c r="H920" s="108"/>
      <c r="I920" s="108"/>
      <c r="J920" s="108"/>
    </row>
    <row r="921">
      <c r="C921" s="108"/>
      <c r="D921" s="108"/>
      <c r="E921" s="108"/>
      <c r="F921" s="108"/>
      <c r="G921" s="108"/>
      <c r="H921" s="108"/>
      <c r="I921" s="108"/>
      <c r="J921" s="108"/>
    </row>
    <row r="922">
      <c r="C922" s="108"/>
      <c r="D922" s="108"/>
      <c r="E922" s="108"/>
      <c r="F922" s="108"/>
      <c r="G922" s="108"/>
      <c r="H922" s="108"/>
      <c r="I922" s="108"/>
      <c r="J922" s="108"/>
    </row>
    <row r="923">
      <c r="C923" s="108"/>
      <c r="D923" s="108"/>
      <c r="E923" s="108"/>
      <c r="F923" s="108"/>
      <c r="G923" s="108"/>
      <c r="H923" s="108"/>
      <c r="I923" s="108"/>
      <c r="J923" s="108"/>
    </row>
    <row r="924">
      <c r="C924" s="108"/>
      <c r="D924" s="108"/>
      <c r="E924" s="108"/>
      <c r="F924" s="108"/>
      <c r="G924" s="108"/>
      <c r="H924" s="108"/>
      <c r="I924" s="108"/>
      <c r="J924" s="108"/>
    </row>
    <row r="925">
      <c r="C925" s="108"/>
      <c r="D925" s="108"/>
      <c r="E925" s="108"/>
      <c r="F925" s="108"/>
      <c r="G925" s="108"/>
      <c r="H925" s="108"/>
      <c r="I925" s="108"/>
      <c r="J925" s="108"/>
    </row>
    <row r="926">
      <c r="C926" s="108"/>
      <c r="D926" s="108"/>
      <c r="E926" s="108"/>
      <c r="F926" s="108"/>
      <c r="G926" s="108"/>
      <c r="H926" s="108"/>
      <c r="I926" s="108"/>
      <c r="J926" s="108"/>
    </row>
    <row r="927">
      <c r="C927" s="108"/>
      <c r="D927" s="108"/>
      <c r="E927" s="108"/>
      <c r="F927" s="108"/>
      <c r="G927" s="108"/>
      <c r="H927" s="108"/>
      <c r="I927" s="108"/>
      <c r="J927" s="108"/>
    </row>
    <row r="928">
      <c r="C928" s="108"/>
      <c r="D928" s="108"/>
      <c r="E928" s="108"/>
      <c r="F928" s="108"/>
      <c r="G928" s="108"/>
      <c r="H928" s="108"/>
      <c r="I928" s="108"/>
      <c r="J928" s="108"/>
    </row>
    <row r="929">
      <c r="C929" s="108"/>
      <c r="D929" s="108"/>
      <c r="E929" s="108"/>
      <c r="F929" s="108"/>
      <c r="G929" s="108"/>
      <c r="H929" s="108"/>
      <c r="I929" s="108"/>
      <c r="J929" s="108"/>
    </row>
    <row r="930">
      <c r="C930" s="108"/>
      <c r="D930" s="108"/>
      <c r="E930" s="108"/>
      <c r="F930" s="108"/>
      <c r="G930" s="108"/>
      <c r="H930" s="108"/>
      <c r="I930" s="108"/>
      <c r="J930" s="108"/>
    </row>
    <row r="931">
      <c r="C931" s="108"/>
      <c r="D931" s="108"/>
      <c r="E931" s="108"/>
      <c r="F931" s="108"/>
      <c r="G931" s="108"/>
      <c r="H931" s="108"/>
      <c r="I931" s="108"/>
      <c r="J931" s="108"/>
    </row>
    <row r="932">
      <c r="C932" s="108"/>
      <c r="D932" s="108"/>
      <c r="E932" s="108"/>
      <c r="F932" s="108"/>
      <c r="G932" s="108"/>
      <c r="H932" s="108"/>
      <c r="I932" s="108"/>
      <c r="J932" s="108"/>
    </row>
    <row r="933">
      <c r="C933" s="108"/>
      <c r="D933" s="108"/>
      <c r="E933" s="108"/>
      <c r="F933" s="108"/>
      <c r="G933" s="108"/>
      <c r="H933" s="108"/>
      <c r="I933" s="108"/>
      <c r="J933" s="108"/>
    </row>
    <row r="934">
      <c r="C934" s="108"/>
      <c r="D934" s="108"/>
      <c r="E934" s="108"/>
      <c r="F934" s="108"/>
      <c r="G934" s="108"/>
      <c r="H934" s="108"/>
      <c r="I934" s="108"/>
      <c r="J934" s="108"/>
    </row>
    <row r="935">
      <c r="C935" s="108"/>
      <c r="D935" s="108"/>
      <c r="E935" s="108"/>
      <c r="F935" s="108"/>
      <c r="G935" s="108"/>
      <c r="H935" s="108"/>
      <c r="I935" s="108"/>
      <c r="J935" s="108"/>
    </row>
    <row r="936">
      <c r="C936" s="108"/>
      <c r="D936" s="108"/>
      <c r="E936" s="108"/>
      <c r="F936" s="108"/>
      <c r="G936" s="108"/>
      <c r="H936" s="108"/>
      <c r="I936" s="108"/>
      <c r="J936" s="108"/>
    </row>
    <row r="937">
      <c r="C937" s="108"/>
      <c r="D937" s="108"/>
      <c r="E937" s="108"/>
      <c r="F937" s="108"/>
      <c r="G937" s="108"/>
      <c r="H937" s="108"/>
      <c r="I937" s="108"/>
      <c r="J937" s="108"/>
    </row>
    <row r="938">
      <c r="C938" s="108"/>
      <c r="D938" s="108"/>
      <c r="E938" s="108"/>
      <c r="F938" s="108"/>
      <c r="G938" s="108"/>
      <c r="H938" s="108"/>
      <c r="I938" s="108"/>
      <c r="J938" s="108"/>
    </row>
    <row r="939">
      <c r="C939" s="108"/>
      <c r="D939" s="108"/>
      <c r="E939" s="108"/>
      <c r="F939" s="108"/>
      <c r="G939" s="108"/>
      <c r="H939" s="108"/>
      <c r="I939" s="108"/>
      <c r="J939" s="108"/>
    </row>
    <row r="940">
      <c r="C940" s="108"/>
      <c r="D940" s="108"/>
      <c r="E940" s="108"/>
      <c r="F940" s="108"/>
      <c r="G940" s="108"/>
      <c r="H940" s="108"/>
      <c r="I940" s="108"/>
      <c r="J940" s="108"/>
    </row>
    <row r="941">
      <c r="C941" s="108"/>
      <c r="D941" s="108"/>
      <c r="E941" s="108"/>
      <c r="F941" s="108"/>
      <c r="G941" s="108"/>
      <c r="H941" s="108"/>
      <c r="I941" s="108"/>
      <c r="J941" s="108"/>
    </row>
    <row r="942">
      <c r="C942" s="108"/>
      <c r="D942" s="108"/>
      <c r="E942" s="108"/>
      <c r="F942" s="108"/>
      <c r="G942" s="108"/>
      <c r="H942" s="108"/>
      <c r="I942" s="108"/>
      <c r="J942" s="108"/>
    </row>
    <row r="943">
      <c r="C943" s="108"/>
      <c r="D943" s="108"/>
      <c r="E943" s="108"/>
      <c r="F943" s="108"/>
      <c r="G943" s="108"/>
      <c r="H943" s="108"/>
      <c r="I943" s="108"/>
      <c r="J943" s="108"/>
    </row>
    <row r="944">
      <c r="C944" s="108"/>
      <c r="D944" s="108"/>
      <c r="E944" s="108"/>
      <c r="F944" s="108"/>
      <c r="G944" s="108"/>
      <c r="H944" s="108"/>
      <c r="I944" s="108"/>
      <c r="J944" s="108"/>
    </row>
    <row r="945">
      <c r="C945" s="108"/>
      <c r="D945" s="108"/>
      <c r="E945" s="108"/>
      <c r="F945" s="108"/>
      <c r="G945" s="108"/>
      <c r="H945" s="108"/>
      <c r="I945" s="108"/>
      <c r="J945" s="108"/>
    </row>
    <row r="946">
      <c r="C946" s="108"/>
      <c r="D946" s="108"/>
      <c r="E946" s="108"/>
      <c r="F946" s="108"/>
      <c r="G946" s="108"/>
      <c r="H946" s="108"/>
      <c r="I946" s="108"/>
      <c r="J946" s="108"/>
    </row>
    <row r="947">
      <c r="C947" s="108"/>
      <c r="D947" s="108"/>
      <c r="E947" s="108"/>
      <c r="F947" s="108"/>
      <c r="G947" s="108"/>
      <c r="H947" s="108"/>
      <c r="I947" s="108"/>
      <c r="J947" s="108"/>
    </row>
    <row r="948">
      <c r="C948" s="108"/>
      <c r="D948" s="108"/>
      <c r="E948" s="108"/>
      <c r="F948" s="108"/>
      <c r="G948" s="108"/>
      <c r="H948" s="108"/>
      <c r="I948" s="108"/>
      <c r="J948" s="108"/>
    </row>
    <row r="949">
      <c r="C949" s="108"/>
      <c r="D949" s="108"/>
      <c r="E949" s="108"/>
      <c r="F949" s="108"/>
      <c r="G949" s="108"/>
      <c r="H949" s="108"/>
      <c r="I949" s="108"/>
      <c r="J949" s="108"/>
    </row>
    <row r="950">
      <c r="C950" s="108"/>
      <c r="D950" s="108"/>
      <c r="E950" s="108"/>
      <c r="F950" s="108"/>
      <c r="G950" s="108"/>
      <c r="H950" s="108"/>
      <c r="I950" s="108"/>
      <c r="J950" s="108"/>
    </row>
    <row r="951">
      <c r="C951" s="108"/>
      <c r="D951" s="108"/>
      <c r="E951" s="108"/>
      <c r="F951" s="108"/>
      <c r="G951" s="108"/>
      <c r="H951" s="108"/>
      <c r="I951" s="108"/>
      <c r="J951" s="108"/>
    </row>
    <row r="952">
      <c r="C952" s="108"/>
      <c r="D952" s="108"/>
      <c r="E952" s="108"/>
      <c r="F952" s="108"/>
      <c r="G952" s="108"/>
      <c r="H952" s="108"/>
      <c r="I952" s="108"/>
      <c r="J952" s="108"/>
    </row>
    <row r="953">
      <c r="C953" s="108"/>
      <c r="D953" s="108"/>
      <c r="E953" s="108"/>
      <c r="F953" s="108"/>
      <c r="G953" s="108"/>
      <c r="H953" s="108"/>
      <c r="I953" s="108"/>
      <c r="J953" s="108"/>
    </row>
    <row r="954">
      <c r="C954" s="108"/>
      <c r="D954" s="108"/>
      <c r="E954" s="108"/>
      <c r="F954" s="108"/>
      <c r="G954" s="108"/>
      <c r="H954" s="108"/>
      <c r="I954" s="108"/>
      <c r="J954" s="108"/>
    </row>
    <row r="955">
      <c r="C955" s="108"/>
      <c r="D955" s="108"/>
      <c r="E955" s="108"/>
      <c r="F955" s="108"/>
      <c r="G955" s="108"/>
      <c r="H955" s="108"/>
      <c r="I955" s="108"/>
      <c r="J955" s="108"/>
    </row>
    <row r="956">
      <c r="C956" s="108"/>
      <c r="D956" s="108"/>
      <c r="E956" s="108"/>
      <c r="F956" s="108"/>
      <c r="G956" s="108"/>
      <c r="H956" s="108"/>
      <c r="I956" s="108"/>
      <c r="J956" s="108"/>
    </row>
    <row r="957">
      <c r="C957" s="108"/>
      <c r="D957" s="108"/>
      <c r="E957" s="108"/>
      <c r="F957" s="108"/>
      <c r="G957" s="108"/>
      <c r="H957" s="108"/>
      <c r="I957" s="108"/>
      <c r="J957" s="108"/>
    </row>
    <row r="958">
      <c r="C958" s="108"/>
      <c r="D958" s="108"/>
      <c r="E958" s="108"/>
      <c r="F958" s="108"/>
      <c r="G958" s="108"/>
      <c r="H958" s="108"/>
      <c r="I958" s="108"/>
      <c r="J958" s="108"/>
    </row>
    <row r="959">
      <c r="C959" s="108"/>
      <c r="D959" s="108"/>
      <c r="E959" s="108"/>
      <c r="F959" s="108"/>
      <c r="G959" s="108"/>
      <c r="H959" s="108"/>
      <c r="I959" s="108"/>
      <c r="J959" s="108"/>
    </row>
    <row r="960">
      <c r="C960" s="108"/>
      <c r="D960" s="108"/>
      <c r="E960" s="108"/>
      <c r="F960" s="108"/>
      <c r="G960" s="108"/>
      <c r="H960" s="108"/>
      <c r="I960" s="108"/>
      <c r="J960" s="108"/>
    </row>
    <row r="961">
      <c r="C961" s="108"/>
      <c r="D961" s="108"/>
      <c r="E961" s="108"/>
      <c r="F961" s="108"/>
      <c r="G961" s="108"/>
      <c r="H961" s="108"/>
      <c r="I961" s="108"/>
      <c r="J961" s="108"/>
    </row>
    <row r="962">
      <c r="C962" s="108"/>
      <c r="D962" s="108"/>
      <c r="E962" s="108"/>
      <c r="F962" s="108"/>
      <c r="G962" s="108"/>
      <c r="H962" s="108"/>
      <c r="I962" s="108"/>
      <c r="J962" s="108"/>
    </row>
    <row r="963">
      <c r="C963" s="108"/>
      <c r="D963" s="108"/>
      <c r="E963" s="108"/>
      <c r="F963" s="108"/>
      <c r="G963" s="108"/>
      <c r="H963" s="108"/>
      <c r="I963" s="108"/>
      <c r="J963" s="108"/>
    </row>
    <row r="964">
      <c r="C964" s="108"/>
      <c r="D964" s="108"/>
      <c r="E964" s="108"/>
      <c r="F964" s="108"/>
      <c r="G964" s="108"/>
      <c r="H964" s="108"/>
      <c r="I964" s="108"/>
      <c r="J964" s="108"/>
    </row>
    <row r="965">
      <c r="C965" s="108"/>
      <c r="D965" s="108"/>
      <c r="E965" s="108"/>
      <c r="F965" s="108"/>
      <c r="G965" s="108"/>
      <c r="H965" s="108"/>
      <c r="I965" s="108"/>
      <c r="J965" s="108"/>
    </row>
    <row r="966">
      <c r="C966" s="108"/>
      <c r="D966" s="108"/>
      <c r="E966" s="108"/>
      <c r="F966" s="108"/>
      <c r="G966" s="108"/>
      <c r="H966" s="108"/>
      <c r="I966" s="108"/>
      <c r="J966" s="108"/>
    </row>
    <row r="967">
      <c r="C967" s="108"/>
      <c r="D967" s="108"/>
      <c r="E967" s="108"/>
      <c r="F967" s="108"/>
      <c r="G967" s="108"/>
      <c r="H967" s="108"/>
      <c r="I967" s="108"/>
      <c r="J967" s="108"/>
    </row>
    <row r="968">
      <c r="C968" s="108"/>
      <c r="D968" s="108"/>
      <c r="E968" s="108"/>
      <c r="F968" s="108"/>
      <c r="G968" s="108"/>
      <c r="H968" s="108"/>
      <c r="I968" s="108"/>
      <c r="J968" s="108"/>
    </row>
    <row r="969">
      <c r="C969" s="108"/>
      <c r="D969" s="108"/>
      <c r="E969" s="108"/>
      <c r="F969" s="108"/>
      <c r="G969" s="108"/>
      <c r="H969" s="108"/>
      <c r="I969" s="108"/>
      <c r="J969" s="108"/>
    </row>
    <row r="970">
      <c r="C970" s="108"/>
      <c r="D970" s="108"/>
      <c r="E970" s="108"/>
      <c r="F970" s="108"/>
      <c r="G970" s="108"/>
      <c r="H970" s="108"/>
      <c r="I970" s="108"/>
      <c r="J970" s="108"/>
    </row>
    <row r="971">
      <c r="C971" s="108"/>
      <c r="D971" s="108"/>
      <c r="E971" s="108"/>
      <c r="F971" s="108"/>
      <c r="G971" s="108"/>
      <c r="H971" s="108"/>
      <c r="I971" s="108"/>
      <c r="J971" s="108"/>
    </row>
    <row r="972">
      <c r="C972" s="108"/>
      <c r="D972" s="108"/>
      <c r="E972" s="108"/>
      <c r="F972" s="108"/>
      <c r="G972" s="108"/>
      <c r="H972" s="108"/>
      <c r="I972" s="108"/>
      <c r="J972" s="108"/>
    </row>
    <row r="973">
      <c r="C973" s="108"/>
      <c r="D973" s="108"/>
      <c r="E973" s="108"/>
      <c r="F973" s="108"/>
      <c r="G973" s="108"/>
      <c r="H973" s="108"/>
      <c r="I973" s="108"/>
      <c r="J973" s="108"/>
    </row>
    <row r="974">
      <c r="C974" s="108"/>
      <c r="D974" s="108"/>
      <c r="E974" s="108"/>
      <c r="F974" s="108"/>
      <c r="G974" s="108"/>
      <c r="H974" s="108"/>
      <c r="I974" s="108"/>
      <c r="J974" s="108"/>
    </row>
    <row r="975">
      <c r="C975" s="108"/>
      <c r="D975" s="108"/>
      <c r="E975" s="108"/>
      <c r="F975" s="108"/>
      <c r="G975" s="108"/>
      <c r="H975" s="108"/>
      <c r="I975" s="108"/>
      <c r="J975" s="108"/>
    </row>
    <row r="976">
      <c r="C976" s="108"/>
      <c r="D976" s="108"/>
      <c r="E976" s="108"/>
      <c r="F976" s="108"/>
      <c r="G976" s="108"/>
      <c r="H976" s="108"/>
      <c r="I976" s="108"/>
      <c r="J976" s="108"/>
    </row>
    <row r="977">
      <c r="C977" s="108"/>
      <c r="D977" s="108"/>
      <c r="E977" s="108"/>
      <c r="F977" s="108"/>
      <c r="G977" s="108"/>
      <c r="H977" s="108"/>
      <c r="I977" s="108"/>
      <c r="J977" s="108"/>
    </row>
    <row r="978">
      <c r="C978" s="108"/>
      <c r="D978" s="108"/>
      <c r="E978" s="108"/>
      <c r="F978" s="108"/>
      <c r="G978" s="108"/>
      <c r="H978" s="108"/>
      <c r="I978" s="108"/>
      <c r="J978" s="108"/>
    </row>
    <row r="979">
      <c r="C979" s="108"/>
      <c r="D979" s="108"/>
      <c r="E979" s="108"/>
      <c r="F979" s="108"/>
      <c r="G979" s="108"/>
      <c r="H979" s="108"/>
      <c r="I979" s="108"/>
      <c r="J979" s="108"/>
    </row>
    <row r="980">
      <c r="C980" s="108"/>
      <c r="D980" s="108"/>
      <c r="E980" s="108"/>
      <c r="F980" s="108"/>
      <c r="G980" s="108"/>
      <c r="H980" s="108"/>
      <c r="I980" s="108"/>
      <c r="J980" s="108"/>
    </row>
    <row r="981">
      <c r="C981" s="108"/>
      <c r="D981" s="108"/>
      <c r="E981" s="108"/>
      <c r="F981" s="108"/>
      <c r="G981" s="108"/>
      <c r="H981" s="108"/>
      <c r="I981" s="108"/>
      <c r="J981" s="108"/>
    </row>
    <row r="982">
      <c r="C982" s="108"/>
      <c r="D982" s="108"/>
      <c r="E982" s="108"/>
      <c r="F982" s="108"/>
      <c r="G982" s="108"/>
      <c r="H982" s="108"/>
      <c r="I982" s="108"/>
      <c r="J982" s="108"/>
    </row>
    <row r="983">
      <c r="C983" s="108"/>
      <c r="D983" s="108"/>
      <c r="E983" s="108"/>
      <c r="F983" s="108"/>
      <c r="G983" s="108"/>
      <c r="H983" s="108"/>
      <c r="I983" s="108"/>
      <c r="J983" s="108"/>
    </row>
    <row r="984">
      <c r="C984" s="108"/>
      <c r="D984" s="108"/>
      <c r="E984" s="108"/>
      <c r="F984" s="108"/>
      <c r="G984" s="108"/>
      <c r="H984" s="108"/>
      <c r="I984" s="108"/>
      <c r="J984" s="108"/>
    </row>
    <row r="985">
      <c r="C985" s="108"/>
      <c r="D985" s="108"/>
      <c r="E985" s="108"/>
      <c r="F985" s="108"/>
      <c r="G985" s="108"/>
      <c r="H985" s="108"/>
      <c r="I985" s="108"/>
      <c r="J985" s="108"/>
    </row>
    <row r="986">
      <c r="C986" s="108"/>
      <c r="D986" s="108"/>
      <c r="E986" s="108"/>
      <c r="F986" s="108"/>
      <c r="G986" s="108"/>
      <c r="H986" s="108"/>
      <c r="I986" s="108"/>
      <c r="J986" s="108"/>
    </row>
    <row r="987">
      <c r="C987" s="108"/>
      <c r="D987" s="108"/>
      <c r="E987" s="108"/>
      <c r="F987" s="108"/>
      <c r="G987" s="108"/>
      <c r="H987" s="108"/>
      <c r="I987" s="108"/>
      <c r="J987" s="108"/>
    </row>
    <row r="988">
      <c r="C988" s="108"/>
      <c r="D988" s="108"/>
      <c r="E988" s="108"/>
      <c r="F988" s="108"/>
      <c r="G988" s="108"/>
      <c r="H988" s="108"/>
      <c r="I988" s="108"/>
      <c r="J988" s="108"/>
    </row>
    <row r="989">
      <c r="C989" s="108"/>
      <c r="D989" s="108"/>
      <c r="E989" s="108"/>
      <c r="F989" s="108"/>
      <c r="G989" s="108"/>
      <c r="H989" s="108"/>
      <c r="I989" s="108"/>
      <c r="J989" s="108"/>
    </row>
    <row r="990">
      <c r="C990" s="108"/>
      <c r="D990" s="108"/>
      <c r="E990" s="108"/>
      <c r="F990" s="108"/>
      <c r="G990" s="108"/>
      <c r="H990" s="108"/>
      <c r="I990" s="108"/>
      <c r="J990" s="108"/>
    </row>
    <row r="991">
      <c r="C991" s="108"/>
      <c r="D991" s="108"/>
      <c r="E991" s="108"/>
      <c r="F991" s="108"/>
      <c r="G991" s="108"/>
      <c r="H991" s="108"/>
      <c r="I991" s="108"/>
      <c r="J991" s="108"/>
    </row>
    <row r="992">
      <c r="C992" s="108"/>
      <c r="D992" s="108"/>
      <c r="E992" s="108"/>
      <c r="F992" s="108"/>
      <c r="G992" s="108"/>
      <c r="H992" s="108"/>
      <c r="I992" s="108"/>
      <c r="J992" s="108"/>
    </row>
    <row r="993">
      <c r="C993" s="108"/>
      <c r="D993" s="108"/>
      <c r="E993" s="108"/>
      <c r="F993" s="108"/>
      <c r="G993" s="108"/>
      <c r="H993" s="108"/>
      <c r="I993" s="108"/>
      <c r="J993" s="108"/>
    </row>
    <row r="994">
      <c r="C994" s="108"/>
      <c r="D994" s="108"/>
      <c r="E994" s="108"/>
      <c r="F994" s="108"/>
      <c r="G994" s="108"/>
      <c r="H994" s="108"/>
      <c r="I994" s="108"/>
      <c r="J994" s="108"/>
    </row>
    <row r="995">
      <c r="C995" s="108"/>
      <c r="D995" s="108"/>
      <c r="E995" s="108"/>
      <c r="F995" s="108"/>
      <c r="G995" s="108"/>
      <c r="H995" s="108"/>
      <c r="I995" s="108"/>
      <c r="J995" s="108"/>
    </row>
    <row r="996">
      <c r="C996" s="108"/>
      <c r="D996" s="108"/>
      <c r="E996" s="108"/>
      <c r="F996" s="108"/>
      <c r="G996" s="108"/>
      <c r="H996" s="108"/>
      <c r="I996" s="108"/>
      <c r="J996" s="108"/>
    </row>
    <row r="997">
      <c r="C997" s="108"/>
      <c r="D997" s="108"/>
      <c r="E997" s="108"/>
      <c r="F997" s="108"/>
      <c r="G997" s="108"/>
      <c r="H997" s="108"/>
      <c r="I997" s="108"/>
      <c r="J997" s="108"/>
    </row>
    <row r="998">
      <c r="C998" s="108"/>
      <c r="D998" s="108"/>
      <c r="E998" s="108"/>
      <c r="F998" s="108"/>
      <c r="G998" s="108"/>
      <c r="H998" s="108"/>
      <c r="I998" s="108"/>
      <c r="J998" s="108"/>
    </row>
    <row r="999">
      <c r="C999" s="108"/>
      <c r="D999" s="108"/>
      <c r="E999" s="108"/>
      <c r="F999" s="108"/>
      <c r="G999" s="108"/>
      <c r="H999" s="108"/>
      <c r="I999" s="108"/>
      <c r="J999" s="108"/>
    </row>
    <row r="1000">
      <c r="C1000" s="108"/>
      <c r="D1000" s="108"/>
      <c r="E1000" s="108"/>
      <c r="F1000" s="108"/>
      <c r="G1000" s="108"/>
      <c r="H1000" s="108"/>
      <c r="I1000" s="108"/>
      <c r="J1000" s="108"/>
    </row>
    <row r="1001">
      <c r="C1001" s="108"/>
      <c r="D1001" s="108"/>
      <c r="E1001" s="108"/>
      <c r="F1001" s="108"/>
      <c r="G1001" s="108"/>
      <c r="H1001" s="108"/>
      <c r="I1001" s="108"/>
      <c r="J1001" s="108"/>
    </row>
    <row r="1002">
      <c r="C1002" s="108"/>
      <c r="D1002" s="108"/>
      <c r="E1002" s="108"/>
      <c r="F1002" s="108"/>
      <c r="G1002" s="108"/>
      <c r="H1002" s="108"/>
      <c r="I1002" s="108"/>
      <c r="J1002" s="108"/>
    </row>
    <row r="1003">
      <c r="C1003" s="108"/>
      <c r="D1003" s="108"/>
      <c r="E1003" s="108"/>
      <c r="F1003" s="108"/>
      <c r="G1003" s="108"/>
      <c r="H1003" s="108"/>
      <c r="I1003" s="108"/>
      <c r="J1003" s="108"/>
    </row>
    <row r="1004">
      <c r="C1004" s="108"/>
      <c r="D1004" s="108"/>
      <c r="E1004" s="108"/>
      <c r="F1004" s="108"/>
      <c r="G1004" s="108"/>
      <c r="H1004" s="108"/>
      <c r="I1004" s="108"/>
      <c r="J1004" s="108"/>
    </row>
    <row r="1005">
      <c r="C1005" s="108"/>
      <c r="D1005" s="108"/>
      <c r="E1005" s="108"/>
      <c r="F1005" s="108"/>
      <c r="G1005" s="108"/>
      <c r="H1005" s="108"/>
      <c r="I1005" s="108"/>
      <c r="J1005" s="108"/>
    </row>
    <row r="1006">
      <c r="C1006" s="108"/>
      <c r="D1006" s="108"/>
      <c r="E1006" s="108"/>
      <c r="F1006" s="108"/>
      <c r="G1006" s="108"/>
      <c r="H1006" s="108"/>
      <c r="I1006" s="108"/>
      <c r="J1006" s="108"/>
    </row>
    <row r="1007">
      <c r="C1007" s="108"/>
      <c r="D1007" s="108"/>
      <c r="E1007" s="108"/>
      <c r="F1007" s="108"/>
      <c r="G1007" s="108"/>
      <c r="H1007" s="108"/>
      <c r="I1007" s="108"/>
      <c r="J1007" s="108"/>
    </row>
    <row r="1008">
      <c r="C1008" s="108"/>
      <c r="D1008" s="108"/>
      <c r="E1008" s="108"/>
      <c r="F1008" s="108"/>
      <c r="G1008" s="108"/>
      <c r="H1008" s="108"/>
      <c r="I1008" s="108"/>
      <c r="J1008" s="108"/>
    </row>
    <row r="1009">
      <c r="C1009" s="108"/>
      <c r="D1009" s="108"/>
      <c r="E1009" s="108"/>
      <c r="F1009" s="108"/>
      <c r="G1009" s="108"/>
      <c r="H1009" s="108"/>
      <c r="I1009" s="108"/>
      <c r="J1009" s="108"/>
    </row>
    <row r="1010">
      <c r="C1010" s="108"/>
      <c r="D1010" s="108"/>
      <c r="E1010" s="108"/>
      <c r="F1010" s="108"/>
      <c r="G1010" s="108"/>
      <c r="H1010" s="108"/>
      <c r="I1010" s="108"/>
      <c r="J1010" s="108"/>
    </row>
    <row r="1011">
      <c r="C1011" s="108"/>
      <c r="D1011" s="108"/>
      <c r="E1011" s="108"/>
      <c r="F1011" s="108"/>
      <c r="G1011" s="108"/>
      <c r="H1011" s="108"/>
      <c r="I1011" s="108"/>
      <c r="J1011" s="108"/>
    </row>
    <row r="1012">
      <c r="C1012" s="108"/>
      <c r="D1012" s="108"/>
      <c r="E1012" s="108"/>
      <c r="F1012" s="108"/>
      <c r="G1012" s="108"/>
      <c r="H1012" s="108"/>
      <c r="I1012" s="108"/>
      <c r="J1012" s="108"/>
    </row>
    <row r="1013">
      <c r="C1013" s="108"/>
      <c r="D1013" s="108"/>
      <c r="E1013" s="108"/>
      <c r="F1013" s="108"/>
      <c r="G1013" s="108"/>
      <c r="H1013" s="108"/>
      <c r="I1013" s="108"/>
      <c r="J1013" s="108"/>
    </row>
    <row r="1014">
      <c r="C1014" s="108"/>
      <c r="D1014" s="108"/>
      <c r="E1014" s="108"/>
      <c r="F1014" s="108"/>
      <c r="G1014" s="108"/>
      <c r="H1014" s="108"/>
      <c r="I1014" s="108"/>
      <c r="J1014" s="108"/>
    </row>
    <row r="1015">
      <c r="C1015" s="108"/>
      <c r="D1015" s="108"/>
      <c r="E1015" s="108"/>
      <c r="F1015" s="108"/>
      <c r="G1015" s="108"/>
      <c r="H1015" s="108"/>
      <c r="I1015" s="108"/>
      <c r="J1015" s="108"/>
    </row>
    <row r="1016">
      <c r="C1016" s="108"/>
      <c r="D1016" s="108"/>
      <c r="E1016" s="108"/>
      <c r="F1016" s="108"/>
      <c r="G1016" s="108"/>
      <c r="H1016" s="108"/>
      <c r="I1016" s="108"/>
      <c r="J1016" s="108"/>
    </row>
    <row r="1017">
      <c r="C1017" s="108"/>
      <c r="D1017" s="108"/>
      <c r="E1017" s="108"/>
      <c r="F1017" s="108"/>
      <c r="G1017" s="108"/>
      <c r="H1017" s="108"/>
      <c r="I1017" s="108"/>
      <c r="J1017" s="108"/>
    </row>
    <row r="1018">
      <c r="C1018" s="108"/>
      <c r="D1018" s="108"/>
      <c r="E1018" s="108"/>
      <c r="F1018" s="108"/>
      <c r="G1018" s="108"/>
      <c r="H1018" s="108"/>
      <c r="I1018" s="108"/>
      <c r="J1018" s="108"/>
    </row>
    <row r="1019">
      <c r="C1019" s="108"/>
      <c r="D1019" s="108"/>
      <c r="E1019" s="108"/>
      <c r="F1019" s="108"/>
      <c r="G1019" s="108"/>
      <c r="H1019" s="108"/>
      <c r="I1019" s="108"/>
      <c r="J1019" s="108"/>
    </row>
    <row r="1020">
      <c r="C1020" s="108"/>
      <c r="D1020" s="108"/>
      <c r="E1020" s="108"/>
      <c r="F1020" s="108"/>
      <c r="G1020" s="108"/>
      <c r="H1020" s="108"/>
      <c r="I1020" s="108"/>
      <c r="J1020" s="108"/>
    </row>
    <row r="1021">
      <c r="C1021" s="108"/>
      <c r="D1021" s="108"/>
      <c r="E1021" s="108"/>
      <c r="F1021" s="108"/>
      <c r="G1021" s="108"/>
      <c r="H1021" s="108"/>
      <c r="I1021" s="108"/>
      <c r="J1021" s="108"/>
    </row>
    <row r="1022">
      <c r="C1022" s="108"/>
      <c r="D1022" s="108"/>
      <c r="E1022" s="108"/>
      <c r="F1022" s="108"/>
      <c r="G1022" s="108"/>
      <c r="H1022" s="108"/>
      <c r="I1022" s="108"/>
      <c r="J1022" s="108"/>
    </row>
    <row r="1023">
      <c r="C1023" s="108"/>
      <c r="D1023" s="108"/>
      <c r="E1023" s="108"/>
      <c r="F1023" s="108"/>
      <c r="G1023" s="108"/>
      <c r="H1023" s="108"/>
      <c r="I1023" s="108"/>
      <c r="J1023" s="108"/>
    </row>
    <row r="1024">
      <c r="C1024" s="108"/>
      <c r="D1024" s="108"/>
      <c r="E1024" s="108"/>
      <c r="F1024" s="108"/>
      <c r="G1024" s="108"/>
      <c r="H1024" s="108"/>
      <c r="I1024" s="108"/>
      <c r="J1024" s="108"/>
    </row>
    <row r="1025">
      <c r="C1025" s="108"/>
      <c r="D1025" s="108"/>
      <c r="E1025" s="108"/>
      <c r="F1025" s="108"/>
      <c r="G1025" s="108"/>
      <c r="H1025" s="108"/>
      <c r="I1025" s="108"/>
      <c r="J1025" s="108"/>
    </row>
    <row r="1026">
      <c r="C1026" s="108"/>
      <c r="D1026" s="108"/>
      <c r="E1026" s="108"/>
      <c r="F1026" s="108"/>
      <c r="G1026" s="108"/>
      <c r="H1026" s="108"/>
      <c r="I1026" s="108"/>
      <c r="J1026" s="108"/>
    </row>
    <row r="1027">
      <c r="C1027" s="108"/>
      <c r="D1027" s="108"/>
      <c r="E1027" s="108"/>
      <c r="F1027" s="108"/>
      <c r="G1027" s="108"/>
      <c r="H1027" s="108"/>
      <c r="I1027" s="108"/>
      <c r="J1027" s="108"/>
    </row>
    <row r="1028">
      <c r="C1028" s="108"/>
      <c r="D1028" s="108"/>
      <c r="E1028" s="108"/>
      <c r="F1028" s="108"/>
      <c r="G1028" s="108"/>
      <c r="H1028" s="108"/>
      <c r="I1028" s="108"/>
      <c r="J1028" s="108"/>
    </row>
    <row r="1029">
      <c r="C1029" s="108"/>
      <c r="D1029" s="108"/>
      <c r="E1029" s="108"/>
      <c r="F1029" s="108"/>
      <c r="G1029" s="108"/>
      <c r="H1029" s="108"/>
      <c r="I1029" s="108"/>
      <c r="J1029" s="108"/>
    </row>
    <row r="1030">
      <c r="C1030" s="108"/>
      <c r="D1030" s="108"/>
      <c r="E1030" s="108"/>
      <c r="F1030" s="108"/>
      <c r="G1030" s="108"/>
      <c r="H1030" s="108"/>
      <c r="I1030" s="108"/>
      <c r="J1030" s="108"/>
    </row>
    <row r="1031">
      <c r="C1031" s="108"/>
      <c r="D1031" s="108"/>
      <c r="E1031" s="108"/>
      <c r="F1031" s="108"/>
      <c r="G1031" s="108"/>
      <c r="H1031" s="108"/>
      <c r="I1031" s="108"/>
      <c r="J1031" s="108"/>
    </row>
    <row r="1032">
      <c r="C1032" s="108"/>
      <c r="D1032" s="108"/>
      <c r="E1032" s="108"/>
      <c r="F1032" s="108"/>
      <c r="G1032" s="108"/>
      <c r="H1032" s="108"/>
      <c r="I1032" s="108"/>
      <c r="J1032" s="108"/>
    </row>
    <row r="1033">
      <c r="C1033" s="108"/>
      <c r="D1033" s="108"/>
      <c r="E1033" s="108"/>
      <c r="F1033" s="108"/>
      <c r="G1033" s="108"/>
      <c r="H1033" s="108"/>
      <c r="I1033" s="108"/>
      <c r="J1033" s="108"/>
    </row>
    <row r="1034">
      <c r="C1034" s="108"/>
      <c r="D1034" s="108"/>
      <c r="E1034" s="108"/>
      <c r="F1034" s="108"/>
      <c r="G1034" s="108"/>
      <c r="H1034" s="108"/>
      <c r="I1034" s="108"/>
      <c r="J1034" s="108"/>
    </row>
    <row r="1035">
      <c r="C1035" s="108"/>
      <c r="D1035" s="108"/>
      <c r="E1035" s="108"/>
      <c r="F1035" s="108"/>
      <c r="G1035" s="108"/>
      <c r="H1035" s="108"/>
      <c r="I1035" s="108"/>
      <c r="J1035" s="108"/>
    </row>
    <row r="1036">
      <c r="C1036" s="108"/>
      <c r="D1036" s="108"/>
      <c r="E1036" s="108"/>
      <c r="F1036" s="108"/>
      <c r="G1036" s="108"/>
      <c r="H1036" s="108"/>
      <c r="I1036" s="108"/>
      <c r="J1036" s="108"/>
    </row>
    <row r="1037">
      <c r="C1037" s="108"/>
      <c r="D1037" s="108"/>
      <c r="E1037" s="108"/>
      <c r="F1037" s="108"/>
      <c r="G1037" s="108"/>
      <c r="H1037" s="108"/>
      <c r="I1037" s="108"/>
      <c r="J1037" s="108"/>
    </row>
    <row r="1038">
      <c r="C1038" s="108"/>
      <c r="D1038" s="108"/>
      <c r="E1038" s="108"/>
      <c r="F1038" s="108"/>
      <c r="G1038" s="108"/>
      <c r="H1038" s="108"/>
      <c r="I1038" s="108"/>
      <c r="J1038" s="108"/>
    </row>
    <row r="1039">
      <c r="C1039" s="108"/>
      <c r="D1039" s="108"/>
      <c r="E1039" s="108"/>
      <c r="F1039" s="108"/>
      <c r="G1039" s="108"/>
      <c r="H1039" s="108"/>
      <c r="I1039" s="108"/>
      <c r="J1039" s="108"/>
    </row>
    <row r="1040">
      <c r="C1040" s="108"/>
      <c r="D1040" s="108"/>
      <c r="E1040" s="108"/>
      <c r="F1040" s="108"/>
      <c r="G1040" s="108"/>
      <c r="H1040" s="108"/>
      <c r="I1040" s="108"/>
      <c r="J1040" s="108"/>
    </row>
    <row r="1041">
      <c r="C1041" s="108"/>
      <c r="D1041" s="108"/>
      <c r="E1041" s="108"/>
      <c r="F1041" s="108"/>
      <c r="G1041" s="108"/>
      <c r="H1041" s="108"/>
      <c r="I1041" s="108"/>
      <c r="J1041" s="108"/>
    </row>
    <row r="1042">
      <c r="C1042" s="108"/>
      <c r="D1042" s="108"/>
      <c r="E1042" s="108"/>
      <c r="F1042" s="108"/>
      <c r="G1042" s="108"/>
      <c r="H1042" s="108"/>
      <c r="I1042" s="108"/>
      <c r="J1042" s="108"/>
    </row>
    <row r="1043">
      <c r="C1043" s="108"/>
      <c r="D1043" s="108"/>
      <c r="E1043" s="108"/>
      <c r="F1043" s="108"/>
      <c r="G1043" s="108"/>
      <c r="H1043" s="108"/>
      <c r="I1043" s="108"/>
      <c r="J1043" s="108"/>
    </row>
    <row r="1044">
      <c r="C1044" s="108"/>
      <c r="D1044" s="108"/>
      <c r="E1044" s="108"/>
      <c r="F1044" s="108"/>
      <c r="G1044" s="108"/>
      <c r="H1044" s="108"/>
      <c r="I1044" s="108"/>
      <c r="J1044" s="108"/>
    </row>
    <row r="1045">
      <c r="C1045" s="108"/>
      <c r="D1045" s="108"/>
      <c r="E1045" s="108"/>
      <c r="F1045" s="108"/>
      <c r="G1045" s="108"/>
      <c r="H1045" s="108"/>
      <c r="I1045" s="108"/>
      <c r="J1045" s="108"/>
    </row>
    <row r="1046">
      <c r="C1046" s="108"/>
      <c r="D1046" s="108"/>
      <c r="E1046" s="108"/>
      <c r="F1046" s="108"/>
      <c r="G1046" s="108"/>
      <c r="H1046" s="108"/>
      <c r="I1046" s="108"/>
      <c r="J1046" s="108"/>
    </row>
    <row r="1047">
      <c r="C1047" s="108"/>
      <c r="D1047" s="108"/>
      <c r="E1047" s="108"/>
      <c r="F1047" s="108"/>
      <c r="G1047" s="108"/>
      <c r="H1047" s="108"/>
      <c r="I1047" s="108"/>
      <c r="J1047" s="108"/>
    </row>
    <row r="1048">
      <c r="C1048" s="108"/>
      <c r="D1048" s="108"/>
      <c r="E1048" s="108"/>
      <c r="F1048" s="108"/>
      <c r="G1048" s="108"/>
      <c r="H1048" s="108"/>
      <c r="I1048" s="108"/>
      <c r="J1048" s="108"/>
    </row>
    <row r="1049">
      <c r="C1049" s="108"/>
      <c r="D1049" s="108"/>
      <c r="E1049" s="108"/>
      <c r="F1049" s="108"/>
      <c r="G1049" s="108"/>
      <c r="H1049" s="108"/>
      <c r="I1049" s="108"/>
      <c r="J1049" s="108"/>
    </row>
    <row r="1050">
      <c r="C1050" s="108"/>
      <c r="D1050" s="108"/>
      <c r="E1050" s="108"/>
      <c r="F1050" s="108"/>
      <c r="G1050" s="108"/>
      <c r="H1050" s="108"/>
      <c r="I1050" s="108"/>
      <c r="J1050" s="108"/>
    </row>
    <row r="1051">
      <c r="C1051" s="108"/>
      <c r="D1051" s="108"/>
      <c r="E1051" s="108"/>
      <c r="F1051" s="108"/>
      <c r="G1051" s="108"/>
      <c r="H1051" s="108"/>
      <c r="I1051" s="108"/>
      <c r="J1051" s="108"/>
    </row>
    <row r="1052">
      <c r="C1052" s="108"/>
      <c r="D1052" s="108"/>
      <c r="E1052" s="108"/>
      <c r="F1052" s="108"/>
      <c r="G1052" s="108"/>
      <c r="H1052" s="108"/>
      <c r="I1052" s="108"/>
      <c r="J1052" s="108"/>
    </row>
    <row r="1053">
      <c r="C1053" s="108"/>
      <c r="D1053" s="108"/>
      <c r="E1053" s="108"/>
      <c r="F1053" s="108"/>
      <c r="G1053" s="108"/>
      <c r="H1053" s="108"/>
      <c r="I1053" s="108"/>
      <c r="J1053" s="108"/>
    </row>
    <row r="1054">
      <c r="C1054" s="108"/>
      <c r="D1054" s="108"/>
      <c r="E1054" s="108"/>
      <c r="F1054" s="108"/>
      <c r="G1054" s="108"/>
      <c r="H1054" s="108"/>
      <c r="I1054" s="108"/>
      <c r="J1054" s="108"/>
    </row>
    <row r="1055">
      <c r="C1055" s="108"/>
      <c r="D1055" s="108"/>
      <c r="E1055" s="108"/>
      <c r="F1055" s="108"/>
      <c r="G1055" s="108"/>
      <c r="H1055" s="108"/>
      <c r="I1055" s="108"/>
      <c r="J1055" s="108"/>
    </row>
    <row r="1056">
      <c r="C1056" s="108"/>
      <c r="D1056" s="108"/>
      <c r="E1056" s="108"/>
      <c r="F1056" s="108"/>
      <c r="G1056" s="108"/>
      <c r="H1056" s="108"/>
      <c r="I1056" s="108"/>
      <c r="J1056" s="108"/>
    </row>
    <row r="1057">
      <c r="C1057" s="108"/>
      <c r="D1057" s="108"/>
      <c r="E1057" s="108"/>
      <c r="F1057" s="108"/>
      <c r="G1057" s="108"/>
      <c r="H1057" s="108"/>
      <c r="I1057" s="108"/>
      <c r="J1057" s="108"/>
    </row>
    <row r="1058">
      <c r="C1058" s="108"/>
      <c r="D1058" s="108"/>
      <c r="E1058" s="108"/>
      <c r="F1058" s="108"/>
      <c r="G1058" s="108"/>
      <c r="H1058" s="108"/>
      <c r="I1058" s="108"/>
      <c r="J1058" s="108"/>
    </row>
    <row r="1059">
      <c r="C1059" s="108"/>
      <c r="D1059" s="108"/>
      <c r="E1059" s="108"/>
      <c r="F1059" s="108"/>
      <c r="G1059" s="108"/>
      <c r="H1059" s="108"/>
      <c r="I1059" s="108"/>
      <c r="J1059" s="108"/>
    </row>
    <row r="1060">
      <c r="C1060" s="108"/>
      <c r="D1060" s="108"/>
      <c r="E1060" s="108"/>
      <c r="F1060" s="108"/>
      <c r="G1060" s="108"/>
      <c r="H1060" s="108"/>
      <c r="I1060" s="108"/>
      <c r="J1060" s="108"/>
    </row>
    <row r="1061">
      <c r="C1061" s="108"/>
      <c r="D1061" s="108"/>
      <c r="E1061" s="108"/>
      <c r="F1061" s="108"/>
      <c r="G1061" s="108"/>
      <c r="H1061" s="108"/>
      <c r="I1061" s="108"/>
      <c r="J1061" s="108"/>
    </row>
    <row r="1062">
      <c r="C1062" s="108"/>
      <c r="D1062" s="108"/>
      <c r="E1062" s="108"/>
      <c r="F1062" s="108"/>
      <c r="G1062" s="108"/>
      <c r="H1062" s="108"/>
      <c r="I1062" s="108"/>
      <c r="J1062" s="108"/>
    </row>
    <row r="1063">
      <c r="C1063" s="108"/>
      <c r="D1063" s="108"/>
      <c r="E1063" s="108"/>
      <c r="F1063" s="108"/>
      <c r="G1063" s="108"/>
      <c r="H1063" s="108"/>
      <c r="I1063" s="108"/>
      <c r="J1063" s="108"/>
    </row>
    <row r="1064">
      <c r="C1064" s="108"/>
      <c r="D1064" s="108"/>
      <c r="E1064" s="108"/>
      <c r="F1064" s="108"/>
      <c r="G1064" s="108"/>
      <c r="H1064" s="108"/>
      <c r="I1064" s="108"/>
      <c r="J1064" s="108"/>
    </row>
    <row r="1065">
      <c r="C1065" s="108"/>
      <c r="D1065" s="108"/>
      <c r="E1065" s="108"/>
      <c r="F1065" s="108"/>
      <c r="G1065" s="108"/>
      <c r="H1065" s="108"/>
      <c r="I1065" s="108"/>
      <c r="J1065" s="108"/>
    </row>
    <row r="1066">
      <c r="C1066" s="108"/>
      <c r="D1066" s="108"/>
      <c r="E1066" s="108"/>
      <c r="F1066" s="108"/>
      <c r="G1066" s="108"/>
      <c r="H1066" s="108"/>
      <c r="I1066" s="108"/>
      <c r="J1066" s="108"/>
    </row>
    <row r="1067">
      <c r="C1067" s="108"/>
      <c r="D1067" s="108"/>
      <c r="E1067" s="108"/>
      <c r="F1067" s="108"/>
      <c r="G1067" s="108"/>
      <c r="H1067" s="108"/>
      <c r="I1067" s="108"/>
      <c r="J1067" s="108"/>
    </row>
    <row r="1068">
      <c r="C1068" s="108"/>
      <c r="D1068" s="108"/>
      <c r="E1068" s="108"/>
      <c r="F1068" s="108"/>
      <c r="G1068" s="108"/>
      <c r="H1068" s="108"/>
      <c r="I1068" s="108"/>
      <c r="J1068" s="108"/>
    </row>
    <row r="1069">
      <c r="C1069" s="108"/>
      <c r="D1069" s="108"/>
      <c r="E1069" s="108"/>
      <c r="F1069" s="108"/>
      <c r="G1069" s="108"/>
      <c r="H1069" s="108"/>
      <c r="I1069" s="108"/>
      <c r="J1069" s="108"/>
    </row>
    <row r="1070">
      <c r="C1070" s="108"/>
      <c r="D1070" s="108"/>
      <c r="E1070" s="108"/>
      <c r="F1070" s="108"/>
      <c r="G1070" s="108"/>
      <c r="H1070" s="108"/>
      <c r="I1070" s="108"/>
      <c r="J1070" s="108"/>
    </row>
    <row r="1071">
      <c r="C1071" s="108"/>
      <c r="D1071" s="108"/>
      <c r="E1071" s="108"/>
      <c r="F1071" s="108"/>
      <c r="G1071" s="108"/>
      <c r="H1071" s="108"/>
      <c r="I1071" s="108"/>
      <c r="J1071" s="108"/>
    </row>
    <row r="1072">
      <c r="C1072" s="108"/>
      <c r="D1072" s="108"/>
      <c r="E1072" s="108"/>
      <c r="F1072" s="108"/>
      <c r="G1072" s="108"/>
      <c r="H1072" s="108"/>
      <c r="I1072" s="108"/>
      <c r="J1072" s="108"/>
    </row>
    <row r="1073">
      <c r="C1073" s="108"/>
      <c r="D1073" s="108"/>
      <c r="E1073" s="108"/>
      <c r="F1073" s="108"/>
      <c r="G1073" s="108"/>
      <c r="H1073" s="108"/>
      <c r="I1073" s="108"/>
      <c r="J1073" s="108"/>
    </row>
    <row r="1074">
      <c r="C1074" s="108"/>
      <c r="D1074" s="108"/>
      <c r="E1074" s="108"/>
      <c r="F1074" s="108"/>
      <c r="G1074" s="108"/>
      <c r="H1074" s="108"/>
      <c r="I1074" s="108"/>
      <c r="J1074" s="108"/>
    </row>
    <row r="1075">
      <c r="C1075" s="108"/>
      <c r="D1075" s="108"/>
      <c r="E1075" s="108"/>
      <c r="F1075" s="108"/>
      <c r="G1075" s="108"/>
      <c r="H1075" s="108"/>
      <c r="I1075" s="108"/>
      <c r="J1075" s="108"/>
    </row>
    <row r="1076">
      <c r="C1076" s="108"/>
      <c r="D1076" s="108"/>
      <c r="E1076" s="108"/>
      <c r="F1076" s="108"/>
      <c r="G1076" s="108"/>
      <c r="H1076" s="108"/>
      <c r="I1076" s="108"/>
      <c r="J1076" s="108"/>
    </row>
    <row r="1077">
      <c r="C1077" s="108"/>
      <c r="D1077" s="108"/>
      <c r="E1077" s="108"/>
      <c r="F1077" s="108"/>
      <c r="G1077" s="108"/>
      <c r="H1077" s="108"/>
      <c r="I1077" s="108"/>
      <c r="J1077" s="108"/>
    </row>
    <row r="1078">
      <c r="C1078" s="108"/>
      <c r="D1078" s="108"/>
      <c r="E1078" s="108"/>
      <c r="F1078" s="108"/>
      <c r="G1078" s="108"/>
      <c r="H1078" s="108"/>
      <c r="I1078" s="108"/>
      <c r="J1078" s="108"/>
    </row>
    <row r="1079">
      <c r="C1079" s="108"/>
      <c r="D1079" s="108"/>
      <c r="E1079" s="108"/>
      <c r="F1079" s="108"/>
      <c r="G1079" s="108"/>
      <c r="H1079" s="108"/>
      <c r="I1079" s="108"/>
      <c r="J1079" s="108"/>
    </row>
    <row r="1080">
      <c r="C1080" s="108"/>
      <c r="D1080" s="108"/>
      <c r="E1080" s="108"/>
      <c r="F1080" s="108"/>
      <c r="G1080" s="108"/>
      <c r="H1080" s="108"/>
      <c r="I1080" s="108"/>
      <c r="J1080" s="108"/>
    </row>
    <row r="1081">
      <c r="C1081" s="108"/>
      <c r="D1081" s="108"/>
      <c r="E1081" s="108"/>
      <c r="F1081" s="108"/>
      <c r="G1081" s="108"/>
      <c r="H1081" s="108"/>
      <c r="I1081" s="108"/>
      <c r="J1081" s="108"/>
    </row>
    <row r="1082">
      <c r="C1082" s="108"/>
      <c r="D1082" s="108"/>
      <c r="E1082" s="108"/>
      <c r="F1082" s="108"/>
      <c r="G1082" s="108"/>
      <c r="H1082" s="108"/>
      <c r="I1082" s="108"/>
      <c r="J1082" s="108"/>
    </row>
    <row r="1083">
      <c r="C1083" s="108"/>
      <c r="D1083" s="108"/>
      <c r="E1083" s="108"/>
      <c r="F1083" s="108"/>
      <c r="G1083" s="108"/>
      <c r="H1083" s="108"/>
      <c r="I1083" s="108"/>
      <c r="J1083" s="108"/>
    </row>
    <row r="1084">
      <c r="C1084" s="108"/>
      <c r="D1084" s="108"/>
      <c r="E1084" s="108"/>
      <c r="F1084" s="108"/>
      <c r="G1084" s="108"/>
      <c r="H1084" s="108"/>
      <c r="I1084" s="108"/>
      <c r="J1084" s="108"/>
    </row>
    <row r="1085">
      <c r="C1085" s="108"/>
      <c r="D1085" s="108"/>
      <c r="E1085" s="108"/>
      <c r="F1085" s="108"/>
      <c r="G1085" s="108"/>
      <c r="H1085" s="108"/>
      <c r="I1085" s="108"/>
      <c r="J1085" s="108"/>
    </row>
    <row r="1086">
      <c r="C1086" s="108"/>
      <c r="D1086" s="108"/>
      <c r="E1086" s="108"/>
      <c r="F1086" s="108"/>
      <c r="G1086" s="108"/>
      <c r="H1086" s="108"/>
      <c r="I1086" s="108"/>
      <c r="J1086" s="108"/>
    </row>
    <row r="1087">
      <c r="C1087" s="108"/>
      <c r="D1087" s="108"/>
      <c r="E1087" s="108"/>
      <c r="F1087" s="108"/>
      <c r="G1087" s="108"/>
      <c r="H1087" s="108"/>
      <c r="I1087" s="108"/>
      <c r="J1087" s="108"/>
    </row>
    <row r="1088">
      <c r="C1088" s="108"/>
      <c r="D1088" s="108"/>
      <c r="E1088" s="108"/>
      <c r="F1088" s="108"/>
      <c r="G1088" s="108"/>
      <c r="H1088" s="108"/>
      <c r="I1088" s="108"/>
      <c r="J1088" s="108"/>
    </row>
    <row r="1089">
      <c r="C1089" s="108"/>
      <c r="D1089" s="108"/>
      <c r="E1089" s="108"/>
      <c r="F1089" s="108"/>
      <c r="G1089" s="108"/>
      <c r="H1089" s="108"/>
      <c r="I1089" s="108"/>
      <c r="J1089" s="108"/>
    </row>
    <row r="1090">
      <c r="C1090" s="108"/>
      <c r="D1090" s="108"/>
      <c r="E1090" s="108"/>
      <c r="F1090" s="108"/>
      <c r="G1090" s="108"/>
      <c r="H1090" s="108"/>
      <c r="I1090" s="108"/>
      <c r="J1090" s="108"/>
    </row>
    <row r="1091">
      <c r="C1091" s="108"/>
      <c r="D1091" s="108"/>
      <c r="E1091" s="108"/>
      <c r="F1091" s="108"/>
      <c r="G1091" s="108"/>
      <c r="H1091" s="108"/>
      <c r="I1091" s="108"/>
      <c r="J1091" s="108"/>
    </row>
    <row r="1092">
      <c r="C1092" s="108"/>
      <c r="D1092" s="108"/>
      <c r="E1092" s="108"/>
      <c r="F1092" s="108"/>
      <c r="G1092" s="108"/>
      <c r="H1092" s="108"/>
      <c r="I1092" s="108"/>
      <c r="J1092" s="108"/>
    </row>
    <row r="1093">
      <c r="C1093" s="108"/>
      <c r="D1093" s="108"/>
      <c r="E1093" s="108"/>
      <c r="F1093" s="108"/>
      <c r="G1093" s="108"/>
      <c r="H1093" s="108"/>
      <c r="I1093" s="108"/>
      <c r="J1093" s="108"/>
    </row>
    <row r="1094">
      <c r="C1094" s="108"/>
      <c r="D1094" s="108"/>
      <c r="E1094" s="108"/>
      <c r="F1094" s="108"/>
      <c r="G1094" s="108"/>
      <c r="H1094" s="108"/>
      <c r="I1094" s="108"/>
      <c r="J1094" s="108"/>
    </row>
  </sheetData>
  <mergeCells count="39">
    <mergeCell ref="C1:P1"/>
    <mergeCell ref="T1:AG1"/>
    <mergeCell ref="B3:B10"/>
    <mergeCell ref="R3:R17"/>
    <mergeCell ref="S3:S10"/>
    <mergeCell ref="B11:B16"/>
    <mergeCell ref="R18:R32"/>
    <mergeCell ref="S26:S31"/>
    <mergeCell ref="A48:A50"/>
    <mergeCell ref="A51:A59"/>
    <mergeCell ref="A60:A68"/>
    <mergeCell ref="B51:B53"/>
    <mergeCell ref="B54:B56"/>
    <mergeCell ref="B57:B59"/>
    <mergeCell ref="B60:B62"/>
    <mergeCell ref="B63:B65"/>
    <mergeCell ref="B66:B68"/>
    <mergeCell ref="A3:A17"/>
    <mergeCell ref="A18:A32"/>
    <mergeCell ref="B18:B25"/>
    <mergeCell ref="B26:B31"/>
    <mergeCell ref="A33:A47"/>
    <mergeCell ref="B33:B40"/>
    <mergeCell ref="B41:B46"/>
    <mergeCell ref="S51:S53"/>
    <mergeCell ref="S54:S56"/>
    <mergeCell ref="R51:R59"/>
    <mergeCell ref="R60:R68"/>
    <mergeCell ref="S60:S62"/>
    <mergeCell ref="S63:S65"/>
    <mergeCell ref="S66:S68"/>
    <mergeCell ref="S69:S71"/>
    <mergeCell ref="S11:S16"/>
    <mergeCell ref="S18:S25"/>
    <mergeCell ref="R33:R47"/>
    <mergeCell ref="S33:S40"/>
    <mergeCell ref="S41:S46"/>
    <mergeCell ref="R48:R50"/>
    <mergeCell ref="S57:S59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57"/>
    <col customWidth="1" min="3" max="3" width="19.57"/>
    <col customWidth="1" min="4" max="16" width="11.71"/>
  </cols>
  <sheetData>
    <row r="1">
      <c r="C1" s="209" t="s">
        <v>1251</v>
      </c>
    </row>
    <row r="2">
      <c r="C2" s="210" t="s">
        <v>326</v>
      </c>
      <c r="D2" s="210" t="s">
        <v>737</v>
      </c>
      <c r="E2" s="210" t="s">
        <v>738</v>
      </c>
      <c r="F2" s="210" t="s">
        <v>505</v>
      </c>
      <c r="G2" s="210" t="s">
        <v>739</v>
      </c>
      <c r="H2" s="210" t="s">
        <v>740</v>
      </c>
      <c r="I2" s="210" t="s">
        <v>741</v>
      </c>
      <c r="J2" s="210" t="s">
        <v>742</v>
      </c>
      <c r="K2" s="210" t="s">
        <v>398</v>
      </c>
      <c r="L2" s="210" t="s">
        <v>743</v>
      </c>
      <c r="M2" s="210" t="s">
        <v>744</v>
      </c>
      <c r="N2" s="210" t="s">
        <v>423</v>
      </c>
      <c r="O2" s="210" t="s">
        <v>745</v>
      </c>
      <c r="P2" s="210" t="s">
        <v>439</v>
      </c>
    </row>
    <row r="3">
      <c r="B3" s="212" t="s">
        <v>795</v>
      </c>
      <c r="C3" s="213" t="s">
        <v>748</v>
      </c>
      <c r="D3" s="29">
        <v>1.0</v>
      </c>
      <c r="E3" s="29">
        <v>0.0</v>
      </c>
      <c r="F3" s="29">
        <v>0.0</v>
      </c>
      <c r="G3" s="360">
        <v>0.0</v>
      </c>
      <c r="H3" s="234">
        <v>2.0</v>
      </c>
      <c r="I3" s="234">
        <v>2.0</v>
      </c>
      <c r="J3" s="234">
        <v>0.0</v>
      </c>
      <c r="K3" s="246"/>
      <c r="L3" s="234">
        <v>0.0</v>
      </c>
      <c r="M3" s="246"/>
      <c r="N3" s="246"/>
      <c r="O3" s="246"/>
      <c r="P3" s="218">
        <f t="shared" ref="P3:P12" si="1">SUM(D3:O3)</f>
        <v>5</v>
      </c>
    </row>
    <row r="4">
      <c r="B4" s="219"/>
      <c r="C4" s="220" t="s">
        <v>749</v>
      </c>
      <c r="D4" s="29">
        <v>5.0</v>
      </c>
      <c r="E4" s="29">
        <v>5.0</v>
      </c>
      <c r="F4" s="29">
        <v>12.0</v>
      </c>
      <c r="G4" s="360">
        <v>0.0</v>
      </c>
      <c r="H4" s="29">
        <v>8.0</v>
      </c>
      <c r="I4" s="29">
        <v>7.0</v>
      </c>
      <c r="J4" s="29">
        <v>6.0</v>
      </c>
      <c r="K4" s="108"/>
      <c r="L4" s="29">
        <v>14.0</v>
      </c>
      <c r="M4" s="108"/>
      <c r="N4" s="108"/>
      <c r="O4" s="108"/>
      <c r="P4" s="221">
        <f t="shared" si="1"/>
        <v>57</v>
      </c>
    </row>
    <row r="5">
      <c r="B5" s="219"/>
      <c r="C5" s="220" t="s">
        <v>750</v>
      </c>
      <c r="D5" s="29">
        <v>3.0</v>
      </c>
      <c r="E5" s="29">
        <v>2.0</v>
      </c>
      <c r="F5" s="29">
        <v>0.0</v>
      </c>
      <c r="G5" s="360">
        <v>0.0</v>
      </c>
      <c r="H5" s="29">
        <v>2.0</v>
      </c>
      <c r="I5" s="29">
        <v>1.0</v>
      </c>
      <c r="J5" s="29">
        <v>1.0</v>
      </c>
      <c r="K5" s="108"/>
      <c r="L5" s="29">
        <v>2.0</v>
      </c>
      <c r="M5" s="108"/>
      <c r="N5" s="108"/>
      <c r="O5" s="108"/>
      <c r="P5" s="221">
        <f t="shared" si="1"/>
        <v>11</v>
      </c>
    </row>
    <row r="6">
      <c r="B6" s="219"/>
      <c r="C6" s="224" t="s">
        <v>752</v>
      </c>
      <c r="D6" s="29">
        <v>1.0</v>
      </c>
      <c r="E6" s="29">
        <v>9.0</v>
      </c>
      <c r="F6" s="29">
        <v>9.0</v>
      </c>
      <c r="G6" s="360">
        <v>0.0</v>
      </c>
      <c r="H6" s="29">
        <v>2.0</v>
      </c>
      <c r="I6" s="29">
        <v>2.0</v>
      </c>
      <c r="J6" s="29">
        <v>5.0</v>
      </c>
      <c r="K6" s="108"/>
      <c r="L6" s="29">
        <v>5.0</v>
      </c>
      <c r="M6" s="108"/>
      <c r="N6" s="108"/>
      <c r="O6" s="108"/>
      <c r="P6" s="221">
        <f t="shared" si="1"/>
        <v>33</v>
      </c>
    </row>
    <row r="7">
      <c r="B7" s="219"/>
      <c r="C7" s="224" t="s">
        <v>798</v>
      </c>
      <c r="D7" s="29">
        <v>0.0</v>
      </c>
      <c r="E7" s="29">
        <v>1.0</v>
      </c>
      <c r="F7" s="29">
        <v>0.0</v>
      </c>
      <c r="G7" s="360">
        <v>0.0</v>
      </c>
      <c r="H7" s="29">
        <v>0.0</v>
      </c>
      <c r="I7" s="29">
        <v>1.0</v>
      </c>
      <c r="J7" s="29">
        <v>4.0</v>
      </c>
      <c r="K7" s="108"/>
      <c r="L7" s="29">
        <v>3.0</v>
      </c>
      <c r="M7" s="108"/>
      <c r="N7" s="108"/>
      <c r="O7" s="108"/>
      <c r="P7" s="221">
        <f t="shared" si="1"/>
        <v>9</v>
      </c>
    </row>
    <row r="8">
      <c r="B8" s="219"/>
      <c r="C8" s="224" t="s">
        <v>799</v>
      </c>
      <c r="D8" s="29">
        <v>0.0</v>
      </c>
      <c r="E8" s="29">
        <v>4.0</v>
      </c>
      <c r="F8" s="29">
        <v>3.0</v>
      </c>
      <c r="G8" s="360">
        <v>0.0</v>
      </c>
      <c r="H8" s="29">
        <v>0.0</v>
      </c>
      <c r="I8" s="29">
        <v>3.0</v>
      </c>
      <c r="J8" s="29">
        <v>0.0</v>
      </c>
      <c r="K8" s="108"/>
      <c r="L8" s="29">
        <v>1.0</v>
      </c>
      <c r="M8" s="108"/>
      <c r="N8" s="108"/>
      <c r="O8" s="108"/>
      <c r="P8" s="221">
        <f t="shared" si="1"/>
        <v>11</v>
      </c>
    </row>
    <row r="9">
      <c r="B9" s="219"/>
      <c r="C9" s="225" t="s">
        <v>759</v>
      </c>
      <c r="D9" s="29">
        <v>0.0</v>
      </c>
      <c r="E9" s="29">
        <v>0.0</v>
      </c>
      <c r="F9" s="29">
        <v>0.0</v>
      </c>
      <c r="G9" s="29">
        <v>0.0</v>
      </c>
      <c r="H9" s="29">
        <v>0.0</v>
      </c>
      <c r="I9" s="29">
        <v>0.0</v>
      </c>
      <c r="J9" s="29">
        <v>0.0</v>
      </c>
      <c r="K9" s="29">
        <v>0.0</v>
      </c>
      <c r="L9" s="29">
        <v>0.0</v>
      </c>
      <c r="M9" s="29">
        <v>0.0</v>
      </c>
      <c r="N9" s="29">
        <v>0.0</v>
      </c>
      <c r="O9" s="108"/>
      <c r="P9" s="221">
        <f t="shared" si="1"/>
        <v>0</v>
      </c>
    </row>
    <row r="10">
      <c r="B10" s="219"/>
      <c r="C10" s="222" t="s">
        <v>751</v>
      </c>
      <c r="D10" s="29">
        <v>0.0</v>
      </c>
      <c r="E10" s="29">
        <v>1.0</v>
      </c>
      <c r="F10" s="29">
        <v>1.0</v>
      </c>
      <c r="G10" s="360">
        <v>0.0</v>
      </c>
      <c r="H10" s="29">
        <v>3.0</v>
      </c>
      <c r="I10" s="29">
        <v>0.0</v>
      </c>
      <c r="J10" s="29">
        <v>1.0</v>
      </c>
      <c r="K10" s="108"/>
      <c r="L10" s="29">
        <v>4.0</v>
      </c>
      <c r="M10" s="108"/>
      <c r="N10" s="108"/>
      <c r="O10" s="108"/>
      <c r="P10" s="221">
        <f t="shared" si="1"/>
        <v>10</v>
      </c>
    </row>
    <row r="11">
      <c r="B11" s="219"/>
      <c r="C11" s="230" t="s">
        <v>760</v>
      </c>
      <c r="D11" s="29">
        <v>0.0</v>
      </c>
      <c r="E11" s="29">
        <v>2.0</v>
      </c>
      <c r="F11" s="29">
        <v>0.0</v>
      </c>
      <c r="G11" s="360">
        <v>0.0</v>
      </c>
      <c r="H11" s="29">
        <v>1.0</v>
      </c>
      <c r="I11" s="29">
        <v>0.0</v>
      </c>
      <c r="J11" s="29">
        <v>0.0</v>
      </c>
      <c r="K11" s="108"/>
      <c r="L11" s="29">
        <v>0.0</v>
      </c>
      <c r="M11" s="108"/>
      <c r="N11" s="108"/>
      <c r="O11" s="108"/>
      <c r="P11" s="221">
        <f t="shared" si="1"/>
        <v>3</v>
      </c>
    </row>
    <row r="12">
      <c r="B12" s="226"/>
      <c r="C12" s="227" t="s">
        <v>755</v>
      </c>
      <c r="D12" s="411">
        <f t="shared" ref="D12:O12" si="2">SUM(D3:D11)</f>
        <v>10</v>
      </c>
      <c r="E12" s="411">
        <f t="shared" si="2"/>
        <v>24</v>
      </c>
      <c r="F12" s="411">
        <f t="shared" si="2"/>
        <v>25</v>
      </c>
      <c r="G12" s="351">
        <f t="shared" si="2"/>
        <v>0</v>
      </c>
      <c r="H12" s="351">
        <f t="shared" si="2"/>
        <v>18</v>
      </c>
      <c r="I12" s="351">
        <f t="shared" si="2"/>
        <v>16</v>
      </c>
      <c r="J12" s="351">
        <f t="shared" si="2"/>
        <v>17</v>
      </c>
      <c r="K12" s="351">
        <f t="shared" si="2"/>
        <v>0</v>
      </c>
      <c r="L12" s="351">
        <f t="shared" si="2"/>
        <v>29</v>
      </c>
      <c r="M12" s="351">
        <f t="shared" si="2"/>
        <v>0</v>
      </c>
      <c r="N12" s="351">
        <f t="shared" si="2"/>
        <v>0</v>
      </c>
      <c r="O12" s="351">
        <f t="shared" si="2"/>
        <v>0</v>
      </c>
      <c r="P12" s="416">
        <f t="shared" si="1"/>
        <v>139</v>
      </c>
    </row>
    <row r="13">
      <c r="B13" s="242" t="s">
        <v>764</v>
      </c>
      <c r="C13" s="417" t="s">
        <v>748</v>
      </c>
      <c r="D13" s="29">
        <v>1950.0</v>
      </c>
      <c r="E13" s="29">
        <v>1008.0</v>
      </c>
      <c r="F13" s="29">
        <v>4.0</v>
      </c>
      <c r="G13" s="29">
        <v>0.5</v>
      </c>
      <c r="H13" s="29">
        <v>0.5</v>
      </c>
      <c r="I13" s="29">
        <v>0.5</v>
      </c>
      <c r="J13" s="29">
        <v>0.5</v>
      </c>
      <c r="K13" s="29">
        <v>0.5</v>
      </c>
      <c r="L13" s="29">
        <v>0.5</v>
      </c>
      <c r="M13" s="29">
        <v>0.5</v>
      </c>
      <c r="N13" s="29">
        <v>0.5</v>
      </c>
      <c r="O13" s="29">
        <v>16.0</v>
      </c>
      <c r="P13" s="221">
        <f>SUM(D13:F13,O13)</f>
        <v>2978</v>
      </c>
    </row>
    <row r="14" ht="14.25" customHeight="1">
      <c r="B14" s="219"/>
      <c r="C14" s="220" t="s">
        <v>749</v>
      </c>
      <c r="D14" s="29">
        <v>3457.0</v>
      </c>
      <c r="E14" s="29">
        <v>2440.0</v>
      </c>
      <c r="F14" s="29">
        <v>2804.0</v>
      </c>
      <c r="G14" s="29">
        <v>3553.0</v>
      </c>
      <c r="H14" s="29">
        <v>4791.0</v>
      </c>
      <c r="I14" s="29">
        <v>2872.0</v>
      </c>
      <c r="J14" s="29">
        <v>4780.0</v>
      </c>
      <c r="K14" s="29">
        <v>1891.0</v>
      </c>
      <c r="L14" s="29">
        <v>1150.0</v>
      </c>
      <c r="M14" s="29">
        <v>795.0</v>
      </c>
      <c r="N14" s="29">
        <v>1561.0</v>
      </c>
      <c r="O14" s="29">
        <v>932.0</v>
      </c>
      <c r="P14" s="221">
        <f t="shared" ref="P14:P21" si="3">SUM(D14:O14)</f>
        <v>31026</v>
      </c>
    </row>
    <row r="15">
      <c r="B15" s="219"/>
      <c r="C15" s="220" t="s">
        <v>750</v>
      </c>
      <c r="D15" s="29">
        <v>0.5</v>
      </c>
      <c r="E15" s="29">
        <v>0.5</v>
      </c>
      <c r="F15" s="29">
        <v>718.0</v>
      </c>
      <c r="G15" s="29">
        <v>430.0</v>
      </c>
      <c r="H15" s="29">
        <v>400.0</v>
      </c>
      <c r="I15" s="29">
        <v>495.0</v>
      </c>
      <c r="J15" s="29">
        <v>669.0</v>
      </c>
      <c r="K15" s="29">
        <v>583.0</v>
      </c>
      <c r="L15" s="29">
        <v>225.0</v>
      </c>
      <c r="M15" s="29">
        <v>211.0</v>
      </c>
      <c r="N15" s="29">
        <v>395.0</v>
      </c>
      <c r="O15" s="29">
        <v>14.0</v>
      </c>
      <c r="P15" s="221">
        <f t="shared" si="3"/>
        <v>4141</v>
      </c>
    </row>
    <row r="16">
      <c r="B16" s="219"/>
      <c r="C16" s="224" t="s">
        <v>752</v>
      </c>
      <c r="D16" s="29">
        <v>662.0</v>
      </c>
      <c r="E16" s="29">
        <v>1350.0</v>
      </c>
      <c r="F16" s="29">
        <v>1259.0</v>
      </c>
      <c r="G16" s="29">
        <v>1304.0</v>
      </c>
      <c r="H16" s="29">
        <v>978.0</v>
      </c>
      <c r="I16" s="29">
        <v>2253.0</v>
      </c>
      <c r="J16" s="29">
        <v>1347.0</v>
      </c>
      <c r="K16" s="29">
        <v>1807.0</v>
      </c>
      <c r="L16" s="29">
        <v>1120.0</v>
      </c>
      <c r="M16" s="29">
        <v>2021.0</v>
      </c>
      <c r="N16" s="29">
        <v>213.0</v>
      </c>
      <c r="O16" s="29">
        <v>169.0</v>
      </c>
      <c r="P16" s="221">
        <f t="shared" si="3"/>
        <v>14483</v>
      </c>
    </row>
    <row r="17">
      <c r="B17" s="219"/>
      <c r="C17" s="224" t="s">
        <v>798</v>
      </c>
      <c r="D17" s="29">
        <v>352.0</v>
      </c>
      <c r="E17" s="29">
        <v>139.0</v>
      </c>
      <c r="F17" s="29">
        <v>100.0</v>
      </c>
      <c r="G17" s="29">
        <v>400.0</v>
      </c>
      <c r="H17" s="29">
        <v>1058.0</v>
      </c>
      <c r="I17" s="29">
        <v>1046.0</v>
      </c>
      <c r="J17" s="29">
        <v>591.0</v>
      </c>
      <c r="K17" s="29">
        <v>598.0</v>
      </c>
      <c r="L17" s="29">
        <v>374.0</v>
      </c>
      <c r="M17" s="29">
        <v>355.0</v>
      </c>
      <c r="N17" s="29">
        <v>173.0</v>
      </c>
      <c r="O17" s="29">
        <v>429.0</v>
      </c>
      <c r="P17" s="221">
        <f t="shared" si="3"/>
        <v>5615</v>
      </c>
    </row>
    <row r="18">
      <c r="B18" s="219"/>
      <c r="C18" s="224" t="s">
        <v>799</v>
      </c>
      <c r="D18" s="29">
        <v>455.0</v>
      </c>
      <c r="E18" s="29">
        <v>30.0</v>
      </c>
      <c r="F18" s="29">
        <v>596.0</v>
      </c>
      <c r="G18" s="29">
        <v>403.0</v>
      </c>
      <c r="H18" s="29">
        <v>1433.0</v>
      </c>
      <c r="I18" s="29">
        <v>476.0</v>
      </c>
      <c r="J18" s="29">
        <v>1063.0</v>
      </c>
      <c r="K18" s="29">
        <v>346.0</v>
      </c>
      <c r="L18" s="29">
        <v>775.0</v>
      </c>
      <c r="M18" s="29">
        <v>329.0</v>
      </c>
      <c r="N18" s="29">
        <v>214.0</v>
      </c>
      <c r="O18" s="29">
        <v>153.0</v>
      </c>
      <c r="P18" s="221">
        <f t="shared" si="3"/>
        <v>6273</v>
      </c>
    </row>
    <row r="19">
      <c r="B19" s="219"/>
      <c r="C19" s="225" t="s">
        <v>759</v>
      </c>
      <c r="D19" s="29">
        <v>0.0</v>
      </c>
      <c r="E19" s="29">
        <v>0.0</v>
      </c>
      <c r="F19" s="29">
        <v>0.0</v>
      </c>
      <c r="G19" s="29">
        <v>0.0</v>
      </c>
      <c r="H19" s="29">
        <v>0.0</v>
      </c>
      <c r="I19" s="29">
        <v>0.0</v>
      </c>
      <c r="J19" s="29">
        <v>0.0</v>
      </c>
      <c r="K19" s="29">
        <v>0.0</v>
      </c>
      <c r="L19" s="29">
        <v>0.0</v>
      </c>
      <c r="M19" s="29">
        <v>0.0</v>
      </c>
      <c r="N19" s="29">
        <v>32.0</v>
      </c>
      <c r="O19" s="29">
        <v>15.0</v>
      </c>
      <c r="P19" s="221">
        <f t="shared" si="3"/>
        <v>47</v>
      </c>
    </row>
    <row r="20">
      <c r="B20" s="219"/>
      <c r="C20" s="222" t="s">
        <v>751</v>
      </c>
      <c r="D20" s="29">
        <v>484.0</v>
      </c>
      <c r="E20" s="29">
        <v>176.0</v>
      </c>
      <c r="F20" s="29">
        <v>744.0</v>
      </c>
      <c r="G20" s="29">
        <v>448.0</v>
      </c>
      <c r="H20" s="29">
        <v>120.0</v>
      </c>
      <c r="I20" s="29">
        <v>676.0</v>
      </c>
      <c r="J20" s="29">
        <v>820.0</v>
      </c>
      <c r="K20" s="29">
        <v>64.0</v>
      </c>
      <c r="L20" s="29">
        <v>342.0</v>
      </c>
      <c r="M20" s="29">
        <v>292.0</v>
      </c>
      <c r="N20" s="29">
        <v>218.0</v>
      </c>
      <c r="O20" s="29">
        <v>13.0</v>
      </c>
      <c r="P20" s="221">
        <f t="shared" si="3"/>
        <v>4397</v>
      </c>
    </row>
    <row r="21">
      <c r="B21" s="219"/>
      <c r="C21" s="230" t="s">
        <v>760</v>
      </c>
      <c r="D21" s="29">
        <v>78.0</v>
      </c>
      <c r="E21" s="29">
        <v>0.5</v>
      </c>
      <c r="F21" s="29">
        <v>77.0</v>
      </c>
      <c r="G21" s="29">
        <v>106.0</v>
      </c>
      <c r="H21" s="29">
        <v>4.0</v>
      </c>
      <c r="I21" s="29">
        <v>358.0</v>
      </c>
      <c r="J21" s="29">
        <v>13.0</v>
      </c>
      <c r="K21" s="29">
        <v>60.0</v>
      </c>
      <c r="L21" s="29">
        <v>0.5</v>
      </c>
      <c r="M21" s="29">
        <v>108.0</v>
      </c>
      <c r="N21" s="29">
        <v>40.0</v>
      </c>
      <c r="O21" s="29">
        <v>15.0</v>
      </c>
      <c r="P21" s="221">
        <f t="shared" si="3"/>
        <v>860</v>
      </c>
    </row>
    <row r="22">
      <c r="B22" s="226"/>
      <c r="C22" s="227" t="s">
        <v>755</v>
      </c>
      <c r="D22" s="351">
        <f t="shared" ref="D22:P22" si="4">sum(D13:D21)</f>
        <v>7438.5</v>
      </c>
      <c r="E22" s="351">
        <f t="shared" si="4"/>
        <v>5144</v>
      </c>
      <c r="F22" s="351">
        <f t="shared" si="4"/>
        <v>6302</v>
      </c>
      <c r="G22" s="351">
        <f t="shared" si="4"/>
        <v>6644.5</v>
      </c>
      <c r="H22" s="351">
        <f t="shared" si="4"/>
        <v>8784.5</v>
      </c>
      <c r="I22" s="351">
        <f t="shared" si="4"/>
        <v>8176.5</v>
      </c>
      <c r="J22" s="351">
        <f t="shared" si="4"/>
        <v>9283.5</v>
      </c>
      <c r="K22" s="351">
        <f t="shared" si="4"/>
        <v>5349.5</v>
      </c>
      <c r="L22" s="351">
        <f t="shared" si="4"/>
        <v>3987</v>
      </c>
      <c r="M22" s="351">
        <f t="shared" si="4"/>
        <v>4111.5</v>
      </c>
      <c r="N22" s="351">
        <f t="shared" si="4"/>
        <v>2846.5</v>
      </c>
      <c r="O22" s="351">
        <f t="shared" si="4"/>
        <v>1756</v>
      </c>
      <c r="P22" s="416">
        <f t="shared" si="4"/>
        <v>69820</v>
      </c>
    </row>
    <row r="23">
      <c r="B23" s="421" t="s">
        <v>766</v>
      </c>
      <c r="C23" s="422" t="s">
        <v>748</v>
      </c>
      <c r="D23" s="252">
        <f t="shared" ref="D23:P23" si="5">(D3/D13)*1000000</f>
        <v>512.8205128</v>
      </c>
      <c r="E23" s="252">
        <f t="shared" si="5"/>
        <v>0</v>
      </c>
      <c r="F23" s="252">
        <f t="shared" si="5"/>
        <v>0</v>
      </c>
      <c r="G23" s="252">
        <f t="shared" si="5"/>
        <v>0</v>
      </c>
      <c r="H23" s="252">
        <f t="shared" si="5"/>
        <v>4000000</v>
      </c>
      <c r="I23" s="252">
        <f t="shared" si="5"/>
        <v>4000000</v>
      </c>
      <c r="J23" s="252">
        <f t="shared" si="5"/>
        <v>0</v>
      </c>
      <c r="K23" s="252">
        <f t="shared" si="5"/>
        <v>0</v>
      </c>
      <c r="L23" s="252">
        <f t="shared" si="5"/>
        <v>0</v>
      </c>
      <c r="M23" s="252">
        <f t="shared" si="5"/>
        <v>0</v>
      </c>
      <c r="N23" s="252">
        <f t="shared" si="5"/>
        <v>0</v>
      </c>
      <c r="O23" s="252">
        <f t="shared" si="5"/>
        <v>0</v>
      </c>
      <c r="P23" s="253">
        <f t="shared" si="5"/>
        <v>1678.979181</v>
      </c>
    </row>
    <row r="24">
      <c r="B24" s="219"/>
      <c r="C24" s="220" t="s">
        <v>749</v>
      </c>
      <c r="D24" s="252">
        <f t="shared" ref="D24:P24" si="6">(D4/D14)*1000000</f>
        <v>1446.340758</v>
      </c>
      <c r="E24" s="252">
        <f t="shared" si="6"/>
        <v>2049.180328</v>
      </c>
      <c r="F24" s="252">
        <f t="shared" si="6"/>
        <v>4279.600571</v>
      </c>
      <c r="G24" s="252">
        <f t="shared" si="6"/>
        <v>0</v>
      </c>
      <c r="H24" s="252">
        <f t="shared" si="6"/>
        <v>1669.797537</v>
      </c>
      <c r="I24" s="252">
        <f t="shared" si="6"/>
        <v>2437.325905</v>
      </c>
      <c r="J24" s="252">
        <f t="shared" si="6"/>
        <v>1255.230126</v>
      </c>
      <c r="K24" s="252">
        <f t="shared" si="6"/>
        <v>0</v>
      </c>
      <c r="L24" s="252">
        <f t="shared" si="6"/>
        <v>12173.91304</v>
      </c>
      <c r="M24" s="252">
        <f t="shared" si="6"/>
        <v>0</v>
      </c>
      <c r="N24" s="252">
        <f t="shared" si="6"/>
        <v>0</v>
      </c>
      <c r="O24" s="252">
        <f t="shared" si="6"/>
        <v>0</v>
      </c>
      <c r="P24" s="253">
        <f t="shared" si="6"/>
        <v>1837.168826</v>
      </c>
    </row>
    <row r="25">
      <c r="B25" s="219"/>
      <c r="C25" s="220" t="s">
        <v>750</v>
      </c>
      <c r="D25" s="252">
        <f t="shared" ref="D25:P25" si="7">(D5/D15)*1000000</f>
        <v>6000000</v>
      </c>
      <c r="E25" s="252">
        <f t="shared" si="7"/>
        <v>4000000</v>
      </c>
      <c r="F25" s="252">
        <f t="shared" si="7"/>
        <v>0</v>
      </c>
      <c r="G25" s="252">
        <f t="shared" si="7"/>
        <v>0</v>
      </c>
      <c r="H25" s="252">
        <f t="shared" si="7"/>
        <v>5000</v>
      </c>
      <c r="I25" s="252">
        <f t="shared" si="7"/>
        <v>2020.20202</v>
      </c>
      <c r="J25" s="252">
        <f t="shared" si="7"/>
        <v>1494.768311</v>
      </c>
      <c r="K25" s="252">
        <f t="shared" si="7"/>
        <v>0</v>
      </c>
      <c r="L25" s="252">
        <f t="shared" si="7"/>
        <v>8888.888889</v>
      </c>
      <c r="M25" s="252">
        <f t="shared" si="7"/>
        <v>0</v>
      </c>
      <c r="N25" s="252">
        <f t="shared" si="7"/>
        <v>0</v>
      </c>
      <c r="O25" s="252">
        <f t="shared" si="7"/>
        <v>0</v>
      </c>
      <c r="P25" s="253">
        <f t="shared" si="7"/>
        <v>2656.363197</v>
      </c>
    </row>
    <row r="26">
      <c r="B26" s="219"/>
      <c r="C26" s="224" t="s">
        <v>752</v>
      </c>
      <c r="D26" s="252">
        <f t="shared" ref="D26:P26" si="8">(D6/D16)*1000000</f>
        <v>1510.574018</v>
      </c>
      <c r="E26" s="252">
        <f t="shared" si="8"/>
        <v>6666.666667</v>
      </c>
      <c r="F26" s="252">
        <f t="shared" si="8"/>
        <v>7148.53058</v>
      </c>
      <c r="G26" s="252">
        <f t="shared" si="8"/>
        <v>0</v>
      </c>
      <c r="H26" s="252">
        <f t="shared" si="8"/>
        <v>2044.989775</v>
      </c>
      <c r="I26" s="252">
        <f t="shared" si="8"/>
        <v>887.7052818</v>
      </c>
      <c r="J26" s="252">
        <f t="shared" si="8"/>
        <v>3711.952487</v>
      </c>
      <c r="K26" s="252">
        <f t="shared" si="8"/>
        <v>0</v>
      </c>
      <c r="L26" s="252">
        <f t="shared" si="8"/>
        <v>4464.285714</v>
      </c>
      <c r="M26" s="252">
        <f t="shared" si="8"/>
        <v>0</v>
      </c>
      <c r="N26" s="252">
        <f t="shared" si="8"/>
        <v>0</v>
      </c>
      <c r="O26" s="252">
        <f t="shared" si="8"/>
        <v>0</v>
      </c>
      <c r="P26" s="253">
        <f t="shared" si="8"/>
        <v>2278.533453</v>
      </c>
    </row>
    <row r="27">
      <c r="B27" s="219"/>
      <c r="C27" s="224" t="s">
        <v>798</v>
      </c>
      <c r="D27" s="252">
        <f t="shared" ref="D27:P27" si="9">(D7/D17)*1000000</f>
        <v>0</v>
      </c>
      <c r="E27" s="252">
        <f t="shared" si="9"/>
        <v>7194.244604</v>
      </c>
      <c r="F27" s="252">
        <f t="shared" si="9"/>
        <v>0</v>
      </c>
      <c r="G27" s="252">
        <f t="shared" si="9"/>
        <v>0</v>
      </c>
      <c r="H27" s="252">
        <f t="shared" si="9"/>
        <v>0</v>
      </c>
      <c r="I27" s="252">
        <f t="shared" si="9"/>
        <v>956.0229446</v>
      </c>
      <c r="J27" s="252">
        <f t="shared" si="9"/>
        <v>6768.189509</v>
      </c>
      <c r="K27" s="252">
        <f t="shared" si="9"/>
        <v>0</v>
      </c>
      <c r="L27" s="252">
        <f t="shared" si="9"/>
        <v>8021.390374</v>
      </c>
      <c r="M27" s="252">
        <f t="shared" si="9"/>
        <v>0</v>
      </c>
      <c r="N27" s="252">
        <f t="shared" si="9"/>
        <v>0</v>
      </c>
      <c r="O27" s="252">
        <f t="shared" si="9"/>
        <v>0</v>
      </c>
      <c r="P27" s="253">
        <f t="shared" si="9"/>
        <v>1602.84951</v>
      </c>
    </row>
    <row r="28">
      <c r="B28" s="219"/>
      <c r="C28" s="224" t="s">
        <v>799</v>
      </c>
      <c r="D28" s="252">
        <f t="shared" ref="D28:P28" si="10">(D8/D18)*1000000</f>
        <v>0</v>
      </c>
      <c r="E28" s="252">
        <f t="shared" si="10"/>
        <v>133333.3333</v>
      </c>
      <c r="F28" s="252">
        <f t="shared" si="10"/>
        <v>5033.557047</v>
      </c>
      <c r="G28" s="252">
        <f t="shared" si="10"/>
        <v>0</v>
      </c>
      <c r="H28" s="252">
        <f t="shared" si="10"/>
        <v>0</v>
      </c>
      <c r="I28" s="252">
        <f t="shared" si="10"/>
        <v>6302.521008</v>
      </c>
      <c r="J28" s="252">
        <f t="shared" si="10"/>
        <v>0</v>
      </c>
      <c r="K28" s="252">
        <f t="shared" si="10"/>
        <v>0</v>
      </c>
      <c r="L28" s="252">
        <f t="shared" si="10"/>
        <v>1290.322581</v>
      </c>
      <c r="M28" s="252">
        <f t="shared" si="10"/>
        <v>0</v>
      </c>
      <c r="N28" s="252">
        <f t="shared" si="10"/>
        <v>0</v>
      </c>
      <c r="O28" s="252">
        <f t="shared" si="10"/>
        <v>0</v>
      </c>
      <c r="P28" s="253">
        <f t="shared" si="10"/>
        <v>1753.546947</v>
      </c>
    </row>
    <row r="29">
      <c r="B29" s="219"/>
      <c r="C29" s="225" t="s">
        <v>759</v>
      </c>
      <c r="D29" s="252" t="str">
        <f t="shared" ref="D29:P29" si="11">D9/D19</f>
        <v>#DIV/0!</v>
      </c>
      <c r="E29" s="252" t="str">
        <f t="shared" si="11"/>
        <v>#DIV/0!</v>
      </c>
      <c r="F29" s="252" t="str">
        <f t="shared" si="11"/>
        <v>#DIV/0!</v>
      </c>
      <c r="G29" s="252" t="str">
        <f t="shared" si="11"/>
        <v>#DIV/0!</v>
      </c>
      <c r="H29" s="252" t="str">
        <f t="shared" si="11"/>
        <v>#DIV/0!</v>
      </c>
      <c r="I29" s="252" t="str">
        <f t="shared" si="11"/>
        <v>#DIV/0!</v>
      </c>
      <c r="J29" s="252" t="str">
        <f t="shared" si="11"/>
        <v>#DIV/0!</v>
      </c>
      <c r="K29" s="252" t="str">
        <f t="shared" si="11"/>
        <v>#DIV/0!</v>
      </c>
      <c r="L29" s="252" t="str">
        <f t="shared" si="11"/>
        <v>#DIV/0!</v>
      </c>
      <c r="M29" s="252" t="str">
        <f t="shared" si="11"/>
        <v>#DIV/0!</v>
      </c>
      <c r="N29" s="252">
        <f t="shared" si="11"/>
        <v>0</v>
      </c>
      <c r="O29" s="252">
        <f t="shared" si="11"/>
        <v>0</v>
      </c>
      <c r="P29" s="252">
        <f t="shared" si="11"/>
        <v>0</v>
      </c>
    </row>
    <row r="30">
      <c r="B30" s="219"/>
      <c r="C30" s="222" t="s">
        <v>751</v>
      </c>
      <c r="D30" s="252">
        <f t="shared" ref="D30:P30" si="12">(D10/D20)*1000000</f>
        <v>0</v>
      </c>
      <c r="E30" s="252">
        <f t="shared" si="12"/>
        <v>5681.818182</v>
      </c>
      <c r="F30" s="252">
        <f t="shared" si="12"/>
        <v>1344.086022</v>
      </c>
      <c r="G30" s="252">
        <f t="shared" si="12"/>
        <v>0</v>
      </c>
      <c r="H30" s="252">
        <f t="shared" si="12"/>
        <v>25000</v>
      </c>
      <c r="I30" s="252">
        <f t="shared" si="12"/>
        <v>0</v>
      </c>
      <c r="J30" s="252">
        <f t="shared" si="12"/>
        <v>1219.512195</v>
      </c>
      <c r="K30" s="252">
        <f t="shared" si="12"/>
        <v>0</v>
      </c>
      <c r="L30" s="252">
        <f t="shared" si="12"/>
        <v>11695.90643</v>
      </c>
      <c r="M30" s="252">
        <f t="shared" si="12"/>
        <v>0</v>
      </c>
      <c r="N30" s="252">
        <f t="shared" si="12"/>
        <v>0</v>
      </c>
      <c r="O30" s="252">
        <f t="shared" si="12"/>
        <v>0</v>
      </c>
      <c r="P30" s="253">
        <f t="shared" si="12"/>
        <v>2274.277917</v>
      </c>
    </row>
    <row r="31">
      <c r="B31" s="219"/>
      <c r="C31" s="230" t="s">
        <v>760</v>
      </c>
      <c r="D31" s="252">
        <f t="shared" ref="D31:P31" si="13">(D11/D21)*1000000</f>
        <v>0</v>
      </c>
      <c r="E31" s="252">
        <f t="shared" si="13"/>
        <v>4000000</v>
      </c>
      <c r="F31" s="252">
        <f t="shared" si="13"/>
        <v>0</v>
      </c>
      <c r="G31" s="252">
        <f t="shared" si="13"/>
        <v>0</v>
      </c>
      <c r="H31" s="252">
        <f t="shared" si="13"/>
        <v>250000</v>
      </c>
      <c r="I31" s="252">
        <f t="shared" si="13"/>
        <v>0</v>
      </c>
      <c r="J31" s="252">
        <f t="shared" si="13"/>
        <v>0</v>
      </c>
      <c r="K31" s="252">
        <f t="shared" si="13"/>
        <v>0</v>
      </c>
      <c r="L31" s="252">
        <f t="shared" si="13"/>
        <v>0</v>
      </c>
      <c r="M31" s="252">
        <f t="shared" si="13"/>
        <v>0</v>
      </c>
      <c r="N31" s="252">
        <f t="shared" si="13"/>
        <v>0</v>
      </c>
      <c r="O31" s="252">
        <f t="shared" si="13"/>
        <v>0</v>
      </c>
      <c r="P31" s="253">
        <f t="shared" si="13"/>
        <v>3488.372093</v>
      </c>
    </row>
    <row r="32">
      <c r="B32" s="226"/>
      <c r="C32" s="227" t="s">
        <v>755</v>
      </c>
      <c r="D32" s="424">
        <f t="shared" ref="D32:P32" si="14">(D12/D22)*1000000</f>
        <v>1344.357061</v>
      </c>
      <c r="E32" s="424">
        <f t="shared" si="14"/>
        <v>4665.62986</v>
      </c>
      <c r="F32" s="424">
        <f t="shared" si="14"/>
        <v>3966.994605</v>
      </c>
      <c r="G32" s="424">
        <f t="shared" si="14"/>
        <v>0</v>
      </c>
      <c r="H32" s="424">
        <f t="shared" si="14"/>
        <v>2049.063692</v>
      </c>
      <c r="I32" s="424">
        <f t="shared" si="14"/>
        <v>1956.827493</v>
      </c>
      <c r="J32" s="424">
        <f t="shared" si="14"/>
        <v>1831.205903</v>
      </c>
      <c r="K32" s="424">
        <f t="shared" si="14"/>
        <v>0</v>
      </c>
      <c r="L32" s="424">
        <f t="shared" si="14"/>
        <v>7273.639328</v>
      </c>
      <c r="M32" s="424">
        <f t="shared" si="14"/>
        <v>0</v>
      </c>
      <c r="N32" s="424">
        <f t="shared" si="14"/>
        <v>0</v>
      </c>
      <c r="O32" s="424">
        <f t="shared" si="14"/>
        <v>0</v>
      </c>
      <c r="P32" s="425">
        <f t="shared" si="14"/>
        <v>1990.833572</v>
      </c>
    </row>
    <row r="33">
      <c r="D33" s="108"/>
      <c r="E33" s="108"/>
      <c r="F33" s="108"/>
      <c r="G33" s="108"/>
      <c r="H33" s="108"/>
      <c r="I33" s="108"/>
      <c r="J33" s="108"/>
    </row>
    <row r="34">
      <c r="D34" s="108"/>
      <c r="E34" s="108"/>
      <c r="F34" s="108"/>
      <c r="G34" s="108"/>
      <c r="H34" s="108"/>
      <c r="I34" s="108"/>
      <c r="J34" s="108"/>
    </row>
    <row r="35">
      <c r="D35" s="108"/>
      <c r="E35" s="108"/>
      <c r="F35" s="108"/>
      <c r="G35" s="108"/>
      <c r="H35" s="108"/>
      <c r="I35" s="108"/>
      <c r="J35" s="108"/>
    </row>
    <row r="36">
      <c r="D36" s="108"/>
      <c r="E36" s="108"/>
      <c r="F36" s="108"/>
      <c r="G36" s="108"/>
      <c r="H36" s="108"/>
      <c r="I36" s="108"/>
      <c r="J36" s="108"/>
    </row>
    <row r="37">
      <c r="D37" s="108"/>
      <c r="E37" s="108"/>
      <c r="F37" s="108"/>
      <c r="G37" s="108"/>
      <c r="H37" s="108"/>
      <c r="I37" s="108"/>
      <c r="J37" s="108"/>
    </row>
    <row r="38">
      <c r="D38" s="108"/>
      <c r="E38" s="108"/>
      <c r="F38" s="108"/>
      <c r="G38" s="108"/>
      <c r="H38" s="108"/>
      <c r="I38" s="108"/>
      <c r="J38" s="108"/>
    </row>
    <row r="39">
      <c r="D39" s="108"/>
      <c r="E39" s="108"/>
      <c r="F39" s="108"/>
      <c r="G39" s="108"/>
      <c r="H39" s="108"/>
      <c r="I39" s="108"/>
      <c r="J39" s="108"/>
    </row>
    <row r="40">
      <c r="D40" s="108"/>
      <c r="E40" s="108"/>
      <c r="F40" s="108"/>
      <c r="G40" s="108"/>
      <c r="H40" s="108"/>
      <c r="I40" s="108"/>
      <c r="J40" s="108"/>
    </row>
    <row r="41">
      <c r="D41" s="108"/>
      <c r="E41" s="108"/>
      <c r="F41" s="108"/>
      <c r="G41" s="108"/>
      <c r="H41" s="108"/>
      <c r="I41" s="108"/>
      <c r="J41" s="108"/>
    </row>
    <row r="42">
      <c r="D42" s="108"/>
      <c r="E42" s="108"/>
      <c r="F42" s="108"/>
      <c r="G42" s="108"/>
      <c r="H42" s="108"/>
      <c r="I42" s="108"/>
      <c r="J42" s="108"/>
    </row>
    <row r="43">
      <c r="D43" s="108"/>
      <c r="E43" s="108"/>
      <c r="F43" s="108"/>
      <c r="G43" s="108"/>
      <c r="H43" s="108"/>
      <c r="I43" s="108"/>
      <c r="J43" s="108"/>
    </row>
    <row r="44">
      <c r="D44" s="108"/>
      <c r="E44" s="108"/>
      <c r="F44" s="108"/>
      <c r="G44" s="108"/>
      <c r="H44" s="108"/>
      <c r="I44" s="108"/>
      <c r="J44" s="108"/>
    </row>
    <row r="45">
      <c r="D45" s="108"/>
      <c r="E45" s="108"/>
      <c r="F45" s="108"/>
      <c r="G45" s="108"/>
      <c r="H45" s="108"/>
      <c r="I45" s="108"/>
      <c r="J45" s="108"/>
    </row>
    <row r="46">
      <c r="D46" s="108"/>
      <c r="E46" s="108"/>
      <c r="F46" s="108"/>
      <c r="G46" s="108"/>
      <c r="H46" s="108"/>
      <c r="I46" s="108"/>
      <c r="J46" s="108"/>
    </row>
    <row r="47">
      <c r="D47" s="108"/>
      <c r="E47" s="108"/>
      <c r="F47" s="108"/>
      <c r="G47" s="108"/>
      <c r="H47" s="108"/>
      <c r="I47" s="108"/>
      <c r="J47" s="108"/>
    </row>
    <row r="48">
      <c r="D48" s="108"/>
      <c r="E48" s="108"/>
      <c r="F48" s="108"/>
      <c r="G48" s="108"/>
      <c r="H48" s="108"/>
      <c r="I48" s="108"/>
      <c r="J48" s="108"/>
    </row>
    <row r="49">
      <c r="D49" s="108"/>
      <c r="E49" s="108"/>
      <c r="F49" s="108"/>
      <c r="G49" s="108"/>
      <c r="H49" s="108"/>
      <c r="I49" s="108"/>
      <c r="J49" s="108"/>
    </row>
    <row r="50">
      <c r="D50" s="108"/>
      <c r="E50" s="108"/>
      <c r="F50" s="108"/>
      <c r="G50" s="108"/>
      <c r="H50" s="108"/>
      <c r="I50" s="108"/>
      <c r="J50" s="108"/>
    </row>
    <row r="51">
      <c r="D51" s="108"/>
      <c r="E51" s="108"/>
      <c r="F51" s="108"/>
      <c r="G51" s="108"/>
      <c r="H51" s="108"/>
      <c r="I51" s="108"/>
      <c r="J51" s="108"/>
    </row>
    <row r="52">
      <c r="D52" s="108"/>
      <c r="E52" s="108"/>
      <c r="F52" s="108"/>
      <c r="G52" s="108"/>
      <c r="H52" s="108"/>
      <c r="I52" s="108"/>
      <c r="J52" s="108"/>
    </row>
    <row r="53">
      <c r="D53" s="108"/>
      <c r="E53" s="108"/>
      <c r="F53" s="108"/>
      <c r="G53" s="108"/>
      <c r="H53" s="108"/>
      <c r="I53" s="108"/>
      <c r="J53" s="108"/>
    </row>
    <row r="54">
      <c r="D54" s="108"/>
      <c r="E54" s="108"/>
      <c r="F54" s="108"/>
      <c r="G54" s="108"/>
      <c r="H54" s="108"/>
      <c r="I54" s="108"/>
      <c r="J54" s="108"/>
    </row>
    <row r="55">
      <c r="D55" s="108"/>
      <c r="E55" s="108"/>
      <c r="F55" s="108"/>
      <c r="G55" s="108"/>
      <c r="H55" s="108"/>
      <c r="I55" s="108"/>
      <c r="J55" s="108"/>
    </row>
    <row r="56">
      <c r="D56" s="108"/>
      <c r="E56" s="108"/>
      <c r="F56" s="108"/>
      <c r="G56" s="108"/>
      <c r="H56" s="108"/>
      <c r="I56" s="108"/>
      <c r="J56" s="108"/>
    </row>
    <row r="57">
      <c r="D57" s="108"/>
      <c r="E57" s="108"/>
      <c r="F57" s="108"/>
      <c r="G57" s="108"/>
      <c r="H57" s="108"/>
      <c r="I57" s="108"/>
      <c r="J57" s="108"/>
    </row>
    <row r="58">
      <c r="D58" s="108"/>
      <c r="E58" s="108"/>
      <c r="F58" s="108"/>
      <c r="G58" s="108"/>
      <c r="H58" s="108"/>
      <c r="I58" s="108"/>
      <c r="J58" s="108"/>
    </row>
    <row r="59">
      <c r="D59" s="108"/>
      <c r="E59" s="108"/>
      <c r="F59" s="108"/>
      <c r="G59" s="108"/>
      <c r="H59" s="108"/>
      <c r="I59" s="108"/>
      <c r="J59" s="108"/>
    </row>
    <row r="60">
      <c r="D60" s="108"/>
      <c r="E60" s="108"/>
      <c r="F60" s="108"/>
      <c r="G60" s="108"/>
      <c r="H60" s="108"/>
      <c r="I60" s="108"/>
      <c r="J60" s="108"/>
    </row>
    <row r="61">
      <c r="D61" s="108"/>
      <c r="E61" s="108"/>
      <c r="F61" s="108"/>
      <c r="G61" s="108"/>
      <c r="H61" s="108"/>
      <c r="I61" s="108"/>
      <c r="J61" s="108"/>
    </row>
    <row r="62">
      <c r="D62" s="108"/>
      <c r="E62" s="108"/>
      <c r="F62" s="108"/>
      <c r="G62" s="108"/>
      <c r="H62" s="108"/>
      <c r="I62" s="108"/>
      <c r="J62" s="108"/>
    </row>
    <row r="63">
      <c r="D63" s="108"/>
      <c r="E63" s="108"/>
      <c r="F63" s="108"/>
      <c r="G63" s="108"/>
      <c r="H63" s="108"/>
      <c r="I63" s="108"/>
      <c r="J63" s="108"/>
    </row>
    <row r="64">
      <c r="D64" s="108"/>
      <c r="E64" s="108"/>
      <c r="F64" s="108"/>
      <c r="G64" s="108"/>
      <c r="H64" s="108"/>
      <c r="I64" s="108"/>
      <c r="J64" s="108"/>
    </row>
    <row r="65">
      <c r="D65" s="108"/>
      <c r="E65" s="108"/>
      <c r="F65" s="108"/>
      <c r="G65" s="108"/>
      <c r="H65" s="108"/>
      <c r="I65" s="108"/>
      <c r="J65" s="108"/>
    </row>
    <row r="66">
      <c r="D66" s="108"/>
      <c r="E66" s="108"/>
      <c r="F66" s="108"/>
      <c r="G66" s="108"/>
      <c r="H66" s="108"/>
      <c r="I66" s="108"/>
      <c r="J66" s="108"/>
    </row>
    <row r="67">
      <c r="D67" s="108"/>
      <c r="E67" s="108"/>
      <c r="F67" s="108"/>
      <c r="G67" s="108"/>
      <c r="H67" s="108"/>
      <c r="I67" s="108"/>
      <c r="J67" s="108"/>
    </row>
    <row r="68">
      <c r="D68" s="108"/>
      <c r="E68" s="108"/>
      <c r="F68" s="108"/>
      <c r="G68" s="108"/>
      <c r="H68" s="108"/>
      <c r="I68" s="108"/>
      <c r="J68" s="108"/>
    </row>
    <row r="69">
      <c r="D69" s="108"/>
      <c r="E69" s="108"/>
      <c r="F69" s="108"/>
      <c r="G69" s="108"/>
      <c r="H69" s="108"/>
      <c r="I69" s="108"/>
      <c r="J69" s="108"/>
    </row>
    <row r="70">
      <c r="D70" s="108"/>
      <c r="E70" s="108"/>
      <c r="F70" s="108"/>
      <c r="G70" s="108"/>
      <c r="H70" s="108"/>
      <c r="I70" s="108"/>
      <c r="J70" s="108"/>
    </row>
    <row r="71">
      <c r="D71" s="108"/>
      <c r="E71" s="108"/>
      <c r="F71" s="108"/>
      <c r="G71" s="108"/>
      <c r="H71" s="108"/>
      <c r="I71" s="108"/>
      <c r="J71" s="108"/>
    </row>
    <row r="72">
      <c r="D72" s="108"/>
      <c r="E72" s="108"/>
      <c r="F72" s="108"/>
      <c r="G72" s="108"/>
      <c r="H72" s="108"/>
      <c r="I72" s="108"/>
      <c r="J72" s="108"/>
    </row>
    <row r="73">
      <c r="D73" s="108"/>
      <c r="E73" s="108"/>
      <c r="F73" s="108"/>
      <c r="G73" s="108"/>
      <c r="H73" s="108"/>
      <c r="I73" s="108"/>
      <c r="J73" s="108"/>
    </row>
    <row r="74">
      <c r="D74" s="108"/>
      <c r="E74" s="108"/>
      <c r="F74" s="108"/>
      <c r="G74" s="108"/>
      <c r="H74" s="108"/>
      <c r="I74" s="108"/>
      <c r="J74" s="108"/>
    </row>
    <row r="75">
      <c r="D75" s="108"/>
      <c r="E75" s="108"/>
      <c r="F75" s="108"/>
      <c r="G75" s="108"/>
      <c r="H75" s="108"/>
      <c r="I75" s="108"/>
      <c r="J75" s="108"/>
    </row>
    <row r="76">
      <c r="D76" s="108"/>
      <c r="E76" s="108"/>
      <c r="F76" s="108"/>
      <c r="G76" s="108"/>
      <c r="H76" s="108"/>
      <c r="I76" s="108"/>
      <c r="J76" s="108"/>
    </row>
    <row r="77">
      <c r="D77" s="108"/>
      <c r="E77" s="108"/>
      <c r="F77" s="108"/>
      <c r="G77" s="108"/>
      <c r="H77" s="108"/>
      <c r="I77" s="108"/>
      <c r="J77" s="108"/>
    </row>
    <row r="78">
      <c r="D78" s="108"/>
      <c r="E78" s="108"/>
      <c r="F78" s="108"/>
      <c r="G78" s="108"/>
      <c r="H78" s="108"/>
      <c r="I78" s="108"/>
      <c r="J78" s="108"/>
    </row>
    <row r="79">
      <c r="D79" s="108"/>
      <c r="E79" s="108"/>
      <c r="F79" s="108"/>
      <c r="G79" s="108"/>
      <c r="H79" s="108"/>
      <c r="I79" s="108"/>
      <c r="J79" s="108"/>
    </row>
    <row r="80">
      <c r="D80" s="108"/>
      <c r="E80" s="108"/>
      <c r="F80" s="108"/>
      <c r="G80" s="108"/>
      <c r="H80" s="108"/>
      <c r="I80" s="108"/>
      <c r="J80" s="108"/>
    </row>
    <row r="81">
      <c r="D81" s="108"/>
      <c r="E81" s="108"/>
      <c r="F81" s="108"/>
      <c r="G81" s="108"/>
      <c r="H81" s="108"/>
      <c r="I81" s="108"/>
      <c r="J81" s="108"/>
    </row>
    <row r="82">
      <c r="D82" s="108"/>
      <c r="E82" s="108"/>
      <c r="F82" s="108"/>
      <c r="G82" s="108"/>
      <c r="H82" s="108"/>
      <c r="I82" s="108"/>
      <c r="J82" s="108"/>
    </row>
    <row r="83">
      <c r="D83" s="108"/>
      <c r="E83" s="108"/>
      <c r="F83" s="108"/>
      <c r="G83" s="108"/>
      <c r="H83" s="108"/>
      <c r="I83" s="108"/>
      <c r="J83" s="108"/>
    </row>
    <row r="84">
      <c r="D84" s="108"/>
      <c r="E84" s="108"/>
      <c r="F84" s="108"/>
      <c r="G84" s="108"/>
      <c r="H84" s="108"/>
      <c r="I84" s="108"/>
      <c r="J84" s="108"/>
    </row>
    <row r="85">
      <c r="D85" s="108"/>
      <c r="E85" s="108"/>
      <c r="F85" s="108"/>
      <c r="G85" s="108"/>
      <c r="H85" s="108"/>
      <c r="I85" s="108"/>
      <c r="J85" s="108"/>
    </row>
    <row r="86">
      <c r="D86" s="108"/>
      <c r="E86" s="108"/>
      <c r="F86" s="108"/>
      <c r="G86" s="108"/>
      <c r="H86" s="108"/>
      <c r="I86" s="108"/>
      <c r="J86" s="108"/>
    </row>
    <row r="87">
      <c r="D87" s="108"/>
      <c r="E87" s="108"/>
      <c r="F87" s="108"/>
      <c r="G87" s="108"/>
      <c r="H87" s="108"/>
      <c r="I87" s="108"/>
      <c r="J87" s="108"/>
    </row>
    <row r="88">
      <c r="D88" s="108"/>
      <c r="E88" s="108"/>
      <c r="F88" s="108"/>
      <c r="G88" s="108"/>
      <c r="H88" s="108"/>
      <c r="I88" s="108"/>
      <c r="J88" s="108"/>
    </row>
    <row r="89">
      <c r="D89" s="108"/>
      <c r="E89" s="108"/>
      <c r="F89" s="108"/>
      <c r="G89" s="108"/>
      <c r="H89" s="108"/>
      <c r="I89" s="108"/>
      <c r="J89" s="108"/>
    </row>
    <row r="90">
      <c r="D90" s="108"/>
      <c r="E90" s="108"/>
      <c r="F90" s="108"/>
      <c r="G90" s="108"/>
      <c r="H90" s="108"/>
      <c r="I90" s="108"/>
      <c r="J90" s="108"/>
    </row>
    <row r="91">
      <c r="D91" s="108"/>
      <c r="E91" s="108"/>
      <c r="F91" s="108"/>
      <c r="G91" s="108"/>
      <c r="H91" s="108"/>
      <c r="I91" s="108"/>
      <c r="J91" s="108"/>
    </row>
    <row r="92">
      <c r="D92" s="108"/>
      <c r="E92" s="108"/>
      <c r="F92" s="108"/>
      <c r="G92" s="108"/>
      <c r="H92" s="108"/>
      <c r="I92" s="108"/>
      <c r="J92" s="108"/>
    </row>
    <row r="93">
      <c r="D93" s="108"/>
      <c r="E93" s="108"/>
      <c r="F93" s="108"/>
      <c r="G93" s="108"/>
      <c r="H93" s="108"/>
      <c r="I93" s="108"/>
      <c r="J93" s="108"/>
    </row>
    <row r="94">
      <c r="D94" s="108"/>
      <c r="E94" s="108"/>
      <c r="F94" s="108"/>
      <c r="G94" s="108"/>
      <c r="H94" s="108"/>
      <c r="I94" s="108"/>
      <c r="J94" s="108"/>
    </row>
    <row r="95">
      <c r="D95" s="108"/>
      <c r="E95" s="108"/>
      <c r="F95" s="108"/>
      <c r="G95" s="108"/>
      <c r="H95" s="108"/>
      <c r="I95" s="108"/>
      <c r="J95" s="108"/>
    </row>
    <row r="96">
      <c r="D96" s="108"/>
      <c r="E96" s="108"/>
      <c r="F96" s="108"/>
      <c r="G96" s="108"/>
      <c r="H96" s="108"/>
      <c r="I96" s="108"/>
      <c r="J96" s="108"/>
    </row>
    <row r="97">
      <c r="D97" s="108"/>
      <c r="E97" s="108"/>
      <c r="F97" s="108"/>
      <c r="G97" s="108"/>
      <c r="H97" s="108"/>
      <c r="I97" s="108"/>
      <c r="J97" s="108"/>
    </row>
    <row r="98">
      <c r="D98" s="108"/>
      <c r="E98" s="108"/>
      <c r="F98" s="108"/>
      <c r="G98" s="108"/>
      <c r="H98" s="108"/>
      <c r="I98" s="108"/>
      <c r="J98" s="108"/>
    </row>
    <row r="99">
      <c r="D99" s="108"/>
      <c r="E99" s="108"/>
      <c r="F99" s="108"/>
      <c r="G99" s="108"/>
      <c r="H99" s="108"/>
      <c r="I99" s="108"/>
      <c r="J99" s="108"/>
    </row>
    <row r="100">
      <c r="D100" s="108"/>
      <c r="E100" s="108"/>
      <c r="F100" s="108"/>
      <c r="G100" s="108"/>
      <c r="H100" s="108"/>
      <c r="I100" s="108"/>
      <c r="J100" s="108"/>
    </row>
    <row r="101">
      <c r="D101" s="108"/>
      <c r="E101" s="108"/>
      <c r="F101" s="108"/>
      <c r="G101" s="108"/>
      <c r="H101" s="108"/>
      <c r="I101" s="108"/>
      <c r="J101" s="108"/>
    </row>
    <row r="102">
      <c r="D102" s="108"/>
      <c r="E102" s="108"/>
      <c r="F102" s="108"/>
      <c r="G102" s="108"/>
      <c r="H102" s="108"/>
      <c r="I102" s="108"/>
      <c r="J102" s="108"/>
    </row>
    <row r="103">
      <c r="D103" s="108"/>
      <c r="E103" s="108"/>
      <c r="F103" s="108"/>
      <c r="G103" s="108"/>
      <c r="H103" s="108"/>
      <c r="I103" s="108"/>
      <c r="J103" s="108"/>
    </row>
    <row r="104">
      <c r="D104" s="108"/>
      <c r="E104" s="108"/>
      <c r="F104" s="108"/>
      <c r="G104" s="108"/>
      <c r="H104" s="108"/>
      <c r="I104" s="108"/>
      <c r="J104" s="108"/>
    </row>
    <row r="105">
      <c r="D105" s="108"/>
      <c r="E105" s="108"/>
      <c r="F105" s="108"/>
      <c r="G105" s="108"/>
      <c r="H105" s="108"/>
      <c r="I105" s="108"/>
      <c r="J105" s="108"/>
    </row>
    <row r="106">
      <c r="D106" s="108"/>
      <c r="E106" s="108"/>
      <c r="F106" s="108"/>
      <c r="G106" s="108"/>
      <c r="H106" s="108"/>
      <c r="I106" s="108"/>
      <c r="J106" s="108"/>
    </row>
    <row r="107">
      <c r="D107" s="108"/>
      <c r="E107" s="108"/>
      <c r="F107" s="108"/>
      <c r="G107" s="108"/>
      <c r="H107" s="108"/>
      <c r="I107" s="108"/>
      <c r="J107" s="108"/>
    </row>
    <row r="108">
      <c r="D108" s="108"/>
      <c r="E108" s="108"/>
      <c r="F108" s="108"/>
      <c r="G108" s="108"/>
      <c r="H108" s="108"/>
      <c r="I108" s="108"/>
      <c r="J108" s="108"/>
    </row>
    <row r="109">
      <c r="D109" s="108"/>
      <c r="E109" s="108"/>
      <c r="F109" s="108"/>
      <c r="G109" s="108"/>
      <c r="H109" s="108"/>
      <c r="I109" s="108"/>
      <c r="J109" s="108"/>
    </row>
    <row r="110">
      <c r="D110" s="108"/>
      <c r="E110" s="108"/>
      <c r="F110" s="108"/>
      <c r="G110" s="108"/>
      <c r="H110" s="108"/>
      <c r="I110" s="108"/>
      <c r="J110" s="108"/>
    </row>
    <row r="111">
      <c r="D111" s="108"/>
      <c r="E111" s="108"/>
      <c r="F111" s="108"/>
      <c r="G111" s="108"/>
      <c r="H111" s="108"/>
      <c r="I111" s="108"/>
      <c r="J111" s="108"/>
    </row>
    <row r="112">
      <c r="D112" s="108"/>
      <c r="E112" s="108"/>
      <c r="F112" s="108"/>
      <c r="G112" s="108"/>
      <c r="H112" s="108"/>
      <c r="I112" s="108"/>
      <c r="J112" s="108"/>
    </row>
    <row r="113">
      <c r="D113" s="108"/>
      <c r="E113" s="108"/>
      <c r="F113" s="108"/>
      <c r="G113" s="108"/>
      <c r="H113" s="108"/>
      <c r="I113" s="108"/>
      <c r="J113" s="108"/>
    </row>
    <row r="114">
      <c r="D114" s="108"/>
      <c r="E114" s="108"/>
      <c r="F114" s="108"/>
      <c r="G114" s="108"/>
      <c r="H114" s="108"/>
      <c r="I114" s="108"/>
      <c r="J114" s="108"/>
    </row>
    <row r="115">
      <c r="D115" s="108"/>
      <c r="E115" s="108"/>
      <c r="F115" s="108"/>
      <c r="G115" s="108"/>
      <c r="H115" s="108"/>
      <c r="I115" s="108"/>
      <c r="J115" s="108"/>
    </row>
    <row r="116">
      <c r="D116" s="108"/>
      <c r="E116" s="108"/>
      <c r="F116" s="108"/>
      <c r="G116" s="108"/>
      <c r="H116" s="108"/>
      <c r="I116" s="108"/>
      <c r="J116" s="108"/>
    </row>
    <row r="117">
      <c r="D117" s="108"/>
      <c r="E117" s="108"/>
      <c r="F117" s="108"/>
      <c r="G117" s="108"/>
      <c r="H117" s="108"/>
      <c r="I117" s="108"/>
      <c r="J117" s="108"/>
    </row>
    <row r="118">
      <c r="D118" s="108"/>
      <c r="E118" s="108"/>
      <c r="F118" s="108"/>
      <c r="G118" s="108"/>
      <c r="H118" s="108"/>
      <c r="I118" s="108"/>
      <c r="J118" s="108"/>
    </row>
    <row r="119">
      <c r="D119" s="108"/>
      <c r="E119" s="108"/>
      <c r="F119" s="108"/>
      <c r="G119" s="108"/>
      <c r="H119" s="108"/>
      <c r="I119" s="108"/>
      <c r="J119" s="108"/>
    </row>
    <row r="120">
      <c r="D120" s="108"/>
      <c r="E120" s="108"/>
      <c r="F120" s="108"/>
      <c r="G120" s="108"/>
      <c r="H120" s="108"/>
      <c r="I120" s="108"/>
      <c r="J120" s="108"/>
    </row>
    <row r="121">
      <c r="D121" s="108"/>
      <c r="E121" s="108"/>
      <c r="F121" s="108"/>
      <c r="G121" s="108"/>
      <c r="H121" s="108"/>
      <c r="I121" s="108"/>
      <c r="J121" s="108"/>
    </row>
    <row r="122">
      <c r="D122" s="108"/>
      <c r="E122" s="108"/>
      <c r="F122" s="108"/>
      <c r="G122" s="108"/>
      <c r="H122" s="108"/>
      <c r="I122" s="108"/>
      <c r="J122" s="108"/>
    </row>
    <row r="123">
      <c r="D123" s="108"/>
      <c r="E123" s="108"/>
      <c r="F123" s="108"/>
      <c r="G123" s="108"/>
      <c r="H123" s="108"/>
      <c r="I123" s="108"/>
      <c r="J123" s="108"/>
    </row>
    <row r="124">
      <c r="D124" s="108"/>
      <c r="E124" s="108"/>
      <c r="F124" s="108"/>
      <c r="G124" s="108"/>
      <c r="H124" s="108"/>
      <c r="I124" s="108"/>
      <c r="J124" s="108"/>
    </row>
    <row r="125">
      <c r="D125" s="108"/>
      <c r="E125" s="108"/>
      <c r="F125" s="108"/>
      <c r="G125" s="108"/>
      <c r="H125" s="108"/>
      <c r="I125" s="108"/>
      <c r="J125" s="108"/>
    </row>
    <row r="126">
      <c r="D126" s="108"/>
      <c r="E126" s="108"/>
      <c r="F126" s="108"/>
      <c r="G126" s="108"/>
      <c r="H126" s="108"/>
      <c r="I126" s="108"/>
      <c r="J126" s="108"/>
    </row>
    <row r="127">
      <c r="D127" s="108"/>
      <c r="E127" s="108"/>
      <c r="F127" s="108"/>
      <c r="G127" s="108"/>
      <c r="H127" s="108"/>
      <c r="I127" s="108"/>
      <c r="J127" s="108"/>
    </row>
    <row r="128">
      <c r="D128" s="108"/>
      <c r="E128" s="108"/>
      <c r="F128" s="108"/>
      <c r="G128" s="108"/>
      <c r="H128" s="108"/>
      <c r="I128" s="108"/>
      <c r="J128" s="108"/>
    </row>
    <row r="129">
      <c r="D129" s="108"/>
      <c r="E129" s="108"/>
      <c r="F129" s="108"/>
      <c r="G129" s="108"/>
      <c r="H129" s="108"/>
      <c r="I129" s="108"/>
      <c r="J129" s="108"/>
    </row>
    <row r="130">
      <c r="D130" s="108"/>
      <c r="E130" s="108"/>
      <c r="F130" s="108"/>
      <c r="G130" s="108"/>
      <c r="H130" s="108"/>
      <c r="I130" s="108"/>
      <c r="J130" s="108"/>
    </row>
    <row r="131">
      <c r="D131" s="108"/>
      <c r="E131" s="108"/>
      <c r="F131" s="108"/>
      <c r="G131" s="108"/>
      <c r="H131" s="108"/>
      <c r="I131" s="108"/>
      <c r="J131" s="108"/>
    </row>
    <row r="132">
      <c r="D132" s="108"/>
      <c r="E132" s="108"/>
      <c r="F132" s="108"/>
      <c r="G132" s="108"/>
      <c r="H132" s="108"/>
      <c r="I132" s="108"/>
      <c r="J132" s="108"/>
    </row>
    <row r="133">
      <c r="D133" s="108"/>
      <c r="E133" s="108"/>
      <c r="F133" s="108"/>
      <c r="G133" s="108"/>
      <c r="H133" s="108"/>
      <c r="I133" s="108"/>
      <c r="J133" s="108"/>
    </row>
    <row r="134">
      <c r="D134" s="108"/>
      <c r="E134" s="108"/>
      <c r="F134" s="108"/>
      <c r="G134" s="108"/>
      <c r="H134" s="108"/>
      <c r="I134" s="108"/>
      <c r="J134" s="108"/>
    </row>
    <row r="135">
      <c r="D135" s="108"/>
      <c r="E135" s="108"/>
      <c r="F135" s="108"/>
      <c r="G135" s="108"/>
      <c r="H135" s="108"/>
      <c r="I135" s="108"/>
      <c r="J135" s="108"/>
    </row>
    <row r="136">
      <c r="D136" s="108"/>
      <c r="E136" s="108"/>
      <c r="F136" s="108"/>
      <c r="G136" s="108"/>
      <c r="H136" s="108"/>
      <c r="I136" s="108"/>
      <c r="J136" s="108"/>
    </row>
    <row r="137">
      <c r="D137" s="108"/>
      <c r="E137" s="108"/>
      <c r="F137" s="108"/>
      <c r="G137" s="108"/>
      <c r="H137" s="108"/>
      <c r="I137" s="108"/>
      <c r="J137" s="108"/>
    </row>
    <row r="138">
      <c r="D138" s="108"/>
      <c r="E138" s="108"/>
      <c r="F138" s="108"/>
      <c r="G138" s="108"/>
      <c r="H138" s="108"/>
      <c r="I138" s="108"/>
      <c r="J138" s="108"/>
    </row>
    <row r="139">
      <c r="D139" s="108"/>
      <c r="E139" s="108"/>
      <c r="F139" s="108"/>
      <c r="G139" s="108"/>
      <c r="H139" s="108"/>
      <c r="I139" s="108"/>
      <c r="J139" s="108"/>
    </row>
    <row r="140">
      <c r="D140" s="108"/>
      <c r="E140" s="108"/>
      <c r="F140" s="108"/>
      <c r="G140" s="108"/>
      <c r="H140" s="108"/>
      <c r="I140" s="108"/>
      <c r="J140" s="108"/>
    </row>
    <row r="141">
      <c r="D141" s="108"/>
      <c r="E141" s="108"/>
      <c r="F141" s="108"/>
      <c r="G141" s="108"/>
      <c r="H141" s="108"/>
      <c r="I141" s="108"/>
      <c r="J141" s="108"/>
    </row>
    <row r="142">
      <c r="D142" s="108"/>
      <c r="E142" s="108"/>
      <c r="F142" s="108"/>
      <c r="G142" s="108"/>
      <c r="H142" s="108"/>
      <c r="I142" s="108"/>
      <c r="J142" s="108"/>
    </row>
    <row r="143">
      <c r="D143" s="108"/>
      <c r="E143" s="108"/>
      <c r="F143" s="108"/>
      <c r="G143" s="108"/>
      <c r="H143" s="108"/>
      <c r="I143" s="108"/>
      <c r="J143" s="108"/>
    </row>
    <row r="144">
      <c r="D144" s="108"/>
      <c r="E144" s="108"/>
      <c r="F144" s="108"/>
      <c r="G144" s="108"/>
      <c r="H144" s="108"/>
      <c r="I144" s="108"/>
      <c r="J144" s="108"/>
    </row>
    <row r="145">
      <c r="D145" s="108"/>
      <c r="E145" s="108"/>
      <c r="F145" s="108"/>
      <c r="G145" s="108"/>
      <c r="H145" s="108"/>
      <c r="I145" s="108"/>
      <c r="J145" s="108"/>
    </row>
    <row r="146">
      <c r="D146" s="108"/>
      <c r="E146" s="108"/>
      <c r="F146" s="108"/>
      <c r="G146" s="108"/>
      <c r="H146" s="108"/>
      <c r="I146" s="108"/>
      <c r="J146" s="108"/>
    </row>
    <row r="147">
      <c r="D147" s="108"/>
      <c r="E147" s="108"/>
      <c r="F147" s="108"/>
      <c r="G147" s="108"/>
      <c r="H147" s="108"/>
      <c r="I147" s="108"/>
      <c r="J147" s="108"/>
    </row>
    <row r="148">
      <c r="D148" s="108"/>
      <c r="E148" s="108"/>
      <c r="F148" s="108"/>
      <c r="G148" s="108"/>
      <c r="H148" s="108"/>
      <c r="I148" s="108"/>
      <c r="J148" s="108"/>
    </row>
    <row r="149">
      <c r="D149" s="108"/>
      <c r="E149" s="108"/>
      <c r="F149" s="108"/>
      <c r="G149" s="108"/>
      <c r="H149" s="108"/>
      <c r="I149" s="108"/>
      <c r="J149" s="108"/>
    </row>
    <row r="150">
      <c r="D150" s="108"/>
      <c r="E150" s="108"/>
      <c r="F150" s="108"/>
      <c r="G150" s="108"/>
      <c r="H150" s="108"/>
      <c r="I150" s="108"/>
      <c r="J150" s="108"/>
    </row>
    <row r="151">
      <c r="D151" s="108"/>
      <c r="E151" s="108"/>
      <c r="F151" s="108"/>
      <c r="G151" s="108"/>
      <c r="H151" s="108"/>
      <c r="I151" s="108"/>
      <c r="J151" s="108"/>
    </row>
    <row r="152">
      <c r="D152" s="108"/>
      <c r="E152" s="108"/>
      <c r="F152" s="108"/>
      <c r="G152" s="108"/>
      <c r="H152" s="108"/>
      <c r="I152" s="108"/>
      <c r="J152" s="108"/>
    </row>
    <row r="153">
      <c r="D153" s="108"/>
      <c r="E153" s="108"/>
      <c r="F153" s="108"/>
      <c r="G153" s="108"/>
      <c r="H153" s="108"/>
      <c r="I153" s="108"/>
      <c r="J153" s="108"/>
    </row>
    <row r="154">
      <c r="D154" s="108"/>
      <c r="E154" s="108"/>
      <c r="F154" s="108"/>
      <c r="G154" s="108"/>
      <c r="H154" s="108"/>
      <c r="I154" s="108"/>
      <c r="J154" s="108"/>
    </row>
    <row r="155">
      <c r="D155" s="108"/>
      <c r="E155" s="108"/>
      <c r="F155" s="108"/>
      <c r="G155" s="108"/>
      <c r="H155" s="108"/>
      <c r="I155" s="108"/>
      <c r="J155" s="108"/>
    </row>
    <row r="156">
      <c r="D156" s="108"/>
      <c r="E156" s="108"/>
      <c r="F156" s="108"/>
      <c r="G156" s="108"/>
      <c r="H156" s="108"/>
      <c r="I156" s="108"/>
      <c r="J156" s="108"/>
    </row>
    <row r="157">
      <c r="D157" s="108"/>
      <c r="E157" s="108"/>
      <c r="F157" s="108"/>
      <c r="G157" s="108"/>
      <c r="H157" s="108"/>
      <c r="I157" s="108"/>
      <c r="J157" s="108"/>
    </row>
    <row r="158">
      <c r="D158" s="108"/>
      <c r="E158" s="108"/>
      <c r="F158" s="108"/>
      <c r="G158" s="108"/>
      <c r="H158" s="108"/>
      <c r="I158" s="108"/>
      <c r="J158" s="108"/>
    </row>
    <row r="159">
      <c r="D159" s="108"/>
      <c r="E159" s="108"/>
      <c r="F159" s="108"/>
      <c r="G159" s="108"/>
      <c r="H159" s="108"/>
      <c r="I159" s="108"/>
      <c r="J159" s="108"/>
    </row>
    <row r="160">
      <c r="D160" s="108"/>
      <c r="E160" s="108"/>
      <c r="F160" s="108"/>
      <c r="G160" s="108"/>
      <c r="H160" s="108"/>
      <c r="I160" s="108"/>
      <c r="J160" s="108"/>
    </row>
    <row r="161">
      <c r="D161" s="108"/>
      <c r="E161" s="108"/>
      <c r="F161" s="108"/>
      <c r="G161" s="108"/>
      <c r="H161" s="108"/>
      <c r="I161" s="108"/>
      <c r="J161" s="108"/>
    </row>
    <row r="162">
      <c r="D162" s="108"/>
      <c r="E162" s="108"/>
      <c r="F162" s="108"/>
      <c r="G162" s="108"/>
      <c r="H162" s="108"/>
      <c r="I162" s="108"/>
      <c r="J162" s="108"/>
    </row>
    <row r="163">
      <c r="D163" s="108"/>
      <c r="E163" s="108"/>
      <c r="F163" s="108"/>
      <c r="G163" s="108"/>
      <c r="H163" s="108"/>
      <c r="I163" s="108"/>
      <c r="J163" s="108"/>
    </row>
    <row r="164">
      <c r="D164" s="108"/>
      <c r="E164" s="108"/>
      <c r="F164" s="108"/>
      <c r="G164" s="108"/>
      <c r="H164" s="108"/>
      <c r="I164" s="108"/>
      <c r="J164" s="108"/>
    </row>
    <row r="165">
      <c r="D165" s="108"/>
      <c r="E165" s="108"/>
      <c r="F165" s="108"/>
      <c r="G165" s="108"/>
      <c r="H165" s="108"/>
      <c r="I165" s="108"/>
      <c r="J165" s="108"/>
    </row>
    <row r="166">
      <c r="D166" s="108"/>
      <c r="E166" s="108"/>
      <c r="F166" s="108"/>
      <c r="G166" s="108"/>
      <c r="H166" s="108"/>
      <c r="I166" s="108"/>
      <c r="J166" s="108"/>
    </row>
    <row r="167">
      <c r="D167" s="108"/>
      <c r="E167" s="108"/>
      <c r="F167" s="108"/>
      <c r="G167" s="108"/>
      <c r="H167" s="108"/>
      <c r="I167" s="108"/>
      <c r="J167" s="108"/>
    </row>
    <row r="168">
      <c r="D168" s="108"/>
      <c r="E168" s="108"/>
      <c r="F168" s="108"/>
      <c r="G168" s="108"/>
      <c r="H168" s="108"/>
      <c r="I168" s="108"/>
      <c r="J168" s="108"/>
    </row>
    <row r="169">
      <c r="D169" s="108"/>
      <c r="E169" s="108"/>
      <c r="F169" s="108"/>
      <c r="G169" s="108"/>
      <c r="H169" s="108"/>
      <c r="I169" s="108"/>
      <c r="J169" s="108"/>
    </row>
    <row r="170">
      <c r="D170" s="108"/>
      <c r="E170" s="108"/>
      <c r="F170" s="108"/>
      <c r="G170" s="108"/>
      <c r="H170" s="108"/>
      <c r="I170" s="108"/>
      <c r="J170" s="108"/>
    </row>
    <row r="171">
      <c r="D171" s="108"/>
      <c r="E171" s="108"/>
      <c r="F171" s="108"/>
      <c r="G171" s="108"/>
      <c r="H171" s="108"/>
      <c r="I171" s="108"/>
      <c r="J171" s="108"/>
    </row>
    <row r="172">
      <c r="D172" s="108"/>
      <c r="E172" s="108"/>
      <c r="F172" s="108"/>
      <c r="G172" s="108"/>
      <c r="H172" s="108"/>
      <c r="I172" s="108"/>
      <c r="J172" s="108"/>
    </row>
    <row r="173">
      <c r="D173" s="108"/>
      <c r="E173" s="108"/>
      <c r="F173" s="108"/>
      <c r="G173" s="108"/>
      <c r="H173" s="108"/>
      <c r="I173" s="108"/>
      <c r="J173" s="108"/>
    </row>
    <row r="174">
      <c r="D174" s="108"/>
      <c r="E174" s="108"/>
      <c r="F174" s="108"/>
      <c r="G174" s="108"/>
      <c r="H174" s="108"/>
      <c r="I174" s="108"/>
      <c r="J174" s="108"/>
    </row>
    <row r="175">
      <c r="D175" s="108"/>
      <c r="E175" s="108"/>
      <c r="F175" s="108"/>
      <c r="G175" s="108"/>
      <c r="H175" s="108"/>
      <c r="I175" s="108"/>
      <c r="J175" s="108"/>
    </row>
    <row r="176">
      <c r="D176" s="108"/>
      <c r="E176" s="108"/>
      <c r="F176" s="108"/>
      <c r="G176" s="108"/>
      <c r="H176" s="108"/>
      <c r="I176" s="108"/>
      <c r="J176" s="108"/>
    </row>
    <row r="177">
      <c r="D177" s="108"/>
      <c r="E177" s="108"/>
      <c r="F177" s="108"/>
      <c r="G177" s="108"/>
      <c r="H177" s="108"/>
      <c r="I177" s="108"/>
      <c r="J177" s="108"/>
    </row>
    <row r="178">
      <c r="D178" s="108"/>
      <c r="E178" s="108"/>
      <c r="F178" s="108"/>
      <c r="G178" s="108"/>
      <c r="H178" s="108"/>
      <c r="I178" s="108"/>
      <c r="J178" s="108"/>
    </row>
    <row r="179">
      <c r="D179" s="108"/>
      <c r="E179" s="108"/>
      <c r="F179" s="108"/>
      <c r="G179" s="108"/>
      <c r="H179" s="108"/>
      <c r="I179" s="108"/>
      <c r="J179" s="108"/>
    </row>
    <row r="180">
      <c r="D180" s="108"/>
      <c r="E180" s="108"/>
      <c r="F180" s="108"/>
      <c r="G180" s="108"/>
      <c r="H180" s="108"/>
      <c r="I180" s="108"/>
      <c r="J180" s="108"/>
    </row>
    <row r="181">
      <c r="D181" s="108"/>
      <c r="E181" s="108"/>
      <c r="F181" s="108"/>
      <c r="G181" s="108"/>
      <c r="H181" s="108"/>
      <c r="I181" s="108"/>
      <c r="J181" s="108"/>
    </row>
    <row r="182">
      <c r="D182" s="108"/>
      <c r="E182" s="108"/>
      <c r="F182" s="108"/>
      <c r="G182" s="108"/>
      <c r="H182" s="108"/>
      <c r="I182" s="108"/>
      <c r="J182" s="108"/>
    </row>
    <row r="183">
      <c r="D183" s="108"/>
      <c r="E183" s="108"/>
      <c r="F183" s="108"/>
      <c r="G183" s="108"/>
      <c r="H183" s="108"/>
      <c r="I183" s="108"/>
      <c r="J183" s="108"/>
    </row>
    <row r="184">
      <c r="D184" s="108"/>
      <c r="E184" s="108"/>
      <c r="F184" s="108"/>
      <c r="G184" s="108"/>
      <c r="H184" s="108"/>
      <c r="I184" s="108"/>
      <c r="J184" s="108"/>
    </row>
    <row r="185">
      <c r="D185" s="108"/>
      <c r="E185" s="108"/>
      <c r="F185" s="108"/>
      <c r="G185" s="108"/>
      <c r="H185" s="108"/>
      <c r="I185" s="108"/>
      <c r="J185" s="108"/>
    </row>
    <row r="186">
      <c r="D186" s="108"/>
      <c r="E186" s="108"/>
      <c r="F186" s="108"/>
      <c r="G186" s="108"/>
      <c r="H186" s="108"/>
      <c r="I186" s="108"/>
      <c r="J186" s="108"/>
    </row>
    <row r="187">
      <c r="D187" s="108"/>
      <c r="E187" s="108"/>
      <c r="F187" s="108"/>
      <c r="G187" s="108"/>
      <c r="H187" s="108"/>
      <c r="I187" s="108"/>
      <c r="J187" s="108"/>
    </row>
    <row r="188">
      <c r="D188" s="108"/>
      <c r="E188" s="108"/>
      <c r="F188" s="108"/>
      <c r="G188" s="108"/>
      <c r="H188" s="108"/>
      <c r="I188" s="108"/>
      <c r="J188" s="108"/>
    </row>
    <row r="189">
      <c r="D189" s="108"/>
      <c r="E189" s="108"/>
      <c r="F189" s="108"/>
      <c r="G189" s="108"/>
      <c r="H189" s="108"/>
      <c r="I189" s="108"/>
      <c r="J189" s="108"/>
    </row>
    <row r="190">
      <c r="D190" s="108"/>
      <c r="E190" s="108"/>
      <c r="F190" s="108"/>
      <c r="G190" s="108"/>
      <c r="H190" s="108"/>
      <c r="I190" s="108"/>
      <c r="J190" s="108"/>
    </row>
    <row r="191">
      <c r="D191" s="108"/>
      <c r="E191" s="108"/>
      <c r="F191" s="108"/>
      <c r="G191" s="108"/>
      <c r="H191" s="108"/>
      <c r="I191" s="108"/>
      <c r="J191" s="108"/>
    </row>
    <row r="192">
      <c r="D192" s="108"/>
      <c r="E192" s="108"/>
      <c r="F192" s="108"/>
      <c r="G192" s="108"/>
      <c r="H192" s="108"/>
      <c r="I192" s="108"/>
      <c r="J192" s="108"/>
    </row>
    <row r="193">
      <c r="D193" s="108"/>
      <c r="E193" s="108"/>
      <c r="F193" s="108"/>
      <c r="G193" s="108"/>
      <c r="H193" s="108"/>
      <c r="I193" s="108"/>
      <c r="J193" s="108"/>
    </row>
    <row r="194">
      <c r="D194" s="108"/>
      <c r="E194" s="108"/>
      <c r="F194" s="108"/>
      <c r="G194" s="108"/>
      <c r="H194" s="108"/>
      <c r="I194" s="108"/>
      <c r="J194" s="108"/>
    </row>
    <row r="195">
      <c r="D195" s="108"/>
      <c r="E195" s="108"/>
      <c r="F195" s="108"/>
      <c r="G195" s="108"/>
      <c r="H195" s="108"/>
      <c r="I195" s="108"/>
      <c r="J195" s="108"/>
    </row>
    <row r="196">
      <c r="D196" s="108"/>
      <c r="E196" s="108"/>
      <c r="F196" s="108"/>
      <c r="G196" s="108"/>
      <c r="H196" s="108"/>
      <c r="I196" s="108"/>
      <c r="J196" s="108"/>
    </row>
    <row r="197">
      <c r="D197" s="108"/>
      <c r="E197" s="108"/>
      <c r="F197" s="108"/>
      <c r="G197" s="108"/>
      <c r="H197" s="108"/>
      <c r="I197" s="108"/>
      <c r="J197" s="108"/>
    </row>
    <row r="198">
      <c r="D198" s="108"/>
      <c r="E198" s="108"/>
      <c r="F198" s="108"/>
      <c r="G198" s="108"/>
      <c r="H198" s="108"/>
      <c r="I198" s="108"/>
      <c r="J198" s="108"/>
    </row>
    <row r="199">
      <c r="D199" s="108"/>
      <c r="E199" s="108"/>
      <c r="F199" s="108"/>
      <c r="G199" s="108"/>
      <c r="H199" s="108"/>
      <c r="I199" s="108"/>
      <c r="J199" s="108"/>
    </row>
    <row r="200">
      <c r="D200" s="108"/>
      <c r="E200" s="108"/>
      <c r="F200" s="108"/>
      <c r="G200" s="108"/>
      <c r="H200" s="108"/>
      <c r="I200" s="108"/>
      <c r="J200" s="108"/>
    </row>
    <row r="201">
      <c r="D201" s="108"/>
      <c r="E201" s="108"/>
      <c r="F201" s="108"/>
      <c r="G201" s="108"/>
      <c r="H201" s="108"/>
      <c r="I201" s="108"/>
      <c r="J201" s="108"/>
    </row>
    <row r="202">
      <c r="D202" s="108"/>
      <c r="E202" s="108"/>
      <c r="F202" s="108"/>
      <c r="G202" s="108"/>
      <c r="H202" s="108"/>
      <c r="I202" s="108"/>
      <c r="J202" s="108"/>
    </row>
    <row r="203">
      <c r="D203" s="108"/>
      <c r="E203" s="108"/>
      <c r="F203" s="108"/>
      <c r="G203" s="108"/>
      <c r="H203" s="108"/>
      <c r="I203" s="108"/>
      <c r="J203" s="108"/>
    </row>
    <row r="204">
      <c r="D204" s="108"/>
      <c r="E204" s="108"/>
      <c r="F204" s="108"/>
      <c r="G204" s="108"/>
      <c r="H204" s="108"/>
      <c r="I204" s="108"/>
      <c r="J204" s="108"/>
    </row>
    <row r="205">
      <c r="D205" s="108"/>
      <c r="E205" s="108"/>
      <c r="F205" s="108"/>
      <c r="G205" s="108"/>
      <c r="H205" s="108"/>
      <c r="I205" s="108"/>
      <c r="J205" s="108"/>
    </row>
    <row r="206">
      <c r="D206" s="108"/>
      <c r="E206" s="108"/>
      <c r="F206" s="108"/>
      <c r="G206" s="108"/>
      <c r="H206" s="108"/>
      <c r="I206" s="108"/>
      <c r="J206" s="108"/>
    </row>
    <row r="207">
      <c r="D207" s="108"/>
      <c r="E207" s="108"/>
      <c r="F207" s="108"/>
      <c r="G207" s="108"/>
      <c r="H207" s="108"/>
      <c r="I207" s="108"/>
      <c r="J207" s="108"/>
    </row>
    <row r="208">
      <c r="D208" s="108"/>
      <c r="E208" s="108"/>
      <c r="F208" s="108"/>
      <c r="G208" s="108"/>
      <c r="H208" s="108"/>
      <c r="I208" s="108"/>
      <c r="J208" s="108"/>
    </row>
    <row r="209">
      <c r="D209" s="108"/>
      <c r="E209" s="108"/>
      <c r="F209" s="108"/>
      <c r="G209" s="108"/>
      <c r="H209" s="108"/>
      <c r="I209" s="108"/>
      <c r="J209" s="108"/>
    </row>
    <row r="210">
      <c r="D210" s="108"/>
      <c r="E210" s="108"/>
      <c r="F210" s="108"/>
      <c r="G210" s="108"/>
      <c r="H210" s="108"/>
      <c r="I210" s="108"/>
      <c r="J210" s="108"/>
    </row>
    <row r="211">
      <c r="D211" s="108"/>
      <c r="E211" s="108"/>
      <c r="F211" s="108"/>
      <c r="G211" s="108"/>
      <c r="H211" s="108"/>
      <c r="I211" s="108"/>
      <c r="J211" s="108"/>
    </row>
    <row r="212">
      <c r="D212" s="108"/>
      <c r="E212" s="108"/>
      <c r="F212" s="108"/>
      <c r="G212" s="108"/>
      <c r="H212" s="108"/>
      <c r="I212" s="108"/>
      <c r="J212" s="108"/>
    </row>
    <row r="213">
      <c r="D213" s="108"/>
      <c r="E213" s="108"/>
      <c r="F213" s="108"/>
      <c r="G213" s="108"/>
      <c r="H213" s="108"/>
      <c r="I213" s="108"/>
      <c r="J213" s="108"/>
    </row>
    <row r="214">
      <c r="D214" s="108"/>
      <c r="E214" s="108"/>
      <c r="F214" s="108"/>
      <c r="G214" s="108"/>
      <c r="H214" s="108"/>
      <c r="I214" s="108"/>
      <c r="J214" s="108"/>
    </row>
    <row r="215">
      <c r="D215" s="108"/>
      <c r="E215" s="108"/>
      <c r="F215" s="108"/>
      <c r="G215" s="108"/>
      <c r="H215" s="108"/>
      <c r="I215" s="108"/>
      <c r="J215" s="108"/>
    </row>
    <row r="216">
      <c r="D216" s="108"/>
      <c r="E216" s="108"/>
      <c r="F216" s="108"/>
      <c r="G216" s="108"/>
      <c r="H216" s="108"/>
      <c r="I216" s="108"/>
      <c r="J216" s="108"/>
    </row>
    <row r="217">
      <c r="D217" s="108"/>
      <c r="E217" s="108"/>
      <c r="F217" s="108"/>
      <c r="G217" s="108"/>
      <c r="H217" s="108"/>
      <c r="I217" s="108"/>
      <c r="J217" s="108"/>
    </row>
    <row r="218">
      <c r="D218" s="108"/>
      <c r="E218" s="108"/>
      <c r="F218" s="108"/>
      <c r="G218" s="108"/>
      <c r="H218" s="108"/>
      <c r="I218" s="108"/>
      <c r="J218" s="108"/>
    </row>
    <row r="219">
      <c r="D219" s="108"/>
      <c r="E219" s="108"/>
      <c r="F219" s="108"/>
      <c r="G219" s="108"/>
      <c r="H219" s="108"/>
      <c r="I219" s="108"/>
      <c r="J219" s="108"/>
    </row>
    <row r="220">
      <c r="D220" s="108"/>
      <c r="E220" s="108"/>
      <c r="F220" s="108"/>
      <c r="G220" s="108"/>
      <c r="H220" s="108"/>
      <c r="I220" s="108"/>
      <c r="J220" s="108"/>
    </row>
    <row r="221">
      <c r="D221" s="108"/>
      <c r="E221" s="108"/>
      <c r="F221" s="108"/>
      <c r="G221" s="108"/>
      <c r="H221" s="108"/>
      <c r="I221" s="108"/>
      <c r="J221" s="108"/>
    </row>
    <row r="222">
      <c r="D222" s="108"/>
      <c r="E222" s="108"/>
      <c r="F222" s="108"/>
      <c r="G222" s="108"/>
      <c r="H222" s="108"/>
      <c r="I222" s="108"/>
      <c r="J222" s="108"/>
    </row>
    <row r="223">
      <c r="D223" s="108"/>
      <c r="E223" s="108"/>
      <c r="F223" s="108"/>
      <c r="G223" s="108"/>
      <c r="H223" s="108"/>
      <c r="I223" s="108"/>
      <c r="J223" s="108"/>
    </row>
    <row r="224">
      <c r="D224" s="108"/>
      <c r="E224" s="108"/>
      <c r="F224" s="108"/>
      <c r="G224" s="108"/>
      <c r="H224" s="108"/>
      <c r="I224" s="108"/>
      <c r="J224" s="108"/>
    </row>
    <row r="225">
      <c r="D225" s="108"/>
      <c r="E225" s="108"/>
      <c r="F225" s="108"/>
      <c r="G225" s="108"/>
      <c r="H225" s="108"/>
      <c r="I225" s="108"/>
      <c r="J225" s="108"/>
    </row>
    <row r="226">
      <c r="D226" s="108"/>
      <c r="E226" s="108"/>
      <c r="F226" s="108"/>
      <c r="G226" s="108"/>
      <c r="H226" s="108"/>
      <c r="I226" s="108"/>
      <c r="J226" s="108"/>
    </row>
    <row r="227">
      <c r="D227" s="108"/>
      <c r="E227" s="108"/>
      <c r="F227" s="108"/>
      <c r="G227" s="108"/>
      <c r="H227" s="108"/>
      <c r="I227" s="108"/>
      <c r="J227" s="108"/>
    </row>
    <row r="228">
      <c r="D228" s="108"/>
      <c r="E228" s="108"/>
      <c r="F228" s="108"/>
      <c r="G228" s="108"/>
      <c r="H228" s="108"/>
      <c r="I228" s="108"/>
      <c r="J228" s="108"/>
    </row>
    <row r="229">
      <c r="D229" s="108"/>
      <c r="E229" s="108"/>
      <c r="F229" s="108"/>
      <c r="G229" s="108"/>
      <c r="H229" s="108"/>
      <c r="I229" s="108"/>
      <c r="J229" s="108"/>
    </row>
    <row r="230">
      <c r="D230" s="108"/>
      <c r="E230" s="108"/>
      <c r="F230" s="108"/>
      <c r="G230" s="108"/>
      <c r="H230" s="108"/>
      <c r="I230" s="108"/>
      <c r="J230" s="108"/>
    </row>
    <row r="231">
      <c r="D231" s="108"/>
      <c r="E231" s="108"/>
      <c r="F231" s="108"/>
      <c r="G231" s="108"/>
      <c r="H231" s="108"/>
      <c r="I231" s="108"/>
      <c r="J231" s="108"/>
    </row>
    <row r="232">
      <c r="D232" s="108"/>
      <c r="E232" s="108"/>
      <c r="F232" s="108"/>
      <c r="G232" s="108"/>
      <c r="H232" s="108"/>
      <c r="I232" s="108"/>
      <c r="J232" s="108"/>
    </row>
    <row r="233">
      <c r="D233" s="108"/>
      <c r="E233" s="108"/>
      <c r="F233" s="108"/>
      <c r="G233" s="108"/>
      <c r="H233" s="108"/>
      <c r="I233" s="108"/>
      <c r="J233" s="108"/>
    </row>
    <row r="234">
      <c r="D234" s="108"/>
      <c r="E234" s="108"/>
      <c r="F234" s="108"/>
      <c r="G234" s="108"/>
      <c r="H234" s="108"/>
      <c r="I234" s="108"/>
      <c r="J234" s="108"/>
    </row>
    <row r="235">
      <c r="D235" s="108"/>
      <c r="E235" s="108"/>
      <c r="F235" s="108"/>
      <c r="G235" s="108"/>
      <c r="H235" s="108"/>
      <c r="I235" s="108"/>
      <c r="J235" s="108"/>
    </row>
    <row r="236">
      <c r="D236" s="108"/>
      <c r="E236" s="108"/>
      <c r="F236" s="108"/>
      <c r="G236" s="108"/>
      <c r="H236" s="108"/>
      <c r="I236" s="108"/>
      <c r="J236" s="108"/>
    </row>
    <row r="237">
      <c r="D237" s="108"/>
      <c r="E237" s="108"/>
      <c r="F237" s="108"/>
      <c r="G237" s="108"/>
      <c r="H237" s="108"/>
      <c r="I237" s="108"/>
      <c r="J237" s="108"/>
    </row>
    <row r="238">
      <c r="D238" s="108"/>
      <c r="E238" s="108"/>
      <c r="F238" s="108"/>
      <c r="G238" s="108"/>
      <c r="H238" s="108"/>
      <c r="I238" s="108"/>
      <c r="J238" s="108"/>
    </row>
    <row r="239">
      <c r="D239" s="108"/>
      <c r="E239" s="108"/>
      <c r="F239" s="108"/>
      <c r="G239" s="108"/>
      <c r="H239" s="108"/>
      <c r="I239" s="108"/>
      <c r="J239" s="108"/>
    </row>
    <row r="240">
      <c r="D240" s="108"/>
      <c r="E240" s="108"/>
      <c r="F240" s="108"/>
      <c r="G240" s="108"/>
      <c r="H240" s="108"/>
      <c r="I240" s="108"/>
      <c r="J240" s="108"/>
    </row>
    <row r="241">
      <c r="D241" s="108"/>
      <c r="E241" s="108"/>
      <c r="F241" s="108"/>
      <c r="G241" s="108"/>
      <c r="H241" s="108"/>
      <c r="I241" s="108"/>
      <c r="J241" s="108"/>
    </row>
    <row r="242">
      <c r="D242" s="108"/>
      <c r="E242" s="108"/>
      <c r="F242" s="108"/>
      <c r="G242" s="108"/>
      <c r="H242" s="108"/>
      <c r="I242" s="108"/>
      <c r="J242" s="108"/>
    </row>
    <row r="243">
      <c r="D243" s="108"/>
      <c r="E243" s="108"/>
      <c r="F243" s="108"/>
      <c r="G243" s="108"/>
      <c r="H243" s="108"/>
      <c r="I243" s="108"/>
      <c r="J243" s="108"/>
    </row>
    <row r="244">
      <c r="D244" s="108"/>
      <c r="E244" s="108"/>
      <c r="F244" s="108"/>
      <c r="G244" s="108"/>
      <c r="H244" s="108"/>
      <c r="I244" s="108"/>
      <c r="J244" s="108"/>
    </row>
    <row r="245">
      <c r="D245" s="108"/>
      <c r="E245" s="108"/>
      <c r="F245" s="108"/>
      <c r="G245" s="108"/>
      <c r="H245" s="108"/>
      <c r="I245" s="108"/>
      <c r="J245" s="108"/>
    </row>
    <row r="246">
      <c r="D246" s="108"/>
      <c r="E246" s="108"/>
      <c r="F246" s="108"/>
      <c r="G246" s="108"/>
      <c r="H246" s="108"/>
      <c r="I246" s="108"/>
      <c r="J246" s="108"/>
    </row>
    <row r="247">
      <c r="D247" s="108"/>
      <c r="E247" s="108"/>
      <c r="F247" s="108"/>
      <c r="G247" s="108"/>
      <c r="H247" s="108"/>
      <c r="I247" s="108"/>
      <c r="J247" s="108"/>
    </row>
    <row r="248">
      <c r="D248" s="108"/>
      <c r="E248" s="108"/>
      <c r="F248" s="108"/>
      <c r="G248" s="108"/>
      <c r="H248" s="108"/>
      <c r="I248" s="108"/>
      <c r="J248" s="108"/>
    </row>
    <row r="249">
      <c r="D249" s="108"/>
      <c r="E249" s="108"/>
      <c r="F249" s="108"/>
      <c r="G249" s="108"/>
      <c r="H249" s="108"/>
      <c r="I249" s="108"/>
      <c r="J249" s="108"/>
    </row>
    <row r="250">
      <c r="D250" s="108"/>
      <c r="E250" s="108"/>
      <c r="F250" s="108"/>
      <c r="G250" s="108"/>
      <c r="H250" s="108"/>
      <c r="I250" s="108"/>
      <c r="J250" s="108"/>
    </row>
    <row r="251">
      <c r="D251" s="108"/>
      <c r="E251" s="108"/>
      <c r="F251" s="108"/>
      <c r="G251" s="108"/>
      <c r="H251" s="108"/>
      <c r="I251" s="108"/>
      <c r="J251" s="108"/>
    </row>
    <row r="252">
      <c r="D252" s="108"/>
      <c r="E252" s="108"/>
      <c r="F252" s="108"/>
      <c r="G252" s="108"/>
      <c r="H252" s="108"/>
      <c r="I252" s="108"/>
      <c r="J252" s="108"/>
    </row>
    <row r="253">
      <c r="D253" s="108"/>
      <c r="E253" s="108"/>
      <c r="F253" s="108"/>
      <c r="G253" s="108"/>
      <c r="H253" s="108"/>
      <c r="I253" s="108"/>
      <c r="J253" s="108"/>
    </row>
    <row r="254">
      <c r="D254" s="108"/>
      <c r="E254" s="108"/>
      <c r="F254" s="108"/>
      <c r="G254" s="108"/>
      <c r="H254" s="108"/>
      <c r="I254" s="108"/>
      <c r="J254" s="108"/>
    </row>
    <row r="255">
      <c r="D255" s="108"/>
      <c r="E255" s="108"/>
      <c r="F255" s="108"/>
      <c r="G255" s="108"/>
      <c r="H255" s="108"/>
      <c r="I255" s="108"/>
      <c r="J255" s="108"/>
    </row>
    <row r="256">
      <c r="D256" s="108"/>
      <c r="E256" s="108"/>
      <c r="F256" s="108"/>
      <c r="G256" s="108"/>
      <c r="H256" s="108"/>
      <c r="I256" s="108"/>
      <c r="J256" s="108"/>
    </row>
    <row r="257">
      <c r="D257" s="108"/>
      <c r="E257" s="108"/>
      <c r="F257" s="108"/>
      <c r="G257" s="108"/>
      <c r="H257" s="108"/>
      <c r="I257" s="108"/>
      <c r="J257" s="108"/>
    </row>
    <row r="258">
      <c r="D258" s="108"/>
      <c r="E258" s="108"/>
      <c r="F258" s="108"/>
      <c r="G258" s="108"/>
      <c r="H258" s="108"/>
      <c r="I258" s="108"/>
      <c r="J258" s="108"/>
    </row>
    <row r="259">
      <c r="D259" s="108"/>
      <c r="E259" s="108"/>
      <c r="F259" s="108"/>
      <c r="G259" s="108"/>
      <c r="H259" s="108"/>
      <c r="I259" s="108"/>
      <c r="J259" s="108"/>
    </row>
    <row r="260">
      <c r="D260" s="108"/>
      <c r="E260" s="108"/>
      <c r="F260" s="108"/>
      <c r="G260" s="108"/>
      <c r="H260" s="108"/>
      <c r="I260" s="108"/>
      <c r="J260" s="108"/>
    </row>
    <row r="261">
      <c r="D261" s="108"/>
      <c r="E261" s="108"/>
      <c r="F261" s="108"/>
      <c r="G261" s="108"/>
      <c r="H261" s="108"/>
      <c r="I261" s="108"/>
      <c r="J261" s="108"/>
    </row>
    <row r="262">
      <c r="D262" s="108"/>
      <c r="E262" s="108"/>
      <c r="F262" s="108"/>
      <c r="G262" s="108"/>
      <c r="H262" s="108"/>
      <c r="I262" s="108"/>
      <c r="J262" s="108"/>
    </row>
    <row r="263">
      <c r="D263" s="108"/>
      <c r="E263" s="108"/>
      <c r="F263" s="108"/>
      <c r="G263" s="108"/>
      <c r="H263" s="108"/>
      <c r="I263" s="108"/>
      <c r="J263" s="108"/>
    </row>
    <row r="264">
      <c r="D264" s="108"/>
      <c r="E264" s="108"/>
      <c r="F264" s="108"/>
      <c r="G264" s="108"/>
      <c r="H264" s="108"/>
      <c r="I264" s="108"/>
      <c r="J264" s="108"/>
    </row>
    <row r="265">
      <c r="D265" s="108"/>
      <c r="E265" s="108"/>
      <c r="F265" s="108"/>
      <c r="G265" s="108"/>
      <c r="H265" s="108"/>
      <c r="I265" s="108"/>
      <c r="J265" s="108"/>
    </row>
    <row r="266">
      <c r="D266" s="108"/>
      <c r="E266" s="108"/>
      <c r="F266" s="108"/>
      <c r="G266" s="108"/>
      <c r="H266" s="108"/>
      <c r="I266" s="108"/>
      <c r="J266" s="108"/>
    </row>
    <row r="267">
      <c r="D267" s="108"/>
      <c r="E267" s="108"/>
      <c r="F267" s="108"/>
      <c r="G267" s="108"/>
      <c r="H267" s="108"/>
      <c r="I267" s="108"/>
      <c r="J267" s="108"/>
    </row>
    <row r="268">
      <c r="D268" s="108"/>
      <c r="E268" s="108"/>
      <c r="F268" s="108"/>
      <c r="G268" s="108"/>
      <c r="H268" s="108"/>
      <c r="I268" s="108"/>
      <c r="J268" s="108"/>
    </row>
    <row r="269">
      <c r="D269" s="108"/>
      <c r="E269" s="108"/>
      <c r="F269" s="108"/>
      <c r="G269" s="108"/>
      <c r="H269" s="108"/>
      <c r="I269" s="108"/>
      <c r="J269" s="108"/>
    </row>
    <row r="270">
      <c r="D270" s="108"/>
      <c r="E270" s="108"/>
      <c r="F270" s="108"/>
      <c r="G270" s="108"/>
      <c r="H270" s="108"/>
      <c r="I270" s="108"/>
      <c r="J270" s="108"/>
    </row>
    <row r="271">
      <c r="D271" s="108"/>
      <c r="E271" s="108"/>
      <c r="F271" s="108"/>
      <c r="G271" s="108"/>
      <c r="H271" s="108"/>
      <c r="I271" s="108"/>
      <c r="J271" s="108"/>
    </row>
    <row r="272">
      <c r="D272" s="108"/>
      <c r="E272" s="108"/>
      <c r="F272" s="108"/>
      <c r="G272" s="108"/>
      <c r="H272" s="108"/>
      <c r="I272" s="108"/>
      <c r="J272" s="108"/>
    </row>
    <row r="273">
      <c r="D273" s="108"/>
      <c r="E273" s="108"/>
      <c r="F273" s="108"/>
      <c r="G273" s="108"/>
      <c r="H273" s="108"/>
      <c r="I273" s="108"/>
      <c r="J273" s="108"/>
    </row>
    <row r="274">
      <c r="D274" s="108"/>
      <c r="E274" s="108"/>
      <c r="F274" s="108"/>
      <c r="G274" s="108"/>
      <c r="H274" s="108"/>
      <c r="I274" s="108"/>
      <c r="J274" s="108"/>
    </row>
    <row r="275">
      <c r="D275" s="108"/>
      <c r="E275" s="108"/>
      <c r="F275" s="108"/>
      <c r="G275" s="108"/>
      <c r="H275" s="108"/>
      <c r="I275" s="108"/>
      <c r="J275" s="108"/>
    </row>
    <row r="276">
      <c r="D276" s="108"/>
      <c r="E276" s="108"/>
      <c r="F276" s="108"/>
      <c r="G276" s="108"/>
      <c r="H276" s="108"/>
      <c r="I276" s="108"/>
      <c r="J276" s="108"/>
    </row>
    <row r="277">
      <c r="D277" s="108"/>
      <c r="E277" s="108"/>
      <c r="F277" s="108"/>
      <c r="G277" s="108"/>
      <c r="H277" s="108"/>
      <c r="I277" s="108"/>
      <c r="J277" s="108"/>
    </row>
    <row r="278">
      <c r="D278" s="108"/>
      <c r="E278" s="108"/>
      <c r="F278" s="108"/>
      <c r="G278" s="108"/>
      <c r="H278" s="108"/>
      <c r="I278" s="108"/>
      <c r="J278" s="108"/>
    </row>
    <row r="279">
      <c r="D279" s="108"/>
      <c r="E279" s="108"/>
      <c r="F279" s="108"/>
      <c r="G279" s="108"/>
      <c r="H279" s="108"/>
      <c r="I279" s="108"/>
      <c r="J279" s="108"/>
    </row>
    <row r="280">
      <c r="D280" s="108"/>
      <c r="E280" s="108"/>
      <c r="F280" s="108"/>
      <c r="G280" s="108"/>
      <c r="H280" s="108"/>
      <c r="I280" s="108"/>
      <c r="J280" s="108"/>
    </row>
    <row r="281">
      <c r="D281" s="108"/>
      <c r="E281" s="108"/>
      <c r="F281" s="108"/>
      <c r="G281" s="108"/>
      <c r="H281" s="108"/>
      <c r="I281" s="108"/>
      <c r="J281" s="108"/>
    </row>
    <row r="282">
      <c r="D282" s="108"/>
      <c r="E282" s="108"/>
      <c r="F282" s="108"/>
      <c r="G282" s="108"/>
      <c r="H282" s="108"/>
      <c r="I282" s="108"/>
      <c r="J282" s="108"/>
    </row>
    <row r="283">
      <c r="D283" s="108"/>
      <c r="E283" s="108"/>
      <c r="F283" s="108"/>
      <c r="G283" s="108"/>
      <c r="H283" s="108"/>
      <c r="I283" s="108"/>
      <c r="J283" s="108"/>
    </row>
    <row r="284">
      <c r="D284" s="108"/>
      <c r="E284" s="108"/>
      <c r="F284" s="108"/>
      <c r="G284" s="108"/>
      <c r="H284" s="108"/>
      <c r="I284" s="108"/>
      <c r="J284" s="108"/>
    </row>
    <row r="285">
      <c r="D285" s="108"/>
      <c r="E285" s="108"/>
      <c r="F285" s="108"/>
      <c r="G285" s="108"/>
      <c r="H285" s="108"/>
      <c r="I285" s="108"/>
      <c r="J285" s="108"/>
    </row>
    <row r="286">
      <c r="D286" s="108"/>
      <c r="E286" s="108"/>
      <c r="F286" s="108"/>
      <c r="G286" s="108"/>
      <c r="H286" s="108"/>
      <c r="I286" s="108"/>
      <c r="J286" s="108"/>
    </row>
    <row r="287">
      <c r="D287" s="108"/>
      <c r="E287" s="108"/>
      <c r="F287" s="108"/>
      <c r="G287" s="108"/>
      <c r="H287" s="108"/>
      <c r="I287" s="108"/>
      <c r="J287" s="108"/>
    </row>
    <row r="288">
      <c r="D288" s="108"/>
      <c r="E288" s="108"/>
      <c r="F288" s="108"/>
      <c r="G288" s="108"/>
      <c r="H288" s="108"/>
      <c r="I288" s="108"/>
      <c r="J288" s="108"/>
    </row>
    <row r="289">
      <c r="D289" s="108"/>
      <c r="E289" s="108"/>
      <c r="F289" s="108"/>
      <c r="G289" s="108"/>
      <c r="H289" s="108"/>
      <c r="I289" s="108"/>
      <c r="J289" s="108"/>
    </row>
    <row r="290">
      <c r="D290" s="108"/>
      <c r="E290" s="108"/>
      <c r="F290" s="108"/>
      <c r="G290" s="108"/>
      <c r="H290" s="108"/>
      <c r="I290" s="108"/>
      <c r="J290" s="108"/>
    </row>
    <row r="291">
      <c r="D291" s="108"/>
      <c r="E291" s="108"/>
      <c r="F291" s="108"/>
      <c r="G291" s="108"/>
      <c r="H291" s="108"/>
      <c r="I291" s="108"/>
      <c r="J291" s="108"/>
    </row>
    <row r="292">
      <c r="D292" s="108"/>
      <c r="E292" s="108"/>
      <c r="F292" s="108"/>
      <c r="G292" s="108"/>
      <c r="H292" s="108"/>
      <c r="I292" s="108"/>
      <c r="J292" s="108"/>
    </row>
    <row r="293">
      <c r="D293" s="108"/>
      <c r="E293" s="108"/>
      <c r="F293" s="108"/>
      <c r="G293" s="108"/>
      <c r="H293" s="108"/>
      <c r="I293" s="108"/>
      <c r="J293" s="108"/>
    </row>
    <row r="294">
      <c r="D294" s="108"/>
      <c r="E294" s="108"/>
      <c r="F294" s="108"/>
      <c r="G294" s="108"/>
      <c r="H294" s="108"/>
      <c r="I294" s="108"/>
      <c r="J294" s="108"/>
    </row>
    <row r="295">
      <c r="D295" s="108"/>
      <c r="E295" s="108"/>
      <c r="F295" s="108"/>
      <c r="G295" s="108"/>
      <c r="H295" s="108"/>
      <c r="I295" s="108"/>
      <c r="J295" s="108"/>
    </row>
    <row r="296">
      <c r="D296" s="108"/>
      <c r="E296" s="108"/>
      <c r="F296" s="108"/>
      <c r="G296" s="108"/>
      <c r="H296" s="108"/>
      <c r="I296" s="108"/>
      <c r="J296" s="108"/>
    </row>
    <row r="297">
      <c r="D297" s="108"/>
      <c r="E297" s="108"/>
      <c r="F297" s="108"/>
      <c r="G297" s="108"/>
      <c r="H297" s="108"/>
      <c r="I297" s="108"/>
      <c r="J297" s="108"/>
    </row>
    <row r="298">
      <c r="D298" s="108"/>
      <c r="E298" s="108"/>
      <c r="F298" s="108"/>
      <c r="G298" s="108"/>
      <c r="H298" s="108"/>
      <c r="I298" s="108"/>
      <c r="J298" s="108"/>
    </row>
    <row r="299">
      <c r="D299" s="108"/>
      <c r="E299" s="108"/>
      <c r="F299" s="108"/>
      <c r="G299" s="108"/>
      <c r="H299" s="108"/>
      <c r="I299" s="108"/>
      <c r="J299" s="108"/>
    </row>
    <row r="300">
      <c r="D300" s="108"/>
      <c r="E300" s="108"/>
      <c r="F300" s="108"/>
      <c r="G300" s="108"/>
      <c r="H300" s="108"/>
      <c r="I300" s="108"/>
      <c r="J300" s="108"/>
    </row>
    <row r="301">
      <c r="D301" s="108"/>
      <c r="E301" s="108"/>
      <c r="F301" s="108"/>
      <c r="G301" s="108"/>
      <c r="H301" s="108"/>
      <c r="I301" s="108"/>
      <c r="J301" s="108"/>
    </row>
    <row r="302">
      <c r="D302" s="108"/>
      <c r="E302" s="108"/>
      <c r="F302" s="108"/>
      <c r="G302" s="108"/>
      <c r="H302" s="108"/>
      <c r="I302" s="108"/>
      <c r="J302" s="108"/>
    </row>
    <row r="303">
      <c r="D303" s="108"/>
      <c r="E303" s="108"/>
      <c r="F303" s="108"/>
      <c r="G303" s="108"/>
      <c r="H303" s="108"/>
      <c r="I303" s="108"/>
      <c r="J303" s="108"/>
    </row>
    <row r="304">
      <c r="D304" s="108"/>
      <c r="E304" s="108"/>
      <c r="F304" s="108"/>
      <c r="G304" s="108"/>
      <c r="H304" s="108"/>
      <c r="I304" s="108"/>
      <c r="J304" s="108"/>
    </row>
    <row r="305">
      <c r="D305" s="108"/>
      <c r="E305" s="108"/>
      <c r="F305" s="108"/>
      <c r="G305" s="108"/>
      <c r="H305" s="108"/>
      <c r="I305" s="108"/>
      <c r="J305" s="108"/>
    </row>
    <row r="306">
      <c r="D306" s="108"/>
      <c r="E306" s="108"/>
      <c r="F306" s="108"/>
      <c r="G306" s="108"/>
      <c r="H306" s="108"/>
      <c r="I306" s="108"/>
      <c r="J306" s="108"/>
    </row>
    <row r="307">
      <c r="D307" s="108"/>
      <c r="E307" s="108"/>
      <c r="F307" s="108"/>
      <c r="G307" s="108"/>
      <c r="H307" s="108"/>
      <c r="I307" s="108"/>
      <c r="J307" s="108"/>
    </row>
    <row r="308">
      <c r="D308" s="108"/>
      <c r="E308" s="108"/>
      <c r="F308" s="108"/>
      <c r="G308" s="108"/>
      <c r="H308" s="108"/>
      <c r="I308" s="108"/>
      <c r="J308" s="108"/>
    </row>
    <row r="309">
      <c r="D309" s="108"/>
      <c r="E309" s="108"/>
      <c r="F309" s="108"/>
      <c r="G309" s="108"/>
      <c r="H309" s="108"/>
      <c r="I309" s="108"/>
      <c r="J309" s="108"/>
    </row>
    <row r="310">
      <c r="D310" s="108"/>
      <c r="E310" s="108"/>
      <c r="F310" s="108"/>
      <c r="G310" s="108"/>
      <c r="H310" s="108"/>
      <c r="I310" s="108"/>
      <c r="J310" s="108"/>
    </row>
    <row r="311">
      <c r="D311" s="108"/>
      <c r="E311" s="108"/>
      <c r="F311" s="108"/>
      <c r="G311" s="108"/>
      <c r="H311" s="108"/>
      <c r="I311" s="108"/>
      <c r="J311" s="108"/>
    </row>
    <row r="312">
      <c r="D312" s="108"/>
      <c r="E312" s="108"/>
      <c r="F312" s="108"/>
      <c r="G312" s="108"/>
      <c r="H312" s="108"/>
      <c r="I312" s="108"/>
      <c r="J312" s="108"/>
    </row>
    <row r="313">
      <c r="D313" s="108"/>
      <c r="E313" s="108"/>
      <c r="F313" s="108"/>
      <c r="G313" s="108"/>
      <c r="H313" s="108"/>
      <c r="I313" s="108"/>
      <c r="J313" s="108"/>
    </row>
    <row r="314">
      <c r="D314" s="108"/>
      <c r="E314" s="108"/>
      <c r="F314" s="108"/>
      <c r="G314" s="108"/>
      <c r="H314" s="108"/>
      <c r="I314" s="108"/>
      <c r="J314" s="108"/>
    </row>
    <row r="315">
      <c r="D315" s="108"/>
      <c r="E315" s="108"/>
      <c r="F315" s="108"/>
      <c r="G315" s="108"/>
      <c r="H315" s="108"/>
      <c r="I315" s="108"/>
      <c r="J315" s="108"/>
    </row>
    <row r="316">
      <c r="D316" s="108"/>
      <c r="E316" s="108"/>
      <c r="F316" s="108"/>
      <c r="G316" s="108"/>
      <c r="H316" s="108"/>
      <c r="I316" s="108"/>
      <c r="J316" s="108"/>
    </row>
    <row r="317">
      <c r="D317" s="108"/>
      <c r="E317" s="108"/>
      <c r="F317" s="108"/>
      <c r="G317" s="108"/>
      <c r="H317" s="108"/>
      <c r="I317" s="108"/>
      <c r="J317" s="108"/>
    </row>
    <row r="318">
      <c r="D318" s="108"/>
      <c r="E318" s="108"/>
      <c r="F318" s="108"/>
      <c r="G318" s="108"/>
      <c r="H318" s="108"/>
      <c r="I318" s="108"/>
      <c r="J318" s="108"/>
    </row>
    <row r="319">
      <c r="D319" s="108"/>
      <c r="E319" s="108"/>
      <c r="F319" s="108"/>
      <c r="G319" s="108"/>
      <c r="H319" s="108"/>
      <c r="I319" s="108"/>
      <c r="J319" s="108"/>
    </row>
    <row r="320">
      <c r="D320" s="108"/>
      <c r="E320" s="108"/>
      <c r="F320" s="108"/>
      <c r="G320" s="108"/>
      <c r="H320" s="108"/>
      <c r="I320" s="108"/>
      <c r="J320" s="108"/>
    </row>
    <row r="321">
      <c r="D321" s="108"/>
      <c r="E321" s="108"/>
      <c r="F321" s="108"/>
      <c r="G321" s="108"/>
      <c r="H321" s="108"/>
      <c r="I321" s="108"/>
      <c r="J321" s="108"/>
    </row>
    <row r="322">
      <c r="D322" s="108"/>
      <c r="E322" s="108"/>
      <c r="F322" s="108"/>
      <c r="G322" s="108"/>
      <c r="H322" s="108"/>
      <c r="I322" s="108"/>
      <c r="J322" s="108"/>
    </row>
    <row r="323">
      <c r="D323" s="108"/>
      <c r="E323" s="108"/>
      <c r="F323" s="108"/>
      <c r="G323" s="108"/>
      <c r="H323" s="108"/>
      <c r="I323" s="108"/>
      <c r="J323" s="108"/>
    </row>
    <row r="324">
      <c r="D324" s="108"/>
      <c r="E324" s="108"/>
      <c r="F324" s="108"/>
      <c r="G324" s="108"/>
      <c r="H324" s="108"/>
      <c r="I324" s="108"/>
      <c r="J324" s="108"/>
    </row>
    <row r="325">
      <c r="D325" s="108"/>
      <c r="E325" s="108"/>
      <c r="F325" s="108"/>
      <c r="G325" s="108"/>
      <c r="H325" s="108"/>
      <c r="I325" s="108"/>
      <c r="J325" s="108"/>
    </row>
    <row r="326">
      <c r="D326" s="108"/>
      <c r="E326" s="108"/>
      <c r="F326" s="108"/>
      <c r="G326" s="108"/>
      <c r="H326" s="108"/>
      <c r="I326" s="108"/>
      <c r="J326" s="108"/>
    </row>
    <row r="327">
      <c r="D327" s="108"/>
      <c r="E327" s="108"/>
      <c r="F327" s="108"/>
      <c r="G327" s="108"/>
      <c r="H327" s="108"/>
      <c r="I327" s="108"/>
      <c r="J327" s="108"/>
    </row>
    <row r="328">
      <c r="D328" s="108"/>
      <c r="E328" s="108"/>
      <c r="F328" s="108"/>
      <c r="G328" s="108"/>
      <c r="H328" s="108"/>
      <c r="I328" s="108"/>
      <c r="J328" s="108"/>
    </row>
    <row r="329">
      <c r="D329" s="108"/>
      <c r="E329" s="108"/>
      <c r="F329" s="108"/>
      <c r="G329" s="108"/>
      <c r="H329" s="108"/>
      <c r="I329" s="108"/>
      <c r="J329" s="108"/>
    </row>
    <row r="330">
      <c r="D330" s="108"/>
      <c r="E330" s="108"/>
      <c r="F330" s="108"/>
      <c r="G330" s="108"/>
      <c r="H330" s="108"/>
      <c r="I330" s="108"/>
      <c r="J330" s="108"/>
    </row>
    <row r="331">
      <c r="D331" s="108"/>
      <c r="E331" s="108"/>
      <c r="F331" s="108"/>
      <c r="G331" s="108"/>
      <c r="H331" s="108"/>
      <c r="I331" s="108"/>
      <c r="J331" s="108"/>
    </row>
    <row r="332">
      <c r="D332" s="108"/>
      <c r="E332" s="108"/>
      <c r="F332" s="108"/>
      <c r="G332" s="108"/>
      <c r="H332" s="108"/>
      <c r="I332" s="108"/>
      <c r="J332" s="108"/>
    </row>
    <row r="333">
      <c r="D333" s="108"/>
      <c r="E333" s="108"/>
      <c r="F333" s="108"/>
      <c r="G333" s="108"/>
      <c r="H333" s="108"/>
      <c r="I333" s="108"/>
      <c r="J333" s="108"/>
    </row>
    <row r="334">
      <c r="D334" s="108"/>
      <c r="E334" s="108"/>
      <c r="F334" s="108"/>
      <c r="G334" s="108"/>
      <c r="H334" s="108"/>
      <c r="I334" s="108"/>
      <c r="J334" s="108"/>
    </row>
    <row r="335">
      <c r="D335" s="108"/>
      <c r="E335" s="108"/>
      <c r="F335" s="108"/>
      <c r="G335" s="108"/>
      <c r="H335" s="108"/>
      <c r="I335" s="108"/>
      <c r="J335" s="108"/>
    </row>
    <row r="336">
      <c r="D336" s="108"/>
      <c r="E336" s="108"/>
      <c r="F336" s="108"/>
      <c r="G336" s="108"/>
      <c r="H336" s="108"/>
      <c r="I336" s="108"/>
      <c r="J336" s="108"/>
    </row>
    <row r="337">
      <c r="D337" s="108"/>
      <c r="E337" s="108"/>
      <c r="F337" s="108"/>
      <c r="G337" s="108"/>
      <c r="H337" s="108"/>
      <c r="I337" s="108"/>
      <c r="J337" s="108"/>
    </row>
    <row r="338">
      <c r="D338" s="108"/>
      <c r="E338" s="108"/>
      <c r="F338" s="108"/>
      <c r="G338" s="108"/>
      <c r="H338" s="108"/>
      <c r="I338" s="108"/>
      <c r="J338" s="108"/>
    </row>
    <row r="339">
      <c r="D339" s="108"/>
      <c r="E339" s="108"/>
      <c r="F339" s="108"/>
      <c r="G339" s="108"/>
      <c r="H339" s="108"/>
      <c r="I339" s="108"/>
      <c r="J339" s="108"/>
    </row>
    <row r="340">
      <c r="D340" s="108"/>
      <c r="E340" s="108"/>
      <c r="F340" s="108"/>
      <c r="G340" s="108"/>
      <c r="H340" s="108"/>
      <c r="I340" s="108"/>
      <c r="J340" s="108"/>
    </row>
    <row r="341">
      <c r="D341" s="108"/>
      <c r="E341" s="108"/>
      <c r="F341" s="108"/>
      <c r="G341" s="108"/>
      <c r="H341" s="108"/>
      <c r="I341" s="108"/>
      <c r="J341" s="108"/>
    </row>
    <row r="342">
      <c r="D342" s="108"/>
      <c r="E342" s="108"/>
      <c r="F342" s="108"/>
      <c r="G342" s="108"/>
      <c r="H342" s="108"/>
      <c r="I342" s="108"/>
      <c r="J342" s="108"/>
    </row>
    <row r="343">
      <c r="D343" s="108"/>
      <c r="E343" s="108"/>
      <c r="F343" s="108"/>
      <c r="G343" s="108"/>
      <c r="H343" s="108"/>
      <c r="I343" s="108"/>
      <c r="J343" s="108"/>
    </row>
    <row r="344">
      <c r="D344" s="108"/>
      <c r="E344" s="108"/>
      <c r="F344" s="108"/>
      <c r="G344" s="108"/>
      <c r="H344" s="108"/>
      <c r="I344" s="108"/>
      <c r="J344" s="108"/>
    </row>
    <row r="345">
      <c r="D345" s="108"/>
      <c r="E345" s="108"/>
      <c r="F345" s="108"/>
      <c r="G345" s="108"/>
      <c r="H345" s="108"/>
      <c r="I345" s="108"/>
      <c r="J345" s="108"/>
    </row>
    <row r="346">
      <c r="D346" s="108"/>
      <c r="E346" s="108"/>
      <c r="F346" s="108"/>
      <c r="G346" s="108"/>
      <c r="H346" s="108"/>
      <c r="I346" s="108"/>
      <c r="J346" s="108"/>
    </row>
    <row r="347">
      <c r="D347" s="108"/>
      <c r="E347" s="108"/>
      <c r="F347" s="108"/>
      <c r="G347" s="108"/>
      <c r="H347" s="108"/>
      <c r="I347" s="108"/>
      <c r="J347" s="108"/>
    </row>
    <row r="348">
      <c r="D348" s="108"/>
      <c r="E348" s="108"/>
      <c r="F348" s="108"/>
      <c r="G348" s="108"/>
      <c r="H348" s="108"/>
      <c r="I348" s="108"/>
      <c r="J348" s="108"/>
    </row>
    <row r="349">
      <c r="D349" s="108"/>
      <c r="E349" s="108"/>
      <c r="F349" s="108"/>
      <c r="G349" s="108"/>
      <c r="H349" s="108"/>
      <c r="I349" s="108"/>
      <c r="J349" s="108"/>
    </row>
    <row r="350">
      <c r="D350" s="108"/>
      <c r="E350" s="108"/>
      <c r="F350" s="108"/>
      <c r="G350" s="108"/>
      <c r="H350" s="108"/>
      <c r="I350" s="108"/>
      <c r="J350" s="108"/>
    </row>
    <row r="351">
      <c r="D351" s="108"/>
      <c r="E351" s="108"/>
      <c r="F351" s="108"/>
      <c r="G351" s="108"/>
      <c r="H351" s="108"/>
      <c r="I351" s="108"/>
      <c r="J351" s="108"/>
    </row>
    <row r="352">
      <c r="D352" s="108"/>
      <c r="E352" s="108"/>
      <c r="F352" s="108"/>
      <c r="G352" s="108"/>
      <c r="H352" s="108"/>
      <c r="I352" s="108"/>
      <c r="J352" s="108"/>
    </row>
    <row r="353">
      <c r="D353" s="108"/>
      <c r="E353" s="108"/>
      <c r="F353" s="108"/>
      <c r="G353" s="108"/>
      <c r="H353" s="108"/>
      <c r="I353" s="108"/>
      <c r="J353" s="108"/>
    </row>
    <row r="354">
      <c r="D354" s="108"/>
      <c r="E354" s="108"/>
      <c r="F354" s="108"/>
      <c r="G354" s="108"/>
      <c r="H354" s="108"/>
      <c r="I354" s="108"/>
      <c r="J354" s="108"/>
    </row>
    <row r="355">
      <c r="D355" s="108"/>
      <c r="E355" s="108"/>
      <c r="F355" s="108"/>
      <c r="G355" s="108"/>
      <c r="H355" s="108"/>
      <c r="I355" s="108"/>
      <c r="J355" s="108"/>
    </row>
    <row r="356">
      <c r="D356" s="108"/>
      <c r="E356" s="108"/>
      <c r="F356" s="108"/>
      <c r="G356" s="108"/>
      <c r="H356" s="108"/>
      <c r="I356" s="108"/>
      <c r="J356" s="108"/>
    </row>
    <row r="357">
      <c r="D357" s="108"/>
      <c r="E357" s="108"/>
      <c r="F357" s="108"/>
      <c r="G357" s="108"/>
      <c r="H357" s="108"/>
      <c r="I357" s="108"/>
      <c r="J357" s="108"/>
    </row>
    <row r="358">
      <c r="D358" s="108"/>
      <c r="E358" s="108"/>
      <c r="F358" s="108"/>
      <c r="G358" s="108"/>
      <c r="H358" s="108"/>
      <c r="I358" s="108"/>
      <c r="J358" s="108"/>
    </row>
    <row r="359">
      <c r="D359" s="108"/>
      <c r="E359" s="108"/>
      <c r="F359" s="108"/>
      <c r="G359" s="108"/>
      <c r="H359" s="108"/>
      <c r="I359" s="108"/>
      <c r="J359" s="108"/>
    </row>
    <row r="360">
      <c r="D360" s="108"/>
      <c r="E360" s="108"/>
      <c r="F360" s="108"/>
      <c r="G360" s="108"/>
      <c r="H360" s="108"/>
      <c r="I360" s="108"/>
      <c r="J360" s="108"/>
    </row>
    <row r="361">
      <c r="D361" s="108"/>
      <c r="E361" s="108"/>
      <c r="F361" s="108"/>
      <c r="G361" s="108"/>
      <c r="H361" s="108"/>
      <c r="I361" s="108"/>
      <c r="J361" s="108"/>
    </row>
    <row r="362">
      <c r="D362" s="108"/>
      <c r="E362" s="108"/>
      <c r="F362" s="108"/>
      <c r="G362" s="108"/>
      <c r="H362" s="108"/>
      <c r="I362" s="108"/>
      <c r="J362" s="108"/>
    </row>
    <row r="363">
      <c r="D363" s="108"/>
      <c r="E363" s="108"/>
      <c r="F363" s="108"/>
      <c r="G363" s="108"/>
      <c r="H363" s="108"/>
      <c r="I363" s="108"/>
      <c r="J363" s="108"/>
    </row>
    <row r="364">
      <c r="D364" s="108"/>
      <c r="E364" s="108"/>
      <c r="F364" s="108"/>
      <c r="G364" s="108"/>
      <c r="H364" s="108"/>
      <c r="I364" s="108"/>
      <c r="J364" s="108"/>
    </row>
    <row r="365">
      <c r="D365" s="108"/>
      <c r="E365" s="108"/>
      <c r="F365" s="108"/>
      <c r="G365" s="108"/>
      <c r="H365" s="108"/>
      <c r="I365" s="108"/>
      <c r="J365" s="108"/>
    </row>
    <row r="366">
      <c r="D366" s="108"/>
      <c r="E366" s="108"/>
      <c r="F366" s="108"/>
      <c r="G366" s="108"/>
      <c r="H366" s="108"/>
      <c r="I366" s="108"/>
      <c r="J366" s="108"/>
    </row>
    <row r="367">
      <c r="D367" s="108"/>
      <c r="E367" s="108"/>
      <c r="F367" s="108"/>
      <c r="G367" s="108"/>
      <c r="H367" s="108"/>
      <c r="I367" s="108"/>
      <c r="J367" s="108"/>
    </row>
    <row r="368">
      <c r="D368" s="108"/>
      <c r="E368" s="108"/>
      <c r="F368" s="108"/>
      <c r="G368" s="108"/>
      <c r="H368" s="108"/>
      <c r="I368" s="108"/>
      <c r="J368" s="108"/>
    </row>
    <row r="369">
      <c r="D369" s="108"/>
      <c r="E369" s="108"/>
      <c r="F369" s="108"/>
      <c r="G369" s="108"/>
      <c r="H369" s="108"/>
      <c r="I369" s="108"/>
      <c r="J369" s="108"/>
    </row>
    <row r="370">
      <c r="D370" s="108"/>
      <c r="E370" s="108"/>
      <c r="F370" s="108"/>
      <c r="G370" s="108"/>
      <c r="H370" s="108"/>
      <c r="I370" s="108"/>
      <c r="J370" s="108"/>
    </row>
    <row r="371">
      <c r="D371" s="108"/>
      <c r="E371" s="108"/>
      <c r="F371" s="108"/>
      <c r="G371" s="108"/>
      <c r="H371" s="108"/>
      <c r="I371" s="108"/>
      <c r="J371" s="108"/>
    </row>
    <row r="372">
      <c r="D372" s="108"/>
      <c r="E372" s="108"/>
      <c r="F372" s="108"/>
      <c r="G372" s="108"/>
      <c r="H372" s="108"/>
      <c r="I372" s="108"/>
      <c r="J372" s="108"/>
    </row>
    <row r="373">
      <c r="D373" s="108"/>
      <c r="E373" s="108"/>
      <c r="F373" s="108"/>
      <c r="G373" s="108"/>
      <c r="H373" s="108"/>
      <c r="I373" s="108"/>
      <c r="J373" s="108"/>
    </row>
    <row r="374">
      <c r="D374" s="108"/>
      <c r="E374" s="108"/>
      <c r="F374" s="108"/>
      <c r="G374" s="108"/>
      <c r="H374" s="108"/>
      <c r="I374" s="108"/>
      <c r="J374" s="108"/>
    </row>
    <row r="375">
      <c r="D375" s="108"/>
      <c r="E375" s="108"/>
      <c r="F375" s="108"/>
      <c r="G375" s="108"/>
      <c r="H375" s="108"/>
      <c r="I375" s="108"/>
      <c r="J375" s="108"/>
    </row>
    <row r="376">
      <c r="D376" s="108"/>
      <c r="E376" s="108"/>
      <c r="F376" s="108"/>
      <c r="G376" s="108"/>
      <c r="H376" s="108"/>
      <c r="I376" s="108"/>
      <c r="J376" s="108"/>
    </row>
    <row r="377">
      <c r="D377" s="108"/>
      <c r="E377" s="108"/>
      <c r="F377" s="108"/>
      <c r="G377" s="108"/>
      <c r="H377" s="108"/>
      <c r="I377" s="108"/>
      <c r="J377" s="108"/>
    </row>
    <row r="378">
      <c r="D378" s="108"/>
      <c r="E378" s="108"/>
      <c r="F378" s="108"/>
      <c r="G378" s="108"/>
      <c r="H378" s="108"/>
      <c r="I378" s="108"/>
      <c r="J378" s="108"/>
    </row>
    <row r="379">
      <c r="D379" s="108"/>
      <c r="E379" s="108"/>
      <c r="F379" s="108"/>
      <c r="G379" s="108"/>
      <c r="H379" s="108"/>
      <c r="I379" s="108"/>
      <c r="J379" s="108"/>
    </row>
    <row r="380">
      <c r="D380" s="108"/>
      <c r="E380" s="108"/>
      <c r="F380" s="108"/>
      <c r="G380" s="108"/>
      <c r="H380" s="108"/>
      <c r="I380" s="108"/>
      <c r="J380" s="108"/>
    </row>
    <row r="381">
      <c r="D381" s="108"/>
      <c r="E381" s="108"/>
      <c r="F381" s="108"/>
      <c r="G381" s="108"/>
      <c r="H381" s="108"/>
      <c r="I381" s="108"/>
      <c r="J381" s="108"/>
    </row>
    <row r="382">
      <c r="D382" s="108"/>
      <c r="E382" s="108"/>
      <c r="F382" s="108"/>
      <c r="G382" s="108"/>
      <c r="H382" s="108"/>
      <c r="I382" s="108"/>
      <c r="J382" s="108"/>
    </row>
    <row r="383">
      <c r="D383" s="108"/>
      <c r="E383" s="108"/>
      <c r="F383" s="108"/>
      <c r="G383" s="108"/>
      <c r="H383" s="108"/>
      <c r="I383" s="108"/>
      <c r="J383" s="108"/>
    </row>
    <row r="384">
      <c r="D384" s="108"/>
      <c r="E384" s="108"/>
      <c r="F384" s="108"/>
      <c r="G384" s="108"/>
      <c r="H384" s="108"/>
      <c r="I384" s="108"/>
      <c r="J384" s="108"/>
    </row>
    <row r="385">
      <c r="D385" s="108"/>
      <c r="E385" s="108"/>
      <c r="F385" s="108"/>
      <c r="G385" s="108"/>
      <c r="H385" s="108"/>
      <c r="I385" s="108"/>
      <c r="J385" s="108"/>
    </row>
    <row r="386">
      <c r="D386" s="108"/>
      <c r="E386" s="108"/>
      <c r="F386" s="108"/>
      <c r="G386" s="108"/>
      <c r="H386" s="108"/>
      <c r="I386" s="108"/>
      <c r="J386" s="108"/>
    </row>
    <row r="387">
      <c r="D387" s="108"/>
      <c r="E387" s="108"/>
      <c r="F387" s="108"/>
      <c r="G387" s="108"/>
      <c r="H387" s="108"/>
      <c r="I387" s="108"/>
      <c r="J387" s="108"/>
    </row>
    <row r="388">
      <c r="D388" s="108"/>
      <c r="E388" s="108"/>
      <c r="F388" s="108"/>
      <c r="G388" s="108"/>
      <c r="H388" s="108"/>
      <c r="I388" s="108"/>
      <c r="J388" s="108"/>
    </row>
    <row r="389">
      <c r="D389" s="108"/>
      <c r="E389" s="108"/>
      <c r="F389" s="108"/>
      <c r="G389" s="108"/>
      <c r="H389" s="108"/>
      <c r="I389" s="108"/>
      <c r="J389" s="108"/>
    </row>
    <row r="390">
      <c r="D390" s="108"/>
      <c r="E390" s="108"/>
      <c r="F390" s="108"/>
      <c r="G390" s="108"/>
      <c r="H390" s="108"/>
      <c r="I390" s="108"/>
      <c r="J390" s="108"/>
    </row>
    <row r="391">
      <c r="D391" s="108"/>
      <c r="E391" s="108"/>
      <c r="F391" s="108"/>
      <c r="G391" s="108"/>
      <c r="H391" s="108"/>
      <c r="I391" s="108"/>
      <c r="J391" s="108"/>
    </row>
    <row r="392">
      <c r="D392" s="108"/>
      <c r="E392" s="108"/>
      <c r="F392" s="108"/>
      <c r="G392" s="108"/>
      <c r="H392" s="108"/>
      <c r="I392" s="108"/>
      <c r="J392" s="108"/>
    </row>
    <row r="393">
      <c r="D393" s="108"/>
      <c r="E393" s="108"/>
      <c r="F393" s="108"/>
      <c r="G393" s="108"/>
      <c r="H393" s="108"/>
      <c r="I393" s="108"/>
      <c r="J393" s="108"/>
    </row>
    <row r="394">
      <c r="D394" s="108"/>
      <c r="E394" s="108"/>
      <c r="F394" s="108"/>
      <c r="G394" s="108"/>
      <c r="H394" s="108"/>
      <c r="I394" s="108"/>
      <c r="J394" s="108"/>
    </row>
    <row r="395">
      <c r="D395" s="108"/>
      <c r="E395" s="108"/>
      <c r="F395" s="108"/>
      <c r="G395" s="108"/>
      <c r="H395" s="108"/>
      <c r="I395" s="108"/>
      <c r="J395" s="108"/>
    </row>
    <row r="396">
      <c r="D396" s="108"/>
      <c r="E396" s="108"/>
      <c r="F396" s="108"/>
      <c r="G396" s="108"/>
      <c r="H396" s="108"/>
      <c r="I396" s="108"/>
      <c r="J396" s="108"/>
    </row>
    <row r="397">
      <c r="D397" s="108"/>
      <c r="E397" s="108"/>
      <c r="F397" s="108"/>
      <c r="G397" s="108"/>
      <c r="H397" s="108"/>
      <c r="I397" s="108"/>
      <c r="J397" s="108"/>
    </row>
    <row r="398">
      <c r="D398" s="108"/>
      <c r="E398" s="108"/>
      <c r="F398" s="108"/>
      <c r="G398" s="108"/>
      <c r="H398" s="108"/>
      <c r="I398" s="108"/>
      <c r="J398" s="108"/>
    </row>
    <row r="399">
      <c r="D399" s="108"/>
      <c r="E399" s="108"/>
      <c r="F399" s="108"/>
      <c r="G399" s="108"/>
      <c r="H399" s="108"/>
      <c r="I399" s="108"/>
      <c r="J399" s="108"/>
    </row>
    <row r="400">
      <c r="D400" s="108"/>
      <c r="E400" s="108"/>
      <c r="F400" s="108"/>
      <c r="G400" s="108"/>
      <c r="H400" s="108"/>
      <c r="I400" s="108"/>
      <c r="J400" s="108"/>
    </row>
    <row r="401">
      <c r="D401" s="108"/>
      <c r="E401" s="108"/>
      <c r="F401" s="108"/>
      <c r="G401" s="108"/>
      <c r="H401" s="108"/>
      <c r="I401" s="108"/>
      <c r="J401" s="108"/>
    </row>
    <row r="402">
      <c r="D402" s="108"/>
      <c r="E402" s="108"/>
      <c r="F402" s="108"/>
      <c r="G402" s="108"/>
      <c r="H402" s="108"/>
      <c r="I402" s="108"/>
      <c r="J402" s="108"/>
    </row>
    <row r="403">
      <c r="D403" s="108"/>
      <c r="E403" s="108"/>
      <c r="F403" s="108"/>
      <c r="G403" s="108"/>
      <c r="H403" s="108"/>
      <c r="I403" s="108"/>
      <c r="J403" s="108"/>
    </row>
    <row r="404">
      <c r="D404" s="108"/>
      <c r="E404" s="108"/>
      <c r="F404" s="108"/>
      <c r="G404" s="108"/>
      <c r="H404" s="108"/>
      <c r="I404" s="108"/>
      <c r="J404" s="108"/>
    </row>
    <row r="405">
      <c r="D405" s="108"/>
      <c r="E405" s="108"/>
      <c r="F405" s="108"/>
      <c r="G405" s="108"/>
      <c r="H405" s="108"/>
      <c r="I405" s="108"/>
      <c r="J405" s="108"/>
    </row>
    <row r="406">
      <c r="D406" s="108"/>
      <c r="E406" s="108"/>
      <c r="F406" s="108"/>
      <c r="G406" s="108"/>
      <c r="H406" s="108"/>
      <c r="I406" s="108"/>
      <c r="J406" s="108"/>
    </row>
    <row r="407">
      <c r="D407" s="108"/>
      <c r="E407" s="108"/>
      <c r="F407" s="108"/>
      <c r="G407" s="108"/>
      <c r="H407" s="108"/>
      <c r="I407" s="108"/>
      <c r="J407" s="108"/>
    </row>
    <row r="408">
      <c r="D408" s="108"/>
      <c r="E408" s="108"/>
      <c r="F408" s="108"/>
      <c r="G408" s="108"/>
      <c r="H408" s="108"/>
      <c r="I408" s="108"/>
      <c r="J408" s="108"/>
    </row>
    <row r="409">
      <c r="D409" s="108"/>
      <c r="E409" s="108"/>
      <c r="F409" s="108"/>
      <c r="G409" s="108"/>
      <c r="H409" s="108"/>
      <c r="I409" s="108"/>
      <c r="J409" s="108"/>
    </row>
    <row r="410">
      <c r="D410" s="108"/>
      <c r="E410" s="108"/>
      <c r="F410" s="108"/>
      <c r="G410" s="108"/>
      <c r="H410" s="108"/>
      <c r="I410" s="108"/>
      <c r="J410" s="108"/>
    </row>
    <row r="411">
      <c r="D411" s="108"/>
      <c r="E411" s="108"/>
      <c r="F411" s="108"/>
      <c r="G411" s="108"/>
      <c r="H411" s="108"/>
      <c r="I411" s="108"/>
      <c r="J411" s="108"/>
    </row>
    <row r="412">
      <c r="D412" s="108"/>
      <c r="E412" s="108"/>
      <c r="F412" s="108"/>
      <c r="G412" s="108"/>
      <c r="H412" s="108"/>
      <c r="I412" s="108"/>
      <c r="J412" s="108"/>
    </row>
    <row r="413">
      <c r="D413" s="108"/>
      <c r="E413" s="108"/>
      <c r="F413" s="108"/>
      <c r="G413" s="108"/>
      <c r="H413" s="108"/>
      <c r="I413" s="108"/>
      <c r="J413" s="108"/>
    </row>
    <row r="414">
      <c r="D414" s="108"/>
      <c r="E414" s="108"/>
      <c r="F414" s="108"/>
      <c r="G414" s="108"/>
      <c r="H414" s="108"/>
      <c r="I414" s="108"/>
      <c r="J414" s="108"/>
    </row>
    <row r="415">
      <c r="D415" s="108"/>
      <c r="E415" s="108"/>
      <c r="F415" s="108"/>
      <c r="G415" s="108"/>
      <c r="H415" s="108"/>
      <c r="I415" s="108"/>
      <c r="J415" s="108"/>
    </row>
    <row r="416">
      <c r="D416" s="108"/>
      <c r="E416" s="108"/>
      <c r="F416" s="108"/>
      <c r="G416" s="108"/>
      <c r="H416" s="108"/>
      <c r="I416" s="108"/>
      <c r="J416" s="108"/>
    </row>
    <row r="417">
      <c r="D417" s="108"/>
      <c r="E417" s="108"/>
      <c r="F417" s="108"/>
      <c r="G417" s="108"/>
      <c r="H417" s="108"/>
      <c r="I417" s="108"/>
      <c r="J417" s="108"/>
    </row>
    <row r="418">
      <c r="D418" s="108"/>
      <c r="E418" s="108"/>
      <c r="F418" s="108"/>
      <c r="G418" s="108"/>
      <c r="H418" s="108"/>
      <c r="I418" s="108"/>
      <c r="J418" s="108"/>
    </row>
    <row r="419">
      <c r="D419" s="108"/>
      <c r="E419" s="108"/>
      <c r="F419" s="108"/>
      <c r="G419" s="108"/>
      <c r="H419" s="108"/>
      <c r="I419" s="108"/>
      <c r="J419" s="108"/>
    </row>
    <row r="420">
      <c r="D420" s="108"/>
      <c r="E420" s="108"/>
      <c r="F420" s="108"/>
      <c r="G420" s="108"/>
      <c r="H420" s="108"/>
      <c r="I420" s="108"/>
      <c r="J420" s="108"/>
    </row>
    <row r="421">
      <c r="D421" s="108"/>
      <c r="E421" s="108"/>
      <c r="F421" s="108"/>
      <c r="G421" s="108"/>
      <c r="H421" s="108"/>
      <c r="I421" s="108"/>
      <c r="J421" s="108"/>
    </row>
    <row r="422">
      <c r="D422" s="108"/>
      <c r="E422" s="108"/>
      <c r="F422" s="108"/>
      <c r="G422" s="108"/>
      <c r="H422" s="108"/>
      <c r="I422" s="108"/>
      <c r="J422" s="108"/>
    </row>
    <row r="423">
      <c r="D423" s="108"/>
      <c r="E423" s="108"/>
      <c r="F423" s="108"/>
      <c r="G423" s="108"/>
      <c r="H423" s="108"/>
      <c r="I423" s="108"/>
      <c r="J423" s="108"/>
    </row>
    <row r="424">
      <c r="D424" s="108"/>
      <c r="E424" s="108"/>
      <c r="F424" s="108"/>
      <c r="G424" s="108"/>
      <c r="H424" s="108"/>
      <c r="I424" s="108"/>
      <c r="J424" s="108"/>
    </row>
    <row r="425">
      <c r="D425" s="108"/>
      <c r="E425" s="108"/>
      <c r="F425" s="108"/>
      <c r="G425" s="108"/>
      <c r="H425" s="108"/>
      <c r="I425" s="108"/>
      <c r="J425" s="108"/>
    </row>
    <row r="426">
      <c r="D426" s="108"/>
      <c r="E426" s="108"/>
      <c r="F426" s="108"/>
      <c r="G426" s="108"/>
      <c r="H426" s="108"/>
      <c r="I426" s="108"/>
      <c r="J426" s="108"/>
    </row>
    <row r="427">
      <c r="D427" s="108"/>
      <c r="E427" s="108"/>
      <c r="F427" s="108"/>
      <c r="G427" s="108"/>
      <c r="H427" s="108"/>
      <c r="I427" s="108"/>
      <c r="J427" s="108"/>
    </row>
    <row r="428">
      <c r="D428" s="108"/>
      <c r="E428" s="108"/>
      <c r="F428" s="108"/>
      <c r="G428" s="108"/>
      <c r="H428" s="108"/>
      <c r="I428" s="108"/>
      <c r="J428" s="108"/>
    </row>
    <row r="429">
      <c r="D429" s="108"/>
      <c r="E429" s="108"/>
      <c r="F429" s="108"/>
      <c r="G429" s="108"/>
      <c r="H429" s="108"/>
      <c r="I429" s="108"/>
      <c r="J429" s="108"/>
    </row>
    <row r="430">
      <c r="D430" s="108"/>
      <c r="E430" s="108"/>
      <c r="F430" s="108"/>
      <c r="G430" s="108"/>
      <c r="H430" s="108"/>
      <c r="I430" s="108"/>
      <c r="J430" s="108"/>
    </row>
    <row r="431">
      <c r="D431" s="108"/>
      <c r="E431" s="108"/>
      <c r="F431" s="108"/>
      <c r="G431" s="108"/>
      <c r="H431" s="108"/>
      <c r="I431" s="108"/>
      <c r="J431" s="108"/>
    </row>
    <row r="432">
      <c r="D432" s="108"/>
      <c r="E432" s="108"/>
      <c r="F432" s="108"/>
      <c r="G432" s="108"/>
      <c r="H432" s="108"/>
      <c r="I432" s="108"/>
      <c r="J432" s="108"/>
    </row>
    <row r="433">
      <c r="D433" s="108"/>
      <c r="E433" s="108"/>
      <c r="F433" s="108"/>
      <c r="G433" s="108"/>
      <c r="H433" s="108"/>
      <c r="I433" s="108"/>
      <c r="J433" s="108"/>
    </row>
    <row r="434">
      <c r="D434" s="108"/>
      <c r="E434" s="108"/>
      <c r="F434" s="108"/>
      <c r="G434" s="108"/>
      <c r="H434" s="108"/>
      <c r="I434" s="108"/>
      <c r="J434" s="108"/>
    </row>
    <row r="435">
      <c r="D435" s="108"/>
      <c r="E435" s="108"/>
      <c r="F435" s="108"/>
      <c r="G435" s="108"/>
      <c r="H435" s="108"/>
      <c r="I435" s="108"/>
      <c r="J435" s="108"/>
    </row>
    <row r="436">
      <c r="D436" s="108"/>
      <c r="E436" s="108"/>
      <c r="F436" s="108"/>
      <c r="G436" s="108"/>
      <c r="H436" s="108"/>
      <c r="I436" s="108"/>
      <c r="J436" s="108"/>
    </row>
    <row r="437">
      <c r="D437" s="108"/>
      <c r="E437" s="108"/>
      <c r="F437" s="108"/>
      <c r="G437" s="108"/>
      <c r="H437" s="108"/>
      <c r="I437" s="108"/>
      <c r="J437" s="108"/>
    </row>
    <row r="438">
      <c r="D438" s="108"/>
      <c r="E438" s="108"/>
      <c r="F438" s="108"/>
      <c r="G438" s="108"/>
      <c r="H438" s="108"/>
      <c r="I438" s="108"/>
      <c r="J438" s="108"/>
    </row>
    <row r="439">
      <c r="D439" s="108"/>
      <c r="E439" s="108"/>
      <c r="F439" s="108"/>
      <c r="G439" s="108"/>
      <c r="H439" s="108"/>
      <c r="I439" s="108"/>
      <c r="J439" s="108"/>
    </row>
    <row r="440">
      <c r="D440" s="108"/>
      <c r="E440" s="108"/>
      <c r="F440" s="108"/>
      <c r="G440" s="108"/>
      <c r="H440" s="108"/>
      <c r="I440" s="108"/>
      <c r="J440" s="108"/>
    </row>
    <row r="441">
      <c r="D441" s="108"/>
      <c r="E441" s="108"/>
      <c r="F441" s="108"/>
      <c r="G441" s="108"/>
      <c r="H441" s="108"/>
      <c r="I441" s="108"/>
      <c r="J441" s="108"/>
    </row>
    <row r="442">
      <c r="D442" s="108"/>
      <c r="E442" s="108"/>
      <c r="F442" s="108"/>
      <c r="G442" s="108"/>
      <c r="H442" s="108"/>
      <c r="I442" s="108"/>
      <c r="J442" s="108"/>
    </row>
    <row r="443">
      <c r="D443" s="108"/>
      <c r="E443" s="108"/>
      <c r="F443" s="108"/>
      <c r="G443" s="108"/>
      <c r="H443" s="108"/>
      <c r="I443" s="108"/>
      <c r="J443" s="108"/>
    </row>
    <row r="444">
      <c r="D444" s="108"/>
      <c r="E444" s="108"/>
      <c r="F444" s="108"/>
      <c r="G444" s="108"/>
      <c r="H444" s="108"/>
      <c r="I444" s="108"/>
      <c r="J444" s="108"/>
    </row>
    <row r="445">
      <c r="D445" s="108"/>
      <c r="E445" s="108"/>
      <c r="F445" s="108"/>
      <c r="G445" s="108"/>
      <c r="H445" s="108"/>
      <c r="I445" s="108"/>
      <c r="J445" s="108"/>
    </row>
    <row r="446">
      <c r="D446" s="108"/>
      <c r="E446" s="108"/>
      <c r="F446" s="108"/>
      <c r="G446" s="108"/>
      <c r="H446" s="108"/>
      <c r="I446" s="108"/>
      <c r="J446" s="108"/>
    </row>
    <row r="447">
      <c r="D447" s="108"/>
      <c r="E447" s="108"/>
      <c r="F447" s="108"/>
      <c r="G447" s="108"/>
      <c r="H447" s="108"/>
      <c r="I447" s="108"/>
      <c r="J447" s="108"/>
    </row>
    <row r="448">
      <c r="D448" s="108"/>
      <c r="E448" s="108"/>
      <c r="F448" s="108"/>
      <c r="G448" s="108"/>
      <c r="H448" s="108"/>
      <c r="I448" s="108"/>
      <c r="J448" s="108"/>
    </row>
    <row r="449">
      <c r="D449" s="108"/>
      <c r="E449" s="108"/>
      <c r="F449" s="108"/>
      <c r="G449" s="108"/>
      <c r="H449" s="108"/>
      <c r="I449" s="108"/>
      <c r="J449" s="108"/>
    </row>
    <row r="450">
      <c r="D450" s="108"/>
      <c r="E450" s="108"/>
      <c r="F450" s="108"/>
      <c r="G450" s="108"/>
      <c r="H450" s="108"/>
      <c r="I450" s="108"/>
      <c r="J450" s="108"/>
    </row>
    <row r="451">
      <c r="D451" s="108"/>
      <c r="E451" s="108"/>
      <c r="F451" s="108"/>
      <c r="G451" s="108"/>
      <c r="H451" s="108"/>
      <c r="I451" s="108"/>
      <c r="J451" s="108"/>
    </row>
    <row r="452">
      <c r="D452" s="108"/>
      <c r="E452" s="108"/>
      <c r="F452" s="108"/>
      <c r="G452" s="108"/>
      <c r="H452" s="108"/>
      <c r="I452" s="108"/>
      <c r="J452" s="108"/>
    </row>
    <row r="453">
      <c r="D453" s="108"/>
      <c r="E453" s="108"/>
      <c r="F453" s="108"/>
      <c r="G453" s="108"/>
      <c r="H453" s="108"/>
      <c r="I453" s="108"/>
      <c r="J453" s="108"/>
    </row>
    <row r="454">
      <c r="D454" s="108"/>
      <c r="E454" s="108"/>
      <c r="F454" s="108"/>
      <c r="G454" s="108"/>
      <c r="H454" s="108"/>
      <c r="I454" s="108"/>
      <c r="J454" s="108"/>
    </row>
    <row r="455">
      <c r="D455" s="108"/>
      <c r="E455" s="108"/>
      <c r="F455" s="108"/>
      <c r="G455" s="108"/>
      <c r="H455" s="108"/>
      <c r="I455" s="108"/>
      <c r="J455" s="108"/>
    </row>
    <row r="456">
      <c r="D456" s="108"/>
      <c r="E456" s="108"/>
      <c r="F456" s="108"/>
      <c r="G456" s="108"/>
      <c r="H456" s="108"/>
      <c r="I456" s="108"/>
      <c r="J456" s="108"/>
    </row>
    <row r="457">
      <c r="D457" s="108"/>
      <c r="E457" s="108"/>
      <c r="F457" s="108"/>
      <c r="G457" s="108"/>
      <c r="H457" s="108"/>
      <c r="I457" s="108"/>
      <c r="J457" s="108"/>
    </row>
    <row r="458">
      <c r="D458" s="108"/>
      <c r="E458" s="108"/>
      <c r="F458" s="108"/>
      <c r="G458" s="108"/>
      <c r="H458" s="108"/>
      <c r="I458" s="108"/>
      <c r="J458" s="108"/>
    </row>
    <row r="459">
      <c r="D459" s="108"/>
      <c r="E459" s="108"/>
      <c r="F459" s="108"/>
      <c r="G459" s="108"/>
      <c r="H459" s="108"/>
      <c r="I459" s="108"/>
      <c r="J459" s="108"/>
    </row>
    <row r="460">
      <c r="D460" s="108"/>
      <c r="E460" s="108"/>
      <c r="F460" s="108"/>
      <c r="G460" s="108"/>
      <c r="H460" s="108"/>
      <c r="I460" s="108"/>
      <c r="J460" s="108"/>
    </row>
    <row r="461">
      <c r="D461" s="108"/>
      <c r="E461" s="108"/>
      <c r="F461" s="108"/>
      <c r="G461" s="108"/>
      <c r="H461" s="108"/>
      <c r="I461" s="108"/>
      <c r="J461" s="108"/>
    </row>
    <row r="462">
      <c r="D462" s="108"/>
      <c r="E462" s="108"/>
      <c r="F462" s="108"/>
      <c r="G462" s="108"/>
      <c r="H462" s="108"/>
      <c r="I462" s="108"/>
      <c r="J462" s="108"/>
    </row>
    <row r="463">
      <c r="D463" s="108"/>
      <c r="E463" s="108"/>
      <c r="F463" s="108"/>
      <c r="G463" s="108"/>
      <c r="H463" s="108"/>
      <c r="I463" s="108"/>
      <c r="J463" s="108"/>
    </row>
    <row r="464">
      <c r="D464" s="108"/>
      <c r="E464" s="108"/>
      <c r="F464" s="108"/>
      <c r="G464" s="108"/>
      <c r="H464" s="108"/>
      <c r="I464" s="108"/>
      <c r="J464" s="108"/>
    </row>
    <row r="465">
      <c r="D465" s="108"/>
      <c r="E465" s="108"/>
      <c r="F465" s="108"/>
      <c r="G465" s="108"/>
      <c r="H465" s="108"/>
      <c r="I465" s="108"/>
      <c r="J465" s="108"/>
    </row>
    <row r="466">
      <c r="D466" s="108"/>
      <c r="E466" s="108"/>
      <c r="F466" s="108"/>
      <c r="G466" s="108"/>
      <c r="H466" s="108"/>
      <c r="I466" s="108"/>
      <c r="J466" s="108"/>
    </row>
    <row r="467">
      <c r="D467" s="108"/>
      <c r="E467" s="108"/>
      <c r="F467" s="108"/>
      <c r="G467" s="108"/>
      <c r="H467" s="108"/>
      <c r="I467" s="108"/>
      <c r="J467" s="108"/>
    </row>
    <row r="468">
      <c r="D468" s="108"/>
      <c r="E468" s="108"/>
      <c r="F468" s="108"/>
      <c r="G468" s="108"/>
      <c r="H468" s="108"/>
      <c r="I468" s="108"/>
      <c r="J468" s="108"/>
    </row>
    <row r="469">
      <c r="D469" s="108"/>
      <c r="E469" s="108"/>
      <c r="F469" s="108"/>
      <c r="G469" s="108"/>
      <c r="H469" s="108"/>
      <c r="I469" s="108"/>
      <c r="J469" s="108"/>
    </row>
    <row r="470">
      <c r="D470" s="108"/>
      <c r="E470" s="108"/>
      <c r="F470" s="108"/>
      <c r="G470" s="108"/>
      <c r="H470" s="108"/>
      <c r="I470" s="108"/>
      <c r="J470" s="108"/>
    </row>
    <row r="471">
      <c r="D471" s="108"/>
      <c r="E471" s="108"/>
      <c r="F471" s="108"/>
      <c r="G471" s="108"/>
      <c r="H471" s="108"/>
      <c r="I471" s="108"/>
      <c r="J471" s="108"/>
    </row>
    <row r="472">
      <c r="D472" s="108"/>
      <c r="E472" s="108"/>
      <c r="F472" s="108"/>
      <c r="G472" s="108"/>
      <c r="H472" s="108"/>
      <c r="I472" s="108"/>
      <c r="J472" s="108"/>
    </row>
    <row r="473">
      <c r="D473" s="108"/>
      <c r="E473" s="108"/>
      <c r="F473" s="108"/>
      <c r="G473" s="108"/>
      <c r="H473" s="108"/>
      <c r="I473" s="108"/>
      <c r="J473" s="108"/>
    </row>
    <row r="474">
      <c r="D474" s="108"/>
      <c r="E474" s="108"/>
      <c r="F474" s="108"/>
      <c r="G474" s="108"/>
      <c r="H474" s="108"/>
      <c r="I474" s="108"/>
      <c r="J474" s="108"/>
    </row>
    <row r="475">
      <c r="D475" s="108"/>
      <c r="E475" s="108"/>
      <c r="F475" s="108"/>
      <c r="G475" s="108"/>
      <c r="H475" s="108"/>
      <c r="I475" s="108"/>
      <c r="J475" s="108"/>
    </row>
    <row r="476">
      <c r="D476" s="108"/>
      <c r="E476" s="108"/>
      <c r="F476" s="108"/>
      <c r="G476" s="108"/>
      <c r="H476" s="108"/>
      <c r="I476" s="108"/>
      <c r="J476" s="108"/>
    </row>
    <row r="477">
      <c r="D477" s="108"/>
      <c r="E477" s="108"/>
      <c r="F477" s="108"/>
      <c r="G477" s="108"/>
      <c r="H477" s="108"/>
      <c r="I477" s="108"/>
      <c r="J477" s="108"/>
    </row>
    <row r="478">
      <c r="D478" s="108"/>
      <c r="E478" s="108"/>
      <c r="F478" s="108"/>
      <c r="G478" s="108"/>
      <c r="H478" s="108"/>
      <c r="I478" s="108"/>
      <c r="J478" s="108"/>
    </row>
    <row r="479">
      <c r="D479" s="108"/>
      <c r="E479" s="108"/>
      <c r="F479" s="108"/>
      <c r="G479" s="108"/>
      <c r="H479" s="108"/>
      <c r="I479" s="108"/>
      <c r="J479" s="108"/>
    </row>
    <row r="480">
      <c r="D480" s="108"/>
      <c r="E480" s="108"/>
      <c r="F480" s="108"/>
      <c r="G480" s="108"/>
      <c r="H480" s="108"/>
      <c r="I480" s="108"/>
      <c r="J480" s="108"/>
    </row>
    <row r="481">
      <c r="D481" s="108"/>
      <c r="E481" s="108"/>
      <c r="F481" s="108"/>
      <c r="G481" s="108"/>
      <c r="H481" s="108"/>
      <c r="I481" s="108"/>
      <c r="J481" s="108"/>
    </row>
    <row r="482">
      <c r="D482" s="108"/>
      <c r="E482" s="108"/>
      <c r="F482" s="108"/>
      <c r="G482" s="108"/>
      <c r="H482" s="108"/>
      <c r="I482" s="108"/>
      <c r="J482" s="108"/>
    </row>
    <row r="483">
      <c r="D483" s="108"/>
      <c r="E483" s="108"/>
      <c r="F483" s="108"/>
      <c r="G483" s="108"/>
      <c r="H483" s="108"/>
      <c r="I483" s="108"/>
      <c r="J483" s="108"/>
    </row>
    <row r="484">
      <c r="D484" s="108"/>
      <c r="E484" s="108"/>
      <c r="F484" s="108"/>
      <c r="G484" s="108"/>
      <c r="H484" s="108"/>
      <c r="I484" s="108"/>
      <c r="J484" s="108"/>
    </row>
    <row r="485">
      <c r="D485" s="108"/>
      <c r="E485" s="108"/>
      <c r="F485" s="108"/>
      <c r="G485" s="108"/>
      <c r="H485" s="108"/>
      <c r="I485" s="108"/>
      <c r="J485" s="108"/>
    </row>
    <row r="486">
      <c r="D486" s="108"/>
      <c r="E486" s="108"/>
      <c r="F486" s="108"/>
      <c r="G486" s="108"/>
      <c r="H486" s="108"/>
      <c r="I486" s="108"/>
      <c r="J486" s="108"/>
    </row>
    <row r="487">
      <c r="D487" s="108"/>
      <c r="E487" s="108"/>
      <c r="F487" s="108"/>
      <c r="G487" s="108"/>
      <c r="H487" s="108"/>
      <c r="I487" s="108"/>
      <c r="J487" s="108"/>
    </row>
    <row r="488">
      <c r="D488" s="108"/>
      <c r="E488" s="108"/>
      <c r="F488" s="108"/>
      <c r="G488" s="108"/>
      <c r="H488" s="108"/>
      <c r="I488" s="108"/>
      <c r="J488" s="108"/>
    </row>
    <row r="489">
      <c r="D489" s="108"/>
      <c r="E489" s="108"/>
      <c r="F489" s="108"/>
      <c r="G489" s="108"/>
      <c r="H489" s="108"/>
      <c r="I489" s="108"/>
      <c r="J489" s="108"/>
    </row>
    <row r="490">
      <c r="D490" s="108"/>
      <c r="E490" s="108"/>
      <c r="F490" s="108"/>
      <c r="G490" s="108"/>
      <c r="H490" s="108"/>
      <c r="I490" s="108"/>
      <c r="J490" s="108"/>
    </row>
    <row r="491">
      <c r="D491" s="108"/>
      <c r="E491" s="108"/>
      <c r="F491" s="108"/>
      <c r="G491" s="108"/>
      <c r="H491" s="108"/>
      <c r="I491" s="108"/>
      <c r="J491" s="108"/>
    </row>
    <row r="492">
      <c r="D492" s="108"/>
      <c r="E492" s="108"/>
      <c r="F492" s="108"/>
      <c r="G492" s="108"/>
      <c r="H492" s="108"/>
      <c r="I492" s="108"/>
      <c r="J492" s="108"/>
    </row>
    <row r="493">
      <c r="D493" s="108"/>
      <c r="E493" s="108"/>
      <c r="F493" s="108"/>
      <c r="G493" s="108"/>
      <c r="H493" s="108"/>
      <c r="I493" s="108"/>
      <c r="J493" s="108"/>
    </row>
    <row r="494">
      <c r="D494" s="108"/>
      <c r="E494" s="108"/>
      <c r="F494" s="108"/>
      <c r="G494" s="108"/>
      <c r="H494" s="108"/>
      <c r="I494" s="108"/>
      <c r="J494" s="108"/>
    </row>
    <row r="495">
      <c r="D495" s="108"/>
      <c r="E495" s="108"/>
      <c r="F495" s="108"/>
      <c r="G495" s="108"/>
      <c r="H495" s="108"/>
      <c r="I495" s="108"/>
      <c r="J495" s="108"/>
    </row>
    <row r="496">
      <c r="D496" s="108"/>
      <c r="E496" s="108"/>
      <c r="F496" s="108"/>
      <c r="G496" s="108"/>
      <c r="H496" s="108"/>
      <c r="I496" s="108"/>
      <c r="J496" s="108"/>
    </row>
    <row r="497">
      <c r="D497" s="108"/>
      <c r="E497" s="108"/>
      <c r="F497" s="108"/>
      <c r="G497" s="108"/>
      <c r="H497" s="108"/>
      <c r="I497" s="108"/>
      <c r="J497" s="108"/>
    </row>
    <row r="498">
      <c r="D498" s="108"/>
      <c r="E498" s="108"/>
      <c r="F498" s="108"/>
      <c r="G498" s="108"/>
      <c r="H498" s="108"/>
      <c r="I498" s="108"/>
      <c r="J498" s="108"/>
    </row>
    <row r="499">
      <c r="D499" s="108"/>
      <c r="E499" s="108"/>
      <c r="F499" s="108"/>
      <c r="G499" s="108"/>
      <c r="H499" s="108"/>
      <c r="I499" s="108"/>
      <c r="J499" s="108"/>
    </row>
    <row r="500">
      <c r="D500" s="108"/>
      <c r="E500" s="108"/>
      <c r="F500" s="108"/>
      <c r="G500" s="108"/>
      <c r="H500" s="108"/>
      <c r="I500" s="108"/>
      <c r="J500" s="108"/>
    </row>
    <row r="501">
      <c r="D501" s="108"/>
      <c r="E501" s="108"/>
      <c r="F501" s="108"/>
      <c r="G501" s="108"/>
      <c r="H501" s="108"/>
      <c r="I501" s="108"/>
      <c r="J501" s="108"/>
    </row>
    <row r="502">
      <c r="D502" s="108"/>
      <c r="E502" s="108"/>
      <c r="F502" s="108"/>
      <c r="G502" s="108"/>
      <c r="H502" s="108"/>
      <c r="I502" s="108"/>
      <c r="J502" s="108"/>
    </row>
    <row r="503">
      <c r="D503" s="108"/>
      <c r="E503" s="108"/>
      <c r="F503" s="108"/>
      <c r="G503" s="108"/>
      <c r="H503" s="108"/>
      <c r="I503" s="108"/>
      <c r="J503" s="108"/>
    </row>
    <row r="504">
      <c r="D504" s="108"/>
      <c r="E504" s="108"/>
      <c r="F504" s="108"/>
      <c r="G504" s="108"/>
      <c r="H504" s="108"/>
      <c r="I504" s="108"/>
      <c r="J504" s="108"/>
    </row>
    <row r="505">
      <c r="D505" s="108"/>
      <c r="E505" s="108"/>
      <c r="F505" s="108"/>
      <c r="G505" s="108"/>
      <c r="H505" s="108"/>
      <c r="I505" s="108"/>
      <c r="J505" s="108"/>
    </row>
    <row r="506">
      <c r="D506" s="108"/>
      <c r="E506" s="108"/>
      <c r="F506" s="108"/>
      <c r="G506" s="108"/>
      <c r="H506" s="108"/>
      <c r="I506" s="108"/>
      <c r="J506" s="108"/>
    </row>
    <row r="507">
      <c r="D507" s="108"/>
      <c r="E507" s="108"/>
      <c r="F507" s="108"/>
      <c r="G507" s="108"/>
      <c r="H507" s="108"/>
      <c r="I507" s="108"/>
      <c r="J507" s="108"/>
    </row>
    <row r="508">
      <c r="D508" s="108"/>
      <c r="E508" s="108"/>
      <c r="F508" s="108"/>
      <c r="G508" s="108"/>
      <c r="H508" s="108"/>
      <c r="I508" s="108"/>
      <c r="J508" s="108"/>
    </row>
    <row r="509">
      <c r="D509" s="108"/>
      <c r="E509" s="108"/>
      <c r="F509" s="108"/>
      <c r="G509" s="108"/>
      <c r="H509" s="108"/>
      <c r="I509" s="108"/>
      <c r="J509" s="108"/>
    </row>
    <row r="510">
      <c r="D510" s="108"/>
      <c r="E510" s="108"/>
      <c r="F510" s="108"/>
      <c r="G510" s="108"/>
      <c r="H510" s="108"/>
      <c r="I510" s="108"/>
      <c r="J510" s="108"/>
    </row>
    <row r="511">
      <c r="D511" s="108"/>
      <c r="E511" s="108"/>
      <c r="F511" s="108"/>
      <c r="G511" s="108"/>
      <c r="H511" s="108"/>
      <c r="I511" s="108"/>
      <c r="J511" s="108"/>
    </row>
    <row r="512">
      <c r="D512" s="108"/>
      <c r="E512" s="108"/>
      <c r="F512" s="108"/>
      <c r="G512" s="108"/>
      <c r="H512" s="108"/>
      <c r="I512" s="108"/>
      <c r="J512" s="108"/>
    </row>
    <row r="513">
      <c r="D513" s="108"/>
      <c r="E513" s="108"/>
      <c r="F513" s="108"/>
      <c r="G513" s="108"/>
      <c r="H513" s="108"/>
      <c r="I513" s="108"/>
      <c r="J513" s="108"/>
    </row>
    <row r="514">
      <c r="D514" s="108"/>
      <c r="E514" s="108"/>
      <c r="F514" s="108"/>
      <c r="G514" s="108"/>
      <c r="H514" s="108"/>
      <c r="I514" s="108"/>
      <c r="J514" s="108"/>
    </row>
    <row r="515">
      <c r="D515" s="108"/>
      <c r="E515" s="108"/>
      <c r="F515" s="108"/>
      <c r="G515" s="108"/>
      <c r="H515" s="108"/>
      <c r="I515" s="108"/>
      <c r="J515" s="108"/>
    </row>
    <row r="516">
      <c r="D516" s="108"/>
      <c r="E516" s="108"/>
      <c r="F516" s="108"/>
      <c r="G516" s="108"/>
      <c r="H516" s="108"/>
      <c r="I516" s="108"/>
      <c r="J516" s="108"/>
    </row>
    <row r="517">
      <c r="D517" s="108"/>
      <c r="E517" s="108"/>
      <c r="F517" s="108"/>
      <c r="G517" s="108"/>
      <c r="H517" s="108"/>
      <c r="I517" s="108"/>
      <c r="J517" s="108"/>
    </row>
    <row r="518">
      <c r="D518" s="108"/>
      <c r="E518" s="108"/>
      <c r="F518" s="108"/>
      <c r="G518" s="108"/>
      <c r="H518" s="108"/>
      <c r="I518" s="108"/>
      <c r="J518" s="108"/>
    </row>
    <row r="519">
      <c r="D519" s="108"/>
      <c r="E519" s="108"/>
      <c r="F519" s="108"/>
      <c r="G519" s="108"/>
      <c r="H519" s="108"/>
      <c r="I519" s="108"/>
      <c r="J519" s="108"/>
    </row>
    <row r="520">
      <c r="D520" s="108"/>
      <c r="E520" s="108"/>
      <c r="F520" s="108"/>
      <c r="G520" s="108"/>
      <c r="H520" s="108"/>
      <c r="I520" s="108"/>
      <c r="J520" s="108"/>
    </row>
    <row r="521">
      <c r="D521" s="108"/>
      <c r="E521" s="108"/>
      <c r="F521" s="108"/>
      <c r="G521" s="108"/>
      <c r="H521" s="108"/>
      <c r="I521" s="108"/>
      <c r="J521" s="108"/>
    </row>
    <row r="522">
      <c r="D522" s="108"/>
      <c r="E522" s="108"/>
      <c r="F522" s="108"/>
      <c r="G522" s="108"/>
      <c r="H522" s="108"/>
      <c r="I522" s="108"/>
      <c r="J522" s="108"/>
    </row>
    <row r="523">
      <c r="D523" s="108"/>
      <c r="E523" s="108"/>
      <c r="F523" s="108"/>
      <c r="G523" s="108"/>
      <c r="H523" s="108"/>
      <c r="I523" s="108"/>
      <c r="J523" s="108"/>
    </row>
    <row r="524">
      <c r="D524" s="108"/>
      <c r="E524" s="108"/>
      <c r="F524" s="108"/>
      <c r="G524" s="108"/>
      <c r="H524" s="108"/>
      <c r="I524" s="108"/>
      <c r="J524" s="108"/>
    </row>
    <row r="525">
      <c r="D525" s="108"/>
      <c r="E525" s="108"/>
      <c r="F525" s="108"/>
      <c r="G525" s="108"/>
      <c r="H525" s="108"/>
      <c r="I525" s="108"/>
      <c r="J525" s="108"/>
    </row>
    <row r="526">
      <c r="D526" s="108"/>
      <c r="E526" s="108"/>
      <c r="F526" s="108"/>
      <c r="G526" s="108"/>
      <c r="H526" s="108"/>
      <c r="I526" s="108"/>
      <c r="J526" s="108"/>
    </row>
    <row r="527">
      <c r="D527" s="108"/>
      <c r="E527" s="108"/>
      <c r="F527" s="108"/>
      <c r="G527" s="108"/>
      <c r="H527" s="108"/>
      <c r="I527" s="108"/>
      <c r="J527" s="108"/>
    </row>
    <row r="528">
      <c r="D528" s="108"/>
      <c r="E528" s="108"/>
      <c r="F528" s="108"/>
      <c r="G528" s="108"/>
      <c r="H528" s="108"/>
      <c r="I528" s="108"/>
      <c r="J528" s="108"/>
    </row>
    <row r="529">
      <c r="D529" s="108"/>
      <c r="E529" s="108"/>
      <c r="F529" s="108"/>
      <c r="G529" s="108"/>
      <c r="H529" s="108"/>
      <c r="I529" s="108"/>
      <c r="J529" s="108"/>
    </row>
    <row r="530">
      <c r="D530" s="108"/>
      <c r="E530" s="108"/>
      <c r="F530" s="108"/>
      <c r="G530" s="108"/>
      <c r="H530" s="108"/>
      <c r="I530" s="108"/>
      <c r="J530" s="108"/>
    </row>
    <row r="531">
      <c r="D531" s="108"/>
      <c r="E531" s="108"/>
      <c r="F531" s="108"/>
      <c r="G531" s="108"/>
      <c r="H531" s="108"/>
      <c r="I531" s="108"/>
      <c r="J531" s="108"/>
    </row>
    <row r="532">
      <c r="D532" s="108"/>
      <c r="E532" s="108"/>
      <c r="F532" s="108"/>
      <c r="G532" s="108"/>
      <c r="H532" s="108"/>
      <c r="I532" s="108"/>
      <c r="J532" s="108"/>
    </row>
    <row r="533">
      <c r="D533" s="108"/>
      <c r="E533" s="108"/>
      <c r="F533" s="108"/>
      <c r="G533" s="108"/>
      <c r="H533" s="108"/>
      <c r="I533" s="108"/>
      <c r="J533" s="108"/>
    </row>
    <row r="534">
      <c r="D534" s="108"/>
      <c r="E534" s="108"/>
      <c r="F534" s="108"/>
      <c r="G534" s="108"/>
      <c r="H534" s="108"/>
      <c r="I534" s="108"/>
      <c r="J534" s="108"/>
    </row>
    <row r="535">
      <c r="D535" s="108"/>
      <c r="E535" s="108"/>
      <c r="F535" s="108"/>
      <c r="G535" s="108"/>
      <c r="H535" s="108"/>
      <c r="I535" s="108"/>
      <c r="J535" s="108"/>
    </row>
    <row r="536">
      <c r="D536" s="108"/>
      <c r="E536" s="108"/>
      <c r="F536" s="108"/>
      <c r="G536" s="108"/>
      <c r="H536" s="108"/>
      <c r="I536" s="108"/>
      <c r="J536" s="108"/>
    </row>
    <row r="537">
      <c r="D537" s="108"/>
      <c r="E537" s="108"/>
      <c r="F537" s="108"/>
      <c r="G537" s="108"/>
      <c r="H537" s="108"/>
      <c r="I537" s="108"/>
      <c r="J537" s="108"/>
    </row>
    <row r="538">
      <c r="D538" s="108"/>
      <c r="E538" s="108"/>
      <c r="F538" s="108"/>
      <c r="G538" s="108"/>
      <c r="H538" s="108"/>
      <c r="I538" s="108"/>
      <c r="J538" s="108"/>
    </row>
    <row r="539">
      <c r="D539" s="108"/>
      <c r="E539" s="108"/>
      <c r="F539" s="108"/>
      <c r="G539" s="108"/>
      <c r="H539" s="108"/>
      <c r="I539" s="108"/>
      <c r="J539" s="108"/>
    </row>
    <row r="540">
      <c r="D540" s="108"/>
      <c r="E540" s="108"/>
      <c r="F540" s="108"/>
      <c r="G540" s="108"/>
      <c r="H540" s="108"/>
      <c r="I540" s="108"/>
      <c r="J540" s="108"/>
    </row>
    <row r="541">
      <c r="D541" s="108"/>
      <c r="E541" s="108"/>
      <c r="F541" s="108"/>
      <c r="G541" s="108"/>
      <c r="H541" s="108"/>
      <c r="I541" s="108"/>
      <c r="J541" s="108"/>
    </row>
    <row r="542">
      <c r="D542" s="108"/>
      <c r="E542" s="108"/>
      <c r="F542" s="108"/>
      <c r="G542" s="108"/>
      <c r="H542" s="108"/>
      <c r="I542" s="108"/>
      <c r="J542" s="108"/>
    </row>
    <row r="543">
      <c r="D543" s="108"/>
      <c r="E543" s="108"/>
      <c r="F543" s="108"/>
      <c r="G543" s="108"/>
      <c r="H543" s="108"/>
      <c r="I543" s="108"/>
      <c r="J543" s="108"/>
    </row>
    <row r="544">
      <c r="D544" s="108"/>
      <c r="E544" s="108"/>
      <c r="F544" s="108"/>
      <c r="G544" s="108"/>
      <c r="H544" s="108"/>
      <c r="I544" s="108"/>
      <c r="J544" s="108"/>
    </row>
    <row r="545">
      <c r="D545" s="108"/>
      <c r="E545" s="108"/>
      <c r="F545" s="108"/>
      <c r="G545" s="108"/>
      <c r="H545" s="108"/>
      <c r="I545" s="108"/>
      <c r="J545" s="108"/>
    </row>
    <row r="546">
      <c r="D546" s="108"/>
      <c r="E546" s="108"/>
      <c r="F546" s="108"/>
      <c r="G546" s="108"/>
      <c r="H546" s="108"/>
      <c r="I546" s="108"/>
      <c r="J546" s="108"/>
    </row>
    <row r="547">
      <c r="D547" s="108"/>
      <c r="E547" s="108"/>
      <c r="F547" s="108"/>
      <c r="G547" s="108"/>
      <c r="H547" s="108"/>
      <c r="I547" s="108"/>
      <c r="J547" s="108"/>
    </row>
    <row r="548">
      <c r="D548" s="108"/>
      <c r="E548" s="108"/>
      <c r="F548" s="108"/>
      <c r="G548" s="108"/>
      <c r="H548" s="108"/>
      <c r="I548" s="108"/>
      <c r="J548" s="108"/>
    </row>
    <row r="549">
      <c r="D549" s="108"/>
      <c r="E549" s="108"/>
      <c r="F549" s="108"/>
      <c r="G549" s="108"/>
      <c r="H549" s="108"/>
      <c r="I549" s="108"/>
      <c r="J549" s="108"/>
    </row>
    <row r="550">
      <c r="D550" s="108"/>
      <c r="E550" s="108"/>
      <c r="F550" s="108"/>
      <c r="G550" s="108"/>
      <c r="H550" s="108"/>
      <c r="I550" s="108"/>
      <c r="J550" s="108"/>
    </row>
    <row r="551">
      <c r="D551" s="108"/>
      <c r="E551" s="108"/>
      <c r="F551" s="108"/>
      <c r="G551" s="108"/>
      <c r="H551" s="108"/>
      <c r="I551" s="108"/>
      <c r="J551" s="108"/>
    </row>
    <row r="552">
      <c r="D552" s="108"/>
      <c r="E552" s="108"/>
      <c r="F552" s="108"/>
      <c r="G552" s="108"/>
      <c r="H552" s="108"/>
      <c r="I552" s="108"/>
      <c r="J552" s="108"/>
    </row>
    <row r="553">
      <c r="D553" s="108"/>
      <c r="E553" s="108"/>
      <c r="F553" s="108"/>
      <c r="G553" s="108"/>
      <c r="H553" s="108"/>
      <c r="I553" s="108"/>
      <c r="J553" s="108"/>
    </row>
    <row r="554">
      <c r="D554" s="108"/>
      <c r="E554" s="108"/>
      <c r="F554" s="108"/>
      <c r="G554" s="108"/>
      <c r="H554" s="108"/>
      <c r="I554" s="108"/>
      <c r="J554" s="108"/>
    </row>
    <row r="555">
      <c r="D555" s="108"/>
      <c r="E555" s="108"/>
      <c r="F555" s="108"/>
      <c r="G555" s="108"/>
      <c r="H555" s="108"/>
      <c r="I555" s="108"/>
      <c r="J555" s="108"/>
    </row>
    <row r="556">
      <c r="D556" s="108"/>
      <c r="E556" s="108"/>
      <c r="F556" s="108"/>
      <c r="G556" s="108"/>
      <c r="H556" s="108"/>
      <c r="I556" s="108"/>
      <c r="J556" s="108"/>
    </row>
    <row r="557">
      <c r="D557" s="108"/>
      <c r="E557" s="108"/>
      <c r="F557" s="108"/>
      <c r="G557" s="108"/>
      <c r="H557" s="108"/>
      <c r="I557" s="108"/>
      <c r="J557" s="108"/>
    </row>
    <row r="558">
      <c r="D558" s="108"/>
      <c r="E558" s="108"/>
      <c r="F558" s="108"/>
      <c r="G558" s="108"/>
      <c r="H558" s="108"/>
      <c r="I558" s="108"/>
      <c r="J558" s="108"/>
    </row>
    <row r="559">
      <c r="D559" s="108"/>
      <c r="E559" s="108"/>
      <c r="F559" s="108"/>
      <c r="G559" s="108"/>
      <c r="H559" s="108"/>
      <c r="I559" s="108"/>
      <c r="J559" s="108"/>
    </row>
    <row r="560">
      <c r="D560" s="108"/>
      <c r="E560" s="108"/>
      <c r="F560" s="108"/>
      <c r="G560" s="108"/>
      <c r="H560" s="108"/>
      <c r="I560" s="108"/>
      <c r="J560" s="108"/>
    </row>
    <row r="561">
      <c r="D561" s="108"/>
      <c r="E561" s="108"/>
      <c r="F561" s="108"/>
      <c r="G561" s="108"/>
      <c r="H561" s="108"/>
      <c r="I561" s="108"/>
      <c r="J561" s="108"/>
    </row>
    <row r="562">
      <c r="D562" s="108"/>
      <c r="E562" s="108"/>
      <c r="F562" s="108"/>
      <c r="G562" s="108"/>
      <c r="H562" s="108"/>
      <c r="I562" s="108"/>
      <c r="J562" s="108"/>
    </row>
    <row r="563">
      <c r="D563" s="108"/>
      <c r="E563" s="108"/>
      <c r="F563" s="108"/>
      <c r="G563" s="108"/>
      <c r="H563" s="108"/>
      <c r="I563" s="108"/>
      <c r="J563" s="108"/>
    </row>
    <row r="564">
      <c r="D564" s="108"/>
      <c r="E564" s="108"/>
      <c r="F564" s="108"/>
      <c r="G564" s="108"/>
      <c r="H564" s="108"/>
      <c r="I564" s="108"/>
      <c r="J564" s="108"/>
    </row>
    <row r="565">
      <c r="D565" s="108"/>
      <c r="E565" s="108"/>
      <c r="F565" s="108"/>
      <c r="G565" s="108"/>
      <c r="H565" s="108"/>
      <c r="I565" s="108"/>
      <c r="J565" s="108"/>
    </row>
    <row r="566">
      <c r="D566" s="108"/>
      <c r="E566" s="108"/>
      <c r="F566" s="108"/>
      <c r="G566" s="108"/>
      <c r="H566" s="108"/>
      <c r="I566" s="108"/>
      <c r="J566" s="108"/>
    </row>
    <row r="567">
      <c r="D567" s="108"/>
      <c r="E567" s="108"/>
      <c r="F567" s="108"/>
      <c r="G567" s="108"/>
      <c r="H567" s="108"/>
      <c r="I567" s="108"/>
      <c r="J567" s="108"/>
    </row>
    <row r="568">
      <c r="D568" s="108"/>
      <c r="E568" s="108"/>
      <c r="F568" s="108"/>
      <c r="G568" s="108"/>
      <c r="H568" s="108"/>
      <c r="I568" s="108"/>
      <c r="J568" s="108"/>
    </row>
    <row r="569">
      <c r="D569" s="108"/>
      <c r="E569" s="108"/>
      <c r="F569" s="108"/>
      <c r="G569" s="108"/>
      <c r="H569" s="108"/>
      <c r="I569" s="108"/>
      <c r="J569" s="108"/>
    </row>
    <row r="570">
      <c r="D570" s="108"/>
      <c r="E570" s="108"/>
      <c r="F570" s="108"/>
      <c r="G570" s="108"/>
      <c r="H570" s="108"/>
      <c r="I570" s="108"/>
      <c r="J570" s="108"/>
    </row>
    <row r="571">
      <c r="D571" s="108"/>
      <c r="E571" s="108"/>
      <c r="F571" s="108"/>
      <c r="G571" s="108"/>
      <c r="H571" s="108"/>
      <c r="I571" s="108"/>
      <c r="J571" s="108"/>
    </row>
    <row r="572">
      <c r="D572" s="108"/>
      <c r="E572" s="108"/>
      <c r="F572" s="108"/>
      <c r="G572" s="108"/>
      <c r="H572" s="108"/>
      <c r="I572" s="108"/>
      <c r="J572" s="108"/>
    </row>
    <row r="573">
      <c r="D573" s="108"/>
      <c r="E573" s="108"/>
      <c r="F573" s="108"/>
      <c r="G573" s="108"/>
      <c r="H573" s="108"/>
      <c r="I573" s="108"/>
      <c r="J573" s="108"/>
    </row>
    <row r="574">
      <c r="D574" s="108"/>
      <c r="E574" s="108"/>
      <c r="F574" s="108"/>
      <c r="G574" s="108"/>
      <c r="H574" s="108"/>
      <c r="I574" s="108"/>
      <c r="J574" s="108"/>
    </row>
    <row r="575">
      <c r="D575" s="108"/>
      <c r="E575" s="108"/>
      <c r="F575" s="108"/>
      <c r="G575" s="108"/>
      <c r="H575" s="108"/>
      <c r="I575" s="108"/>
      <c r="J575" s="108"/>
    </row>
    <row r="576">
      <c r="D576" s="108"/>
      <c r="E576" s="108"/>
      <c r="F576" s="108"/>
      <c r="G576" s="108"/>
      <c r="H576" s="108"/>
      <c r="I576" s="108"/>
      <c r="J576" s="108"/>
    </row>
    <row r="577">
      <c r="D577" s="108"/>
      <c r="E577" s="108"/>
      <c r="F577" s="108"/>
      <c r="G577" s="108"/>
      <c r="H577" s="108"/>
      <c r="I577" s="108"/>
      <c r="J577" s="108"/>
    </row>
    <row r="578">
      <c r="D578" s="108"/>
      <c r="E578" s="108"/>
      <c r="F578" s="108"/>
      <c r="G578" s="108"/>
      <c r="H578" s="108"/>
      <c r="I578" s="108"/>
      <c r="J578" s="108"/>
    </row>
    <row r="579">
      <c r="D579" s="108"/>
      <c r="E579" s="108"/>
      <c r="F579" s="108"/>
      <c r="G579" s="108"/>
      <c r="H579" s="108"/>
      <c r="I579" s="108"/>
      <c r="J579" s="108"/>
    </row>
    <row r="580">
      <c r="D580" s="108"/>
      <c r="E580" s="108"/>
      <c r="F580" s="108"/>
      <c r="G580" s="108"/>
      <c r="H580" s="108"/>
      <c r="I580" s="108"/>
      <c r="J580" s="108"/>
    </row>
    <row r="581">
      <c r="D581" s="108"/>
      <c r="E581" s="108"/>
      <c r="F581" s="108"/>
      <c r="G581" s="108"/>
      <c r="H581" s="108"/>
      <c r="I581" s="108"/>
      <c r="J581" s="108"/>
    </row>
    <row r="582">
      <c r="D582" s="108"/>
      <c r="E582" s="108"/>
      <c r="F582" s="108"/>
      <c r="G582" s="108"/>
      <c r="H582" s="108"/>
      <c r="I582" s="108"/>
      <c r="J582" s="108"/>
    </row>
    <row r="583">
      <c r="D583" s="108"/>
      <c r="E583" s="108"/>
      <c r="F583" s="108"/>
      <c r="G583" s="108"/>
      <c r="H583" s="108"/>
      <c r="I583" s="108"/>
      <c r="J583" s="108"/>
    </row>
    <row r="584">
      <c r="D584" s="108"/>
      <c r="E584" s="108"/>
      <c r="F584" s="108"/>
      <c r="G584" s="108"/>
      <c r="H584" s="108"/>
      <c r="I584" s="108"/>
      <c r="J584" s="108"/>
    </row>
    <row r="585">
      <c r="D585" s="108"/>
      <c r="E585" s="108"/>
      <c r="F585" s="108"/>
      <c r="G585" s="108"/>
      <c r="H585" s="108"/>
      <c r="I585" s="108"/>
      <c r="J585" s="108"/>
    </row>
    <row r="586">
      <c r="D586" s="108"/>
      <c r="E586" s="108"/>
      <c r="F586" s="108"/>
      <c r="G586" s="108"/>
      <c r="H586" s="108"/>
      <c r="I586" s="108"/>
      <c r="J586" s="108"/>
    </row>
    <row r="587">
      <c r="D587" s="108"/>
      <c r="E587" s="108"/>
      <c r="F587" s="108"/>
      <c r="G587" s="108"/>
      <c r="H587" s="108"/>
      <c r="I587" s="108"/>
      <c r="J587" s="108"/>
    </row>
    <row r="588">
      <c r="D588" s="108"/>
      <c r="E588" s="108"/>
      <c r="F588" s="108"/>
      <c r="G588" s="108"/>
      <c r="H588" s="108"/>
      <c r="I588" s="108"/>
      <c r="J588" s="108"/>
    </row>
    <row r="589">
      <c r="D589" s="108"/>
      <c r="E589" s="108"/>
      <c r="F589" s="108"/>
      <c r="G589" s="108"/>
      <c r="H589" s="108"/>
      <c r="I589" s="108"/>
      <c r="J589" s="108"/>
    </row>
    <row r="590">
      <c r="D590" s="108"/>
      <c r="E590" s="108"/>
      <c r="F590" s="108"/>
      <c r="G590" s="108"/>
      <c r="H590" s="108"/>
      <c r="I590" s="108"/>
      <c r="J590" s="108"/>
    </row>
    <row r="591">
      <c r="D591" s="108"/>
      <c r="E591" s="108"/>
      <c r="F591" s="108"/>
      <c r="G591" s="108"/>
      <c r="H591" s="108"/>
      <c r="I591" s="108"/>
      <c r="J591" s="108"/>
    </row>
    <row r="592">
      <c r="D592" s="108"/>
      <c r="E592" s="108"/>
      <c r="F592" s="108"/>
      <c r="G592" s="108"/>
      <c r="H592" s="108"/>
      <c r="I592" s="108"/>
      <c r="J592" s="108"/>
    </row>
    <row r="593">
      <c r="D593" s="108"/>
      <c r="E593" s="108"/>
      <c r="F593" s="108"/>
      <c r="G593" s="108"/>
      <c r="H593" s="108"/>
      <c r="I593" s="108"/>
      <c r="J593" s="108"/>
    </row>
    <row r="594">
      <c r="D594" s="108"/>
      <c r="E594" s="108"/>
      <c r="F594" s="108"/>
      <c r="G594" s="108"/>
      <c r="H594" s="108"/>
      <c r="I594" s="108"/>
      <c r="J594" s="108"/>
    </row>
    <row r="595">
      <c r="D595" s="108"/>
      <c r="E595" s="108"/>
      <c r="F595" s="108"/>
      <c r="G595" s="108"/>
      <c r="H595" s="108"/>
      <c r="I595" s="108"/>
      <c r="J595" s="108"/>
    </row>
    <row r="596">
      <c r="D596" s="108"/>
      <c r="E596" s="108"/>
      <c r="F596" s="108"/>
      <c r="G596" s="108"/>
      <c r="H596" s="108"/>
      <c r="I596" s="108"/>
      <c r="J596" s="108"/>
    </row>
    <row r="597">
      <c r="D597" s="108"/>
      <c r="E597" s="108"/>
      <c r="F597" s="108"/>
      <c r="G597" s="108"/>
      <c r="H597" s="108"/>
      <c r="I597" s="108"/>
      <c r="J597" s="108"/>
    </row>
    <row r="598">
      <c r="D598" s="108"/>
      <c r="E598" s="108"/>
      <c r="F598" s="108"/>
      <c r="G598" s="108"/>
      <c r="H598" s="108"/>
      <c r="I598" s="108"/>
      <c r="J598" s="108"/>
    </row>
    <row r="599">
      <c r="D599" s="108"/>
      <c r="E599" s="108"/>
      <c r="F599" s="108"/>
      <c r="G599" s="108"/>
      <c r="H599" s="108"/>
      <c r="I599" s="108"/>
      <c r="J599" s="108"/>
    </row>
    <row r="600">
      <c r="D600" s="108"/>
      <c r="E600" s="108"/>
      <c r="F600" s="108"/>
      <c r="G600" s="108"/>
      <c r="H600" s="108"/>
      <c r="I600" s="108"/>
      <c r="J600" s="108"/>
    </row>
    <row r="601">
      <c r="D601" s="108"/>
      <c r="E601" s="108"/>
      <c r="F601" s="108"/>
      <c r="G601" s="108"/>
      <c r="H601" s="108"/>
      <c r="I601" s="108"/>
      <c r="J601" s="108"/>
    </row>
    <row r="602">
      <c r="D602" s="108"/>
      <c r="E602" s="108"/>
      <c r="F602" s="108"/>
      <c r="G602" s="108"/>
      <c r="H602" s="108"/>
      <c r="I602" s="108"/>
      <c r="J602" s="108"/>
    </row>
    <row r="603">
      <c r="D603" s="108"/>
      <c r="E603" s="108"/>
      <c r="F603" s="108"/>
      <c r="G603" s="108"/>
      <c r="H603" s="108"/>
      <c r="I603" s="108"/>
      <c r="J603" s="108"/>
    </row>
    <row r="604">
      <c r="D604" s="108"/>
      <c r="E604" s="108"/>
      <c r="F604" s="108"/>
      <c r="G604" s="108"/>
      <c r="H604" s="108"/>
      <c r="I604" s="108"/>
      <c r="J604" s="108"/>
    </row>
    <row r="605">
      <c r="D605" s="108"/>
      <c r="E605" s="108"/>
      <c r="F605" s="108"/>
      <c r="G605" s="108"/>
      <c r="H605" s="108"/>
      <c r="I605" s="108"/>
      <c r="J605" s="108"/>
    </row>
    <row r="606">
      <c r="D606" s="108"/>
      <c r="E606" s="108"/>
      <c r="F606" s="108"/>
      <c r="G606" s="108"/>
      <c r="H606" s="108"/>
      <c r="I606" s="108"/>
      <c r="J606" s="108"/>
    </row>
    <row r="607">
      <c r="D607" s="108"/>
      <c r="E607" s="108"/>
      <c r="F607" s="108"/>
      <c r="G607" s="108"/>
      <c r="H607" s="108"/>
      <c r="I607" s="108"/>
      <c r="J607" s="108"/>
    </row>
    <row r="608">
      <c r="D608" s="108"/>
      <c r="E608" s="108"/>
      <c r="F608" s="108"/>
      <c r="G608" s="108"/>
      <c r="H608" s="108"/>
      <c r="I608" s="108"/>
      <c r="J608" s="108"/>
    </row>
    <row r="609">
      <c r="D609" s="108"/>
      <c r="E609" s="108"/>
      <c r="F609" s="108"/>
      <c r="G609" s="108"/>
      <c r="H609" s="108"/>
      <c r="I609" s="108"/>
      <c r="J609" s="108"/>
    </row>
    <row r="610">
      <c r="D610" s="108"/>
      <c r="E610" s="108"/>
      <c r="F610" s="108"/>
      <c r="G610" s="108"/>
      <c r="H610" s="108"/>
      <c r="I610" s="108"/>
      <c r="J610" s="108"/>
    </row>
    <row r="611">
      <c r="D611" s="108"/>
      <c r="E611" s="108"/>
      <c r="F611" s="108"/>
      <c r="G611" s="108"/>
      <c r="H611" s="108"/>
      <c r="I611" s="108"/>
      <c r="J611" s="108"/>
    </row>
    <row r="612">
      <c r="D612" s="108"/>
      <c r="E612" s="108"/>
      <c r="F612" s="108"/>
      <c r="G612" s="108"/>
      <c r="H612" s="108"/>
      <c r="I612" s="108"/>
      <c r="J612" s="108"/>
    </row>
    <row r="613">
      <c r="D613" s="108"/>
      <c r="E613" s="108"/>
      <c r="F613" s="108"/>
      <c r="G613" s="108"/>
      <c r="H613" s="108"/>
      <c r="I613" s="108"/>
      <c r="J613" s="108"/>
    </row>
    <row r="614">
      <c r="D614" s="108"/>
      <c r="E614" s="108"/>
      <c r="F614" s="108"/>
      <c r="G614" s="108"/>
      <c r="H614" s="108"/>
      <c r="I614" s="108"/>
      <c r="J614" s="108"/>
    </row>
    <row r="615">
      <c r="D615" s="108"/>
      <c r="E615" s="108"/>
      <c r="F615" s="108"/>
      <c r="G615" s="108"/>
      <c r="H615" s="108"/>
      <c r="I615" s="108"/>
      <c r="J615" s="108"/>
    </row>
    <row r="616">
      <c r="D616" s="108"/>
      <c r="E616" s="108"/>
      <c r="F616" s="108"/>
      <c r="G616" s="108"/>
      <c r="H616" s="108"/>
      <c r="I616" s="108"/>
      <c r="J616" s="108"/>
    </row>
    <row r="617">
      <c r="D617" s="108"/>
      <c r="E617" s="108"/>
      <c r="F617" s="108"/>
      <c r="G617" s="108"/>
      <c r="H617" s="108"/>
      <c r="I617" s="108"/>
      <c r="J617" s="108"/>
    </row>
    <row r="618">
      <c r="D618" s="108"/>
      <c r="E618" s="108"/>
      <c r="F618" s="108"/>
      <c r="G618" s="108"/>
      <c r="H618" s="108"/>
      <c r="I618" s="108"/>
      <c r="J618" s="108"/>
    </row>
    <row r="619">
      <c r="D619" s="108"/>
      <c r="E619" s="108"/>
      <c r="F619" s="108"/>
      <c r="G619" s="108"/>
      <c r="H619" s="108"/>
      <c r="I619" s="108"/>
      <c r="J619" s="108"/>
    </row>
    <row r="620">
      <c r="D620" s="108"/>
      <c r="E620" s="108"/>
      <c r="F620" s="108"/>
      <c r="G620" s="108"/>
      <c r="H620" s="108"/>
      <c r="I620" s="108"/>
      <c r="J620" s="108"/>
    </row>
    <row r="621">
      <c r="D621" s="108"/>
      <c r="E621" s="108"/>
      <c r="F621" s="108"/>
      <c r="G621" s="108"/>
      <c r="H621" s="108"/>
      <c r="I621" s="108"/>
      <c r="J621" s="108"/>
    </row>
    <row r="622">
      <c r="D622" s="108"/>
      <c r="E622" s="108"/>
      <c r="F622" s="108"/>
      <c r="G622" s="108"/>
      <c r="H622" s="108"/>
      <c r="I622" s="108"/>
      <c r="J622" s="108"/>
    </row>
    <row r="623">
      <c r="D623" s="108"/>
      <c r="E623" s="108"/>
      <c r="F623" s="108"/>
      <c r="G623" s="108"/>
      <c r="H623" s="108"/>
      <c r="I623" s="108"/>
      <c r="J623" s="108"/>
    </row>
    <row r="624">
      <c r="D624" s="108"/>
      <c r="E624" s="108"/>
      <c r="F624" s="108"/>
      <c r="G624" s="108"/>
      <c r="H624" s="108"/>
      <c r="I624" s="108"/>
      <c r="J624" s="108"/>
    </row>
    <row r="625">
      <c r="D625" s="108"/>
      <c r="E625" s="108"/>
      <c r="F625" s="108"/>
      <c r="G625" s="108"/>
      <c r="H625" s="108"/>
      <c r="I625" s="108"/>
      <c r="J625" s="108"/>
    </row>
    <row r="626">
      <c r="D626" s="108"/>
      <c r="E626" s="108"/>
      <c r="F626" s="108"/>
      <c r="G626" s="108"/>
      <c r="H626" s="108"/>
      <c r="I626" s="108"/>
      <c r="J626" s="108"/>
    </row>
    <row r="627">
      <c r="D627" s="108"/>
      <c r="E627" s="108"/>
      <c r="F627" s="108"/>
      <c r="G627" s="108"/>
      <c r="H627" s="108"/>
      <c r="I627" s="108"/>
      <c r="J627" s="108"/>
    </row>
    <row r="628">
      <c r="D628" s="108"/>
      <c r="E628" s="108"/>
      <c r="F628" s="108"/>
      <c r="G628" s="108"/>
      <c r="H628" s="108"/>
      <c r="I628" s="108"/>
      <c r="J628" s="108"/>
    </row>
    <row r="629">
      <c r="D629" s="108"/>
      <c r="E629" s="108"/>
      <c r="F629" s="108"/>
      <c r="G629" s="108"/>
      <c r="H629" s="108"/>
      <c r="I629" s="108"/>
      <c r="J629" s="108"/>
    </row>
    <row r="630">
      <c r="D630" s="108"/>
      <c r="E630" s="108"/>
      <c r="F630" s="108"/>
      <c r="G630" s="108"/>
      <c r="H630" s="108"/>
      <c r="I630" s="108"/>
      <c r="J630" s="108"/>
    </row>
    <row r="631">
      <c r="D631" s="108"/>
      <c r="E631" s="108"/>
      <c r="F631" s="108"/>
      <c r="G631" s="108"/>
      <c r="H631" s="108"/>
      <c r="I631" s="108"/>
      <c r="J631" s="108"/>
    </row>
    <row r="632">
      <c r="D632" s="108"/>
      <c r="E632" s="108"/>
      <c r="F632" s="108"/>
      <c r="G632" s="108"/>
      <c r="H632" s="108"/>
      <c r="I632" s="108"/>
      <c r="J632" s="108"/>
    </row>
    <row r="633">
      <c r="D633" s="108"/>
      <c r="E633" s="108"/>
      <c r="F633" s="108"/>
      <c r="G633" s="108"/>
      <c r="H633" s="108"/>
      <c r="I633" s="108"/>
      <c r="J633" s="108"/>
    </row>
    <row r="634">
      <c r="D634" s="108"/>
      <c r="E634" s="108"/>
      <c r="F634" s="108"/>
      <c r="G634" s="108"/>
      <c r="H634" s="108"/>
      <c r="I634" s="108"/>
      <c r="J634" s="108"/>
    </row>
    <row r="635">
      <c r="D635" s="108"/>
      <c r="E635" s="108"/>
      <c r="F635" s="108"/>
      <c r="G635" s="108"/>
      <c r="H635" s="108"/>
      <c r="I635" s="108"/>
      <c r="J635" s="108"/>
    </row>
    <row r="636">
      <c r="D636" s="108"/>
      <c r="E636" s="108"/>
      <c r="F636" s="108"/>
      <c r="G636" s="108"/>
      <c r="H636" s="108"/>
      <c r="I636" s="108"/>
      <c r="J636" s="108"/>
    </row>
    <row r="637">
      <c r="D637" s="108"/>
      <c r="E637" s="108"/>
      <c r="F637" s="108"/>
      <c r="G637" s="108"/>
      <c r="H637" s="108"/>
      <c r="I637" s="108"/>
      <c r="J637" s="108"/>
    </row>
    <row r="638">
      <c r="D638" s="108"/>
      <c r="E638" s="108"/>
      <c r="F638" s="108"/>
      <c r="G638" s="108"/>
      <c r="H638" s="108"/>
      <c r="I638" s="108"/>
      <c r="J638" s="108"/>
    </row>
    <row r="639">
      <c r="D639" s="108"/>
      <c r="E639" s="108"/>
      <c r="F639" s="108"/>
      <c r="G639" s="108"/>
      <c r="H639" s="108"/>
      <c r="I639" s="108"/>
      <c r="J639" s="108"/>
    </row>
    <row r="640">
      <c r="D640" s="108"/>
      <c r="E640" s="108"/>
      <c r="F640" s="108"/>
      <c r="G640" s="108"/>
      <c r="H640" s="108"/>
      <c r="I640" s="108"/>
      <c r="J640" s="108"/>
    </row>
    <row r="641">
      <c r="D641" s="108"/>
      <c r="E641" s="108"/>
      <c r="F641" s="108"/>
      <c r="G641" s="108"/>
      <c r="H641" s="108"/>
      <c r="I641" s="108"/>
      <c r="J641" s="108"/>
    </row>
    <row r="642">
      <c r="D642" s="108"/>
      <c r="E642" s="108"/>
      <c r="F642" s="108"/>
      <c r="G642" s="108"/>
      <c r="H642" s="108"/>
      <c r="I642" s="108"/>
      <c r="J642" s="108"/>
    </row>
    <row r="643">
      <c r="D643" s="108"/>
      <c r="E643" s="108"/>
      <c r="F643" s="108"/>
      <c r="G643" s="108"/>
      <c r="H643" s="108"/>
      <c r="I643" s="108"/>
      <c r="J643" s="108"/>
    </row>
    <row r="644">
      <c r="D644" s="108"/>
      <c r="E644" s="108"/>
      <c r="F644" s="108"/>
      <c r="G644" s="108"/>
      <c r="H644" s="108"/>
      <c r="I644" s="108"/>
      <c r="J644" s="108"/>
    </row>
    <row r="645">
      <c r="D645" s="108"/>
      <c r="E645" s="108"/>
      <c r="F645" s="108"/>
      <c r="G645" s="108"/>
      <c r="H645" s="108"/>
      <c r="I645" s="108"/>
      <c r="J645" s="108"/>
    </row>
    <row r="646">
      <c r="D646" s="108"/>
      <c r="E646" s="108"/>
      <c r="F646" s="108"/>
      <c r="G646" s="108"/>
      <c r="H646" s="108"/>
      <c r="I646" s="108"/>
      <c r="J646" s="108"/>
    </row>
    <row r="647">
      <c r="D647" s="108"/>
      <c r="E647" s="108"/>
      <c r="F647" s="108"/>
      <c r="G647" s="108"/>
      <c r="H647" s="108"/>
      <c r="I647" s="108"/>
      <c r="J647" s="108"/>
    </row>
    <row r="648">
      <c r="D648" s="108"/>
      <c r="E648" s="108"/>
      <c r="F648" s="108"/>
      <c r="G648" s="108"/>
      <c r="H648" s="108"/>
      <c r="I648" s="108"/>
      <c r="J648" s="108"/>
    </row>
    <row r="649">
      <c r="D649" s="108"/>
      <c r="E649" s="108"/>
      <c r="F649" s="108"/>
      <c r="G649" s="108"/>
      <c r="H649" s="108"/>
      <c r="I649" s="108"/>
      <c r="J649" s="108"/>
    </row>
    <row r="650">
      <c r="D650" s="108"/>
      <c r="E650" s="108"/>
      <c r="F650" s="108"/>
      <c r="G650" s="108"/>
      <c r="H650" s="108"/>
      <c r="I650" s="108"/>
      <c r="J650" s="108"/>
    </row>
    <row r="651">
      <c r="D651" s="108"/>
      <c r="E651" s="108"/>
      <c r="F651" s="108"/>
      <c r="G651" s="108"/>
      <c r="H651" s="108"/>
      <c r="I651" s="108"/>
      <c r="J651" s="108"/>
    </row>
    <row r="652">
      <c r="D652" s="108"/>
      <c r="E652" s="108"/>
      <c r="F652" s="108"/>
      <c r="G652" s="108"/>
      <c r="H652" s="108"/>
      <c r="I652" s="108"/>
      <c r="J652" s="108"/>
    </row>
    <row r="653">
      <c r="D653" s="108"/>
      <c r="E653" s="108"/>
      <c r="F653" s="108"/>
      <c r="G653" s="108"/>
      <c r="H653" s="108"/>
      <c r="I653" s="108"/>
      <c r="J653" s="108"/>
    </row>
    <row r="654">
      <c r="D654" s="108"/>
      <c r="E654" s="108"/>
      <c r="F654" s="108"/>
      <c r="G654" s="108"/>
      <c r="H654" s="108"/>
      <c r="I654" s="108"/>
      <c r="J654" s="108"/>
    </row>
    <row r="655">
      <c r="D655" s="108"/>
      <c r="E655" s="108"/>
      <c r="F655" s="108"/>
      <c r="G655" s="108"/>
      <c r="H655" s="108"/>
      <c r="I655" s="108"/>
      <c r="J655" s="108"/>
    </row>
    <row r="656">
      <c r="D656" s="108"/>
      <c r="E656" s="108"/>
      <c r="F656" s="108"/>
      <c r="G656" s="108"/>
      <c r="H656" s="108"/>
      <c r="I656" s="108"/>
      <c r="J656" s="108"/>
    </row>
    <row r="657">
      <c r="D657" s="108"/>
      <c r="E657" s="108"/>
      <c r="F657" s="108"/>
      <c r="G657" s="108"/>
      <c r="H657" s="108"/>
      <c r="I657" s="108"/>
      <c r="J657" s="108"/>
    </row>
    <row r="658">
      <c r="D658" s="108"/>
      <c r="E658" s="108"/>
      <c r="F658" s="108"/>
      <c r="G658" s="108"/>
      <c r="H658" s="108"/>
      <c r="I658" s="108"/>
      <c r="J658" s="108"/>
    </row>
    <row r="659">
      <c r="D659" s="108"/>
      <c r="E659" s="108"/>
      <c r="F659" s="108"/>
      <c r="G659" s="108"/>
      <c r="H659" s="108"/>
      <c r="I659" s="108"/>
      <c r="J659" s="108"/>
    </row>
    <row r="660">
      <c r="D660" s="108"/>
      <c r="E660" s="108"/>
      <c r="F660" s="108"/>
      <c r="G660" s="108"/>
      <c r="H660" s="108"/>
      <c r="I660" s="108"/>
      <c r="J660" s="108"/>
    </row>
    <row r="661">
      <c r="D661" s="108"/>
      <c r="E661" s="108"/>
      <c r="F661" s="108"/>
      <c r="G661" s="108"/>
      <c r="H661" s="108"/>
      <c r="I661" s="108"/>
      <c r="J661" s="108"/>
    </row>
    <row r="662">
      <c r="D662" s="108"/>
      <c r="E662" s="108"/>
      <c r="F662" s="108"/>
      <c r="G662" s="108"/>
      <c r="H662" s="108"/>
      <c r="I662" s="108"/>
      <c r="J662" s="108"/>
    </row>
    <row r="663">
      <c r="D663" s="108"/>
      <c r="E663" s="108"/>
      <c r="F663" s="108"/>
      <c r="G663" s="108"/>
      <c r="H663" s="108"/>
      <c r="I663" s="108"/>
      <c r="J663" s="108"/>
    </row>
    <row r="664">
      <c r="D664" s="108"/>
      <c r="E664" s="108"/>
      <c r="F664" s="108"/>
      <c r="G664" s="108"/>
      <c r="H664" s="108"/>
      <c r="I664" s="108"/>
      <c r="J664" s="108"/>
    </row>
    <row r="665">
      <c r="D665" s="108"/>
      <c r="E665" s="108"/>
      <c r="F665" s="108"/>
      <c r="G665" s="108"/>
      <c r="H665" s="108"/>
      <c r="I665" s="108"/>
      <c r="J665" s="108"/>
    </row>
    <row r="666">
      <c r="D666" s="108"/>
      <c r="E666" s="108"/>
      <c r="F666" s="108"/>
      <c r="G666" s="108"/>
      <c r="H666" s="108"/>
      <c r="I666" s="108"/>
      <c r="J666" s="108"/>
    </row>
    <row r="667">
      <c r="D667" s="108"/>
      <c r="E667" s="108"/>
      <c r="F667" s="108"/>
      <c r="G667" s="108"/>
      <c r="H667" s="108"/>
      <c r="I667" s="108"/>
      <c r="J667" s="108"/>
    </row>
    <row r="668">
      <c r="D668" s="108"/>
      <c r="E668" s="108"/>
      <c r="F668" s="108"/>
      <c r="G668" s="108"/>
      <c r="H668" s="108"/>
      <c r="I668" s="108"/>
      <c r="J668" s="108"/>
    </row>
    <row r="669">
      <c r="D669" s="108"/>
      <c r="E669" s="108"/>
      <c r="F669" s="108"/>
      <c r="G669" s="108"/>
      <c r="H669" s="108"/>
      <c r="I669" s="108"/>
      <c r="J669" s="108"/>
    </row>
    <row r="670">
      <c r="D670" s="108"/>
      <c r="E670" s="108"/>
      <c r="F670" s="108"/>
      <c r="G670" s="108"/>
      <c r="H670" s="108"/>
      <c r="I670" s="108"/>
      <c r="J670" s="108"/>
    </row>
    <row r="671">
      <c r="D671" s="108"/>
      <c r="E671" s="108"/>
      <c r="F671" s="108"/>
      <c r="G671" s="108"/>
      <c r="H671" s="108"/>
      <c r="I671" s="108"/>
      <c r="J671" s="108"/>
    </row>
    <row r="672">
      <c r="D672" s="108"/>
      <c r="E672" s="108"/>
      <c r="F672" s="108"/>
      <c r="G672" s="108"/>
      <c r="H672" s="108"/>
      <c r="I672" s="108"/>
      <c r="J672" s="108"/>
    </row>
    <row r="673">
      <c r="D673" s="108"/>
      <c r="E673" s="108"/>
      <c r="F673" s="108"/>
      <c r="G673" s="108"/>
      <c r="H673" s="108"/>
      <c r="I673" s="108"/>
      <c r="J673" s="108"/>
    </row>
    <row r="674">
      <c r="D674" s="108"/>
      <c r="E674" s="108"/>
      <c r="F674" s="108"/>
      <c r="G674" s="108"/>
      <c r="H674" s="108"/>
      <c r="I674" s="108"/>
      <c r="J674" s="108"/>
    </row>
    <row r="675">
      <c r="D675" s="108"/>
      <c r="E675" s="108"/>
      <c r="F675" s="108"/>
      <c r="G675" s="108"/>
      <c r="H675" s="108"/>
      <c r="I675" s="108"/>
      <c r="J675" s="108"/>
    </row>
    <row r="676">
      <c r="D676" s="108"/>
      <c r="E676" s="108"/>
      <c r="F676" s="108"/>
      <c r="G676" s="108"/>
      <c r="H676" s="108"/>
      <c r="I676" s="108"/>
      <c r="J676" s="108"/>
    </row>
    <row r="677">
      <c r="D677" s="108"/>
      <c r="E677" s="108"/>
      <c r="F677" s="108"/>
      <c r="G677" s="108"/>
      <c r="H677" s="108"/>
      <c r="I677" s="108"/>
      <c r="J677" s="108"/>
    </row>
    <row r="678">
      <c r="D678" s="108"/>
      <c r="E678" s="108"/>
      <c r="F678" s="108"/>
      <c r="G678" s="108"/>
      <c r="H678" s="108"/>
      <c r="I678" s="108"/>
      <c r="J678" s="108"/>
    </row>
    <row r="679">
      <c r="D679" s="108"/>
      <c r="E679" s="108"/>
      <c r="F679" s="108"/>
      <c r="G679" s="108"/>
      <c r="H679" s="108"/>
      <c r="I679" s="108"/>
      <c r="J679" s="108"/>
    </row>
    <row r="680">
      <c r="D680" s="108"/>
      <c r="E680" s="108"/>
      <c r="F680" s="108"/>
      <c r="G680" s="108"/>
      <c r="H680" s="108"/>
      <c r="I680" s="108"/>
      <c r="J680" s="108"/>
    </row>
    <row r="681">
      <c r="D681" s="108"/>
      <c r="E681" s="108"/>
      <c r="F681" s="108"/>
      <c r="G681" s="108"/>
      <c r="H681" s="108"/>
      <c r="I681" s="108"/>
      <c r="J681" s="108"/>
    </row>
    <row r="682">
      <c r="D682" s="108"/>
      <c r="E682" s="108"/>
      <c r="F682" s="108"/>
      <c r="G682" s="108"/>
      <c r="H682" s="108"/>
      <c r="I682" s="108"/>
      <c r="J682" s="108"/>
    </row>
    <row r="683">
      <c r="D683" s="108"/>
      <c r="E683" s="108"/>
      <c r="F683" s="108"/>
      <c r="G683" s="108"/>
      <c r="H683" s="108"/>
      <c r="I683" s="108"/>
      <c r="J683" s="108"/>
    </row>
    <row r="684">
      <c r="D684" s="108"/>
      <c r="E684" s="108"/>
      <c r="F684" s="108"/>
      <c r="G684" s="108"/>
      <c r="H684" s="108"/>
      <c r="I684" s="108"/>
      <c r="J684" s="108"/>
    </row>
    <row r="685">
      <c r="D685" s="108"/>
      <c r="E685" s="108"/>
      <c r="F685" s="108"/>
      <c r="G685" s="108"/>
      <c r="H685" s="108"/>
      <c r="I685" s="108"/>
      <c r="J685" s="108"/>
    </row>
    <row r="686">
      <c r="D686" s="108"/>
      <c r="E686" s="108"/>
      <c r="F686" s="108"/>
      <c r="G686" s="108"/>
      <c r="H686" s="108"/>
      <c r="I686" s="108"/>
      <c r="J686" s="108"/>
    </row>
    <row r="687">
      <c r="D687" s="108"/>
      <c r="E687" s="108"/>
      <c r="F687" s="108"/>
      <c r="G687" s="108"/>
      <c r="H687" s="108"/>
      <c r="I687" s="108"/>
      <c r="J687" s="108"/>
    </row>
    <row r="688">
      <c r="D688" s="108"/>
      <c r="E688" s="108"/>
      <c r="F688" s="108"/>
      <c r="G688" s="108"/>
      <c r="H688" s="108"/>
      <c r="I688" s="108"/>
      <c r="J688" s="108"/>
    </row>
    <row r="689">
      <c r="D689" s="108"/>
      <c r="E689" s="108"/>
      <c r="F689" s="108"/>
      <c r="G689" s="108"/>
      <c r="H689" s="108"/>
      <c r="I689" s="108"/>
      <c r="J689" s="108"/>
    </row>
    <row r="690">
      <c r="D690" s="108"/>
      <c r="E690" s="108"/>
      <c r="F690" s="108"/>
      <c r="G690" s="108"/>
      <c r="H690" s="108"/>
      <c r="I690" s="108"/>
      <c r="J690" s="108"/>
    </row>
    <row r="691">
      <c r="D691" s="108"/>
      <c r="E691" s="108"/>
      <c r="F691" s="108"/>
      <c r="G691" s="108"/>
      <c r="H691" s="108"/>
      <c r="I691" s="108"/>
      <c r="J691" s="108"/>
    </row>
    <row r="692">
      <c r="D692" s="108"/>
      <c r="E692" s="108"/>
      <c r="F692" s="108"/>
      <c r="G692" s="108"/>
      <c r="H692" s="108"/>
      <c r="I692" s="108"/>
      <c r="J692" s="108"/>
    </row>
    <row r="693">
      <c r="D693" s="108"/>
      <c r="E693" s="108"/>
      <c r="F693" s="108"/>
      <c r="G693" s="108"/>
      <c r="H693" s="108"/>
      <c r="I693" s="108"/>
      <c r="J693" s="108"/>
    </row>
    <row r="694">
      <c r="D694" s="108"/>
      <c r="E694" s="108"/>
      <c r="F694" s="108"/>
      <c r="G694" s="108"/>
      <c r="H694" s="108"/>
      <c r="I694" s="108"/>
      <c r="J694" s="108"/>
    </row>
    <row r="695">
      <c r="D695" s="108"/>
      <c r="E695" s="108"/>
      <c r="F695" s="108"/>
      <c r="G695" s="108"/>
      <c r="H695" s="108"/>
      <c r="I695" s="108"/>
      <c r="J695" s="108"/>
    </row>
    <row r="696">
      <c r="D696" s="108"/>
      <c r="E696" s="108"/>
      <c r="F696" s="108"/>
      <c r="G696" s="108"/>
      <c r="H696" s="108"/>
      <c r="I696" s="108"/>
      <c r="J696" s="108"/>
    </row>
    <row r="697">
      <c r="D697" s="108"/>
      <c r="E697" s="108"/>
      <c r="F697" s="108"/>
      <c r="G697" s="108"/>
      <c r="H697" s="108"/>
      <c r="I697" s="108"/>
      <c r="J697" s="108"/>
    </row>
    <row r="698">
      <c r="D698" s="108"/>
      <c r="E698" s="108"/>
      <c r="F698" s="108"/>
      <c r="G698" s="108"/>
      <c r="H698" s="108"/>
      <c r="I698" s="108"/>
      <c r="J698" s="108"/>
    </row>
    <row r="699">
      <c r="D699" s="108"/>
      <c r="E699" s="108"/>
      <c r="F699" s="108"/>
      <c r="G699" s="108"/>
      <c r="H699" s="108"/>
      <c r="I699" s="108"/>
      <c r="J699" s="108"/>
    </row>
    <row r="700">
      <c r="D700" s="108"/>
      <c r="E700" s="108"/>
      <c r="F700" s="108"/>
      <c r="G700" s="108"/>
      <c r="H700" s="108"/>
      <c r="I700" s="108"/>
      <c r="J700" s="108"/>
    </row>
    <row r="701">
      <c r="D701" s="108"/>
      <c r="E701" s="108"/>
      <c r="F701" s="108"/>
      <c r="G701" s="108"/>
      <c r="H701" s="108"/>
      <c r="I701" s="108"/>
      <c r="J701" s="108"/>
    </row>
    <row r="702">
      <c r="D702" s="108"/>
      <c r="E702" s="108"/>
      <c r="F702" s="108"/>
      <c r="G702" s="108"/>
      <c r="H702" s="108"/>
      <c r="I702" s="108"/>
      <c r="J702" s="108"/>
    </row>
    <row r="703">
      <c r="D703" s="108"/>
      <c r="E703" s="108"/>
      <c r="F703" s="108"/>
      <c r="G703" s="108"/>
      <c r="H703" s="108"/>
      <c r="I703" s="108"/>
      <c r="J703" s="108"/>
    </row>
    <row r="704">
      <c r="D704" s="108"/>
      <c r="E704" s="108"/>
      <c r="F704" s="108"/>
      <c r="G704" s="108"/>
      <c r="H704" s="108"/>
      <c r="I704" s="108"/>
      <c r="J704" s="108"/>
    </row>
    <row r="705">
      <c r="D705" s="108"/>
      <c r="E705" s="108"/>
      <c r="F705" s="108"/>
      <c r="G705" s="108"/>
      <c r="H705" s="108"/>
      <c r="I705" s="108"/>
      <c r="J705" s="108"/>
    </row>
    <row r="706">
      <c r="D706" s="108"/>
      <c r="E706" s="108"/>
      <c r="F706" s="108"/>
      <c r="G706" s="108"/>
      <c r="H706" s="108"/>
      <c r="I706" s="108"/>
      <c r="J706" s="108"/>
    </row>
    <row r="707">
      <c r="D707" s="108"/>
      <c r="E707" s="108"/>
      <c r="F707" s="108"/>
      <c r="G707" s="108"/>
      <c r="H707" s="108"/>
      <c r="I707" s="108"/>
      <c r="J707" s="108"/>
    </row>
    <row r="708">
      <c r="D708" s="108"/>
      <c r="E708" s="108"/>
      <c r="F708" s="108"/>
      <c r="G708" s="108"/>
      <c r="H708" s="108"/>
      <c r="I708" s="108"/>
      <c r="J708" s="108"/>
    </row>
    <row r="709">
      <c r="D709" s="108"/>
      <c r="E709" s="108"/>
      <c r="F709" s="108"/>
      <c r="G709" s="108"/>
      <c r="H709" s="108"/>
      <c r="I709" s="108"/>
      <c r="J709" s="108"/>
    </row>
    <row r="710">
      <c r="D710" s="108"/>
      <c r="E710" s="108"/>
      <c r="F710" s="108"/>
      <c r="G710" s="108"/>
      <c r="H710" s="108"/>
      <c r="I710" s="108"/>
      <c r="J710" s="108"/>
    </row>
    <row r="711">
      <c r="D711" s="108"/>
      <c r="E711" s="108"/>
      <c r="F711" s="108"/>
      <c r="G711" s="108"/>
      <c r="H711" s="108"/>
      <c r="I711" s="108"/>
      <c r="J711" s="108"/>
    </row>
    <row r="712">
      <c r="D712" s="108"/>
      <c r="E712" s="108"/>
      <c r="F712" s="108"/>
      <c r="G712" s="108"/>
      <c r="H712" s="108"/>
      <c r="I712" s="108"/>
      <c r="J712" s="108"/>
    </row>
    <row r="713">
      <c r="D713" s="108"/>
      <c r="E713" s="108"/>
      <c r="F713" s="108"/>
      <c r="G713" s="108"/>
      <c r="H713" s="108"/>
      <c r="I713" s="108"/>
      <c r="J713" s="108"/>
    </row>
    <row r="714">
      <c r="D714" s="108"/>
      <c r="E714" s="108"/>
      <c r="F714" s="108"/>
      <c r="G714" s="108"/>
      <c r="H714" s="108"/>
      <c r="I714" s="108"/>
      <c r="J714" s="108"/>
    </row>
    <row r="715">
      <c r="D715" s="108"/>
      <c r="E715" s="108"/>
      <c r="F715" s="108"/>
      <c r="G715" s="108"/>
      <c r="H715" s="108"/>
      <c r="I715" s="108"/>
      <c r="J715" s="108"/>
    </row>
    <row r="716">
      <c r="D716" s="108"/>
      <c r="E716" s="108"/>
      <c r="F716" s="108"/>
      <c r="G716" s="108"/>
      <c r="H716" s="108"/>
      <c r="I716" s="108"/>
      <c r="J716" s="108"/>
    </row>
    <row r="717">
      <c r="D717" s="108"/>
      <c r="E717" s="108"/>
      <c r="F717" s="108"/>
      <c r="G717" s="108"/>
      <c r="H717" s="108"/>
      <c r="I717" s="108"/>
      <c r="J717" s="108"/>
    </row>
    <row r="718">
      <c r="D718" s="108"/>
      <c r="E718" s="108"/>
      <c r="F718" s="108"/>
      <c r="G718" s="108"/>
      <c r="H718" s="108"/>
      <c r="I718" s="108"/>
      <c r="J718" s="108"/>
    </row>
    <row r="719">
      <c r="D719" s="108"/>
      <c r="E719" s="108"/>
      <c r="F719" s="108"/>
      <c r="G719" s="108"/>
      <c r="H719" s="108"/>
      <c r="I719" s="108"/>
      <c r="J719" s="108"/>
    </row>
    <row r="720">
      <c r="D720" s="108"/>
      <c r="E720" s="108"/>
      <c r="F720" s="108"/>
      <c r="G720" s="108"/>
      <c r="H720" s="108"/>
      <c r="I720" s="108"/>
      <c r="J720" s="108"/>
    </row>
    <row r="721">
      <c r="D721" s="108"/>
      <c r="E721" s="108"/>
      <c r="F721" s="108"/>
      <c r="G721" s="108"/>
      <c r="H721" s="108"/>
      <c r="I721" s="108"/>
      <c r="J721" s="108"/>
    </row>
    <row r="722">
      <c r="D722" s="108"/>
      <c r="E722" s="108"/>
      <c r="F722" s="108"/>
      <c r="G722" s="108"/>
      <c r="H722" s="108"/>
      <c r="I722" s="108"/>
      <c r="J722" s="108"/>
    </row>
    <row r="723">
      <c r="D723" s="108"/>
      <c r="E723" s="108"/>
      <c r="F723" s="108"/>
      <c r="G723" s="108"/>
      <c r="H723" s="108"/>
      <c r="I723" s="108"/>
      <c r="J723" s="108"/>
    </row>
    <row r="724">
      <c r="D724" s="108"/>
      <c r="E724" s="108"/>
      <c r="F724" s="108"/>
      <c r="G724" s="108"/>
      <c r="H724" s="108"/>
      <c r="I724" s="108"/>
      <c r="J724" s="108"/>
    </row>
    <row r="725">
      <c r="D725" s="108"/>
      <c r="E725" s="108"/>
      <c r="F725" s="108"/>
      <c r="G725" s="108"/>
      <c r="H725" s="108"/>
      <c r="I725" s="108"/>
      <c r="J725" s="108"/>
    </row>
    <row r="726">
      <c r="D726" s="108"/>
      <c r="E726" s="108"/>
      <c r="F726" s="108"/>
      <c r="G726" s="108"/>
      <c r="H726" s="108"/>
      <c r="I726" s="108"/>
      <c r="J726" s="108"/>
    </row>
    <row r="727">
      <c r="D727" s="108"/>
      <c r="E727" s="108"/>
      <c r="F727" s="108"/>
      <c r="G727" s="108"/>
      <c r="H727" s="108"/>
      <c r="I727" s="108"/>
      <c r="J727" s="108"/>
    </row>
    <row r="728">
      <c r="D728" s="108"/>
      <c r="E728" s="108"/>
      <c r="F728" s="108"/>
      <c r="G728" s="108"/>
      <c r="H728" s="108"/>
      <c r="I728" s="108"/>
      <c r="J728" s="108"/>
    </row>
    <row r="729">
      <c r="D729" s="108"/>
      <c r="E729" s="108"/>
      <c r="F729" s="108"/>
      <c r="G729" s="108"/>
      <c r="H729" s="108"/>
      <c r="I729" s="108"/>
      <c r="J729" s="108"/>
    </row>
    <row r="730">
      <c r="D730" s="108"/>
      <c r="E730" s="108"/>
      <c r="F730" s="108"/>
      <c r="G730" s="108"/>
      <c r="H730" s="108"/>
      <c r="I730" s="108"/>
      <c r="J730" s="108"/>
    </row>
    <row r="731">
      <c r="D731" s="108"/>
      <c r="E731" s="108"/>
      <c r="F731" s="108"/>
      <c r="G731" s="108"/>
      <c r="H731" s="108"/>
      <c r="I731" s="108"/>
      <c r="J731" s="108"/>
    </row>
    <row r="732">
      <c r="D732" s="108"/>
      <c r="E732" s="108"/>
      <c r="F732" s="108"/>
      <c r="G732" s="108"/>
      <c r="H732" s="108"/>
      <c r="I732" s="108"/>
      <c r="J732" s="108"/>
    </row>
    <row r="733">
      <c r="D733" s="108"/>
      <c r="E733" s="108"/>
      <c r="F733" s="108"/>
      <c r="G733" s="108"/>
      <c r="H733" s="108"/>
      <c r="I733" s="108"/>
      <c r="J733" s="108"/>
    </row>
    <row r="734">
      <c r="D734" s="108"/>
      <c r="E734" s="108"/>
      <c r="F734" s="108"/>
      <c r="G734" s="108"/>
      <c r="H734" s="108"/>
      <c r="I734" s="108"/>
      <c r="J734" s="108"/>
    </row>
    <row r="735">
      <c r="D735" s="108"/>
      <c r="E735" s="108"/>
      <c r="F735" s="108"/>
      <c r="G735" s="108"/>
      <c r="H735" s="108"/>
      <c r="I735" s="108"/>
      <c r="J735" s="108"/>
    </row>
    <row r="736">
      <c r="D736" s="108"/>
      <c r="E736" s="108"/>
      <c r="F736" s="108"/>
      <c r="G736" s="108"/>
      <c r="H736" s="108"/>
      <c r="I736" s="108"/>
      <c r="J736" s="108"/>
    </row>
    <row r="737">
      <c r="D737" s="108"/>
      <c r="E737" s="108"/>
      <c r="F737" s="108"/>
      <c r="G737" s="108"/>
      <c r="H737" s="108"/>
      <c r="I737" s="108"/>
      <c r="J737" s="108"/>
    </row>
    <row r="738">
      <c r="D738" s="108"/>
      <c r="E738" s="108"/>
      <c r="F738" s="108"/>
      <c r="G738" s="108"/>
      <c r="H738" s="108"/>
      <c r="I738" s="108"/>
      <c r="J738" s="108"/>
    </row>
    <row r="739">
      <c r="D739" s="108"/>
      <c r="E739" s="108"/>
      <c r="F739" s="108"/>
      <c r="G739" s="108"/>
      <c r="H739" s="108"/>
      <c r="I739" s="108"/>
      <c r="J739" s="108"/>
    </row>
    <row r="740">
      <c r="D740" s="108"/>
      <c r="E740" s="108"/>
      <c r="F740" s="108"/>
      <c r="G740" s="108"/>
      <c r="H740" s="108"/>
      <c r="I740" s="108"/>
      <c r="J740" s="108"/>
    </row>
    <row r="741">
      <c r="D741" s="108"/>
      <c r="E741" s="108"/>
      <c r="F741" s="108"/>
      <c r="G741" s="108"/>
      <c r="H741" s="108"/>
      <c r="I741" s="108"/>
      <c r="J741" s="108"/>
    </row>
    <row r="742">
      <c r="D742" s="108"/>
      <c r="E742" s="108"/>
      <c r="F742" s="108"/>
      <c r="G742" s="108"/>
      <c r="H742" s="108"/>
      <c r="I742" s="108"/>
      <c r="J742" s="108"/>
    </row>
    <row r="743">
      <c r="D743" s="108"/>
      <c r="E743" s="108"/>
      <c r="F743" s="108"/>
      <c r="G743" s="108"/>
      <c r="H743" s="108"/>
      <c r="I743" s="108"/>
      <c r="J743" s="108"/>
    </row>
    <row r="744">
      <c r="D744" s="108"/>
      <c r="E744" s="108"/>
      <c r="F744" s="108"/>
      <c r="G744" s="108"/>
      <c r="H744" s="108"/>
      <c r="I744" s="108"/>
      <c r="J744" s="108"/>
    </row>
    <row r="745">
      <c r="D745" s="108"/>
      <c r="E745" s="108"/>
      <c r="F745" s="108"/>
      <c r="G745" s="108"/>
      <c r="H745" s="108"/>
      <c r="I745" s="108"/>
      <c r="J745" s="108"/>
    </row>
    <row r="746">
      <c r="D746" s="108"/>
      <c r="E746" s="108"/>
      <c r="F746" s="108"/>
      <c r="G746" s="108"/>
      <c r="H746" s="108"/>
      <c r="I746" s="108"/>
      <c r="J746" s="108"/>
    </row>
    <row r="747">
      <c r="D747" s="108"/>
      <c r="E747" s="108"/>
      <c r="F747" s="108"/>
      <c r="G747" s="108"/>
      <c r="H747" s="108"/>
      <c r="I747" s="108"/>
      <c r="J747" s="108"/>
    </row>
    <row r="748">
      <c r="D748" s="108"/>
      <c r="E748" s="108"/>
      <c r="F748" s="108"/>
      <c r="G748" s="108"/>
      <c r="H748" s="108"/>
      <c r="I748" s="108"/>
      <c r="J748" s="108"/>
    </row>
    <row r="749">
      <c r="D749" s="108"/>
      <c r="E749" s="108"/>
      <c r="F749" s="108"/>
      <c r="G749" s="108"/>
      <c r="H749" s="108"/>
      <c r="I749" s="108"/>
      <c r="J749" s="108"/>
    </row>
    <row r="750">
      <c r="D750" s="108"/>
      <c r="E750" s="108"/>
      <c r="F750" s="108"/>
      <c r="G750" s="108"/>
      <c r="H750" s="108"/>
      <c r="I750" s="108"/>
      <c r="J750" s="108"/>
    </row>
    <row r="751">
      <c r="D751" s="108"/>
      <c r="E751" s="108"/>
      <c r="F751" s="108"/>
      <c r="G751" s="108"/>
      <c r="H751" s="108"/>
      <c r="I751" s="108"/>
      <c r="J751" s="108"/>
    </row>
    <row r="752">
      <c r="D752" s="108"/>
      <c r="E752" s="108"/>
      <c r="F752" s="108"/>
      <c r="G752" s="108"/>
      <c r="H752" s="108"/>
      <c r="I752" s="108"/>
      <c r="J752" s="108"/>
    </row>
    <row r="753">
      <c r="D753" s="108"/>
      <c r="E753" s="108"/>
      <c r="F753" s="108"/>
      <c r="G753" s="108"/>
      <c r="H753" s="108"/>
      <c r="I753" s="108"/>
      <c r="J753" s="108"/>
    </row>
    <row r="754">
      <c r="D754" s="108"/>
      <c r="E754" s="108"/>
      <c r="F754" s="108"/>
      <c r="G754" s="108"/>
      <c r="H754" s="108"/>
      <c r="I754" s="108"/>
      <c r="J754" s="108"/>
    </row>
    <row r="755">
      <c r="D755" s="108"/>
      <c r="E755" s="108"/>
      <c r="F755" s="108"/>
      <c r="G755" s="108"/>
      <c r="H755" s="108"/>
      <c r="I755" s="108"/>
      <c r="J755" s="108"/>
    </row>
    <row r="756">
      <c r="D756" s="108"/>
      <c r="E756" s="108"/>
      <c r="F756" s="108"/>
      <c r="G756" s="108"/>
      <c r="H756" s="108"/>
      <c r="I756" s="108"/>
      <c r="J756" s="108"/>
    </row>
    <row r="757">
      <c r="D757" s="108"/>
      <c r="E757" s="108"/>
      <c r="F757" s="108"/>
      <c r="G757" s="108"/>
      <c r="H757" s="108"/>
      <c r="I757" s="108"/>
      <c r="J757" s="108"/>
    </row>
    <row r="758">
      <c r="D758" s="108"/>
      <c r="E758" s="108"/>
      <c r="F758" s="108"/>
      <c r="G758" s="108"/>
      <c r="H758" s="108"/>
      <c r="I758" s="108"/>
      <c r="J758" s="108"/>
    </row>
    <row r="759">
      <c r="D759" s="108"/>
      <c r="E759" s="108"/>
      <c r="F759" s="108"/>
      <c r="G759" s="108"/>
      <c r="H759" s="108"/>
      <c r="I759" s="108"/>
      <c r="J759" s="108"/>
    </row>
    <row r="760">
      <c r="D760" s="108"/>
      <c r="E760" s="108"/>
      <c r="F760" s="108"/>
      <c r="G760" s="108"/>
      <c r="H760" s="108"/>
      <c r="I760" s="108"/>
      <c r="J760" s="108"/>
    </row>
    <row r="761">
      <c r="D761" s="108"/>
      <c r="E761" s="108"/>
      <c r="F761" s="108"/>
      <c r="G761" s="108"/>
      <c r="H761" s="108"/>
      <c r="I761" s="108"/>
      <c r="J761" s="108"/>
    </row>
    <row r="762">
      <c r="D762" s="108"/>
      <c r="E762" s="108"/>
      <c r="F762" s="108"/>
      <c r="G762" s="108"/>
      <c r="H762" s="108"/>
      <c r="I762" s="108"/>
      <c r="J762" s="108"/>
    </row>
    <row r="763">
      <c r="D763" s="108"/>
      <c r="E763" s="108"/>
      <c r="F763" s="108"/>
      <c r="G763" s="108"/>
      <c r="H763" s="108"/>
      <c r="I763" s="108"/>
      <c r="J763" s="108"/>
    </row>
    <row r="764">
      <c r="D764" s="108"/>
      <c r="E764" s="108"/>
      <c r="F764" s="108"/>
      <c r="G764" s="108"/>
      <c r="H764" s="108"/>
      <c r="I764" s="108"/>
      <c r="J764" s="108"/>
    </row>
    <row r="765">
      <c r="D765" s="108"/>
      <c r="E765" s="108"/>
      <c r="F765" s="108"/>
      <c r="G765" s="108"/>
      <c r="H765" s="108"/>
      <c r="I765" s="108"/>
      <c r="J765" s="108"/>
    </row>
    <row r="766">
      <c r="D766" s="108"/>
      <c r="E766" s="108"/>
      <c r="F766" s="108"/>
      <c r="G766" s="108"/>
      <c r="H766" s="108"/>
      <c r="I766" s="108"/>
      <c r="J766" s="108"/>
    </row>
    <row r="767">
      <c r="D767" s="108"/>
      <c r="E767" s="108"/>
      <c r="F767" s="108"/>
      <c r="G767" s="108"/>
      <c r="H767" s="108"/>
      <c r="I767" s="108"/>
      <c r="J767" s="108"/>
    </row>
    <row r="768">
      <c r="D768" s="108"/>
      <c r="E768" s="108"/>
      <c r="F768" s="108"/>
      <c r="G768" s="108"/>
      <c r="H768" s="108"/>
      <c r="I768" s="108"/>
      <c r="J768" s="108"/>
    </row>
    <row r="769">
      <c r="D769" s="108"/>
      <c r="E769" s="108"/>
      <c r="F769" s="108"/>
      <c r="G769" s="108"/>
      <c r="H769" s="108"/>
      <c r="I769" s="108"/>
      <c r="J769" s="108"/>
    </row>
    <row r="770">
      <c r="D770" s="108"/>
      <c r="E770" s="108"/>
      <c r="F770" s="108"/>
      <c r="G770" s="108"/>
      <c r="H770" s="108"/>
      <c r="I770" s="108"/>
      <c r="J770" s="108"/>
    </row>
    <row r="771">
      <c r="D771" s="108"/>
      <c r="E771" s="108"/>
      <c r="F771" s="108"/>
      <c r="G771" s="108"/>
      <c r="H771" s="108"/>
      <c r="I771" s="108"/>
      <c r="J771" s="108"/>
    </row>
    <row r="772">
      <c r="D772" s="108"/>
      <c r="E772" s="108"/>
      <c r="F772" s="108"/>
      <c r="G772" s="108"/>
      <c r="H772" s="108"/>
      <c r="I772" s="108"/>
      <c r="J772" s="108"/>
    </row>
    <row r="773">
      <c r="D773" s="108"/>
      <c r="E773" s="108"/>
      <c r="F773" s="108"/>
      <c r="G773" s="108"/>
      <c r="H773" s="108"/>
      <c r="I773" s="108"/>
      <c r="J773" s="108"/>
    </row>
    <row r="774">
      <c r="D774" s="108"/>
      <c r="E774" s="108"/>
      <c r="F774" s="108"/>
      <c r="G774" s="108"/>
      <c r="H774" s="108"/>
      <c r="I774" s="108"/>
      <c r="J774" s="108"/>
    </row>
    <row r="775">
      <c r="D775" s="108"/>
      <c r="E775" s="108"/>
      <c r="F775" s="108"/>
      <c r="G775" s="108"/>
      <c r="H775" s="108"/>
      <c r="I775" s="108"/>
      <c r="J775" s="108"/>
    </row>
    <row r="776">
      <c r="D776" s="108"/>
      <c r="E776" s="108"/>
      <c r="F776" s="108"/>
      <c r="G776" s="108"/>
      <c r="H776" s="108"/>
      <c r="I776" s="108"/>
      <c r="J776" s="108"/>
    </row>
    <row r="777">
      <c r="D777" s="108"/>
      <c r="E777" s="108"/>
      <c r="F777" s="108"/>
      <c r="G777" s="108"/>
      <c r="H777" s="108"/>
      <c r="I777" s="108"/>
      <c r="J777" s="108"/>
    </row>
    <row r="778">
      <c r="D778" s="108"/>
      <c r="E778" s="108"/>
      <c r="F778" s="108"/>
      <c r="G778" s="108"/>
      <c r="H778" s="108"/>
      <c r="I778" s="108"/>
      <c r="J778" s="108"/>
    </row>
    <row r="779">
      <c r="D779" s="108"/>
      <c r="E779" s="108"/>
      <c r="F779" s="108"/>
      <c r="G779" s="108"/>
      <c r="H779" s="108"/>
      <c r="I779" s="108"/>
      <c r="J779" s="108"/>
    </row>
    <row r="780">
      <c r="D780" s="108"/>
      <c r="E780" s="108"/>
      <c r="F780" s="108"/>
      <c r="G780" s="108"/>
      <c r="H780" s="108"/>
      <c r="I780" s="108"/>
      <c r="J780" s="108"/>
    </row>
    <row r="781">
      <c r="D781" s="108"/>
      <c r="E781" s="108"/>
      <c r="F781" s="108"/>
      <c r="G781" s="108"/>
      <c r="H781" s="108"/>
      <c r="I781" s="108"/>
      <c r="J781" s="108"/>
    </row>
    <row r="782">
      <c r="D782" s="108"/>
      <c r="E782" s="108"/>
      <c r="F782" s="108"/>
      <c r="G782" s="108"/>
      <c r="H782" s="108"/>
      <c r="I782" s="108"/>
      <c r="J782" s="108"/>
    </row>
    <row r="783">
      <c r="D783" s="108"/>
      <c r="E783" s="108"/>
      <c r="F783" s="108"/>
      <c r="G783" s="108"/>
      <c r="H783" s="108"/>
      <c r="I783" s="108"/>
      <c r="J783" s="108"/>
    </row>
    <row r="784">
      <c r="D784" s="108"/>
      <c r="E784" s="108"/>
      <c r="F784" s="108"/>
      <c r="G784" s="108"/>
      <c r="H784" s="108"/>
      <c r="I784" s="108"/>
      <c r="J784" s="108"/>
    </row>
    <row r="785">
      <c r="D785" s="108"/>
      <c r="E785" s="108"/>
      <c r="F785" s="108"/>
      <c r="G785" s="108"/>
      <c r="H785" s="108"/>
      <c r="I785" s="108"/>
      <c r="J785" s="108"/>
    </row>
    <row r="786">
      <c r="D786" s="108"/>
      <c r="E786" s="108"/>
      <c r="F786" s="108"/>
      <c r="G786" s="108"/>
      <c r="H786" s="108"/>
      <c r="I786" s="108"/>
      <c r="J786" s="108"/>
    </row>
    <row r="787">
      <c r="D787" s="108"/>
      <c r="E787" s="108"/>
      <c r="F787" s="108"/>
      <c r="G787" s="108"/>
      <c r="H787" s="108"/>
      <c r="I787" s="108"/>
      <c r="J787" s="108"/>
    </row>
    <row r="788">
      <c r="D788" s="108"/>
      <c r="E788" s="108"/>
      <c r="F788" s="108"/>
      <c r="G788" s="108"/>
      <c r="H788" s="108"/>
      <c r="I788" s="108"/>
      <c r="J788" s="108"/>
    </row>
    <row r="789">
      <c r="D789" s="108"/>
      <c r="E789" s="108"/>
      <c r="F789" s="108"/>
      <c r="G789" s="108"/>
      <c r="H789" s="108"/>
      <c r="I789" s="108"/>
      <c r="J789" s="108"/>
    </row>
    <row r="790">
      <c r="D790" s="108"/>
      <c r="E790" s="108"/>
      <c r="F790" s="108"/>
      <c r="G790" s="108"/>
      <c r="H790" s="108"/>
      <c r="I790" s="108"/>
      <c r="J790" s="108"/>
    </row>
    <row r="791">
      <c r="D791" s="108"/>
      <c r="E791" s="108"/>
      <c r="F791" s="108"/>
      <c r="G791" s="108"/>
      <c r="H791" s="108"/>
      <c r="I791" s="108"/>
      <c r="J791" s="108"/>
    </row>
    <row r="792">
      <c r="D792" s="108"/>
      <c r="E792" s="108"/>
      <c r="F792" s="108"/>
      <c r="G792" s="108"/>
      <c r="H792" s="108"/>
      <c r="I792" s="108"/>
      <c r="J792" s="108"/>
    </row>
    <row r="793">
      <c r="D793" s="108"/>
      <c r="E793" s="108"/>
      <c r="F793" s="108"/>
      <c r="G793" s="108"/>
      <c r="H793" s="108"/>
      <c r="I793" s="108"/>
      <c r="J793" s="108"/>
    </row>
    <row r="794">
      <c r="D794" s="108"/>
      <c r="E794" s="108"/>
      <c r="F794" s="108"/>
      <c r="G794" s="108"/>
      <c r="H794" s="108"/>
      <c r="I794" s="108"/>
      <c r="J794" s="108"/>
    </row>
    <row r="795">
      <c r="D795" s="108"/>
      <c r="E795" s="108"/>
      <c r="F795" s="108"/>
      <c r="G795" s="108"/>
      <c r="H795" s="108"/>
      <c r="I795" s="108"/>
      <c r="J795" s="108"/>
    </row>
    <row r="796">
      <c r="D796" s="108"/>
      <c r="E796" s="108"/>
      <c r="F796" s="108"/>
      <c r="G796" s="108"/>
      <c r="H796" s="108"/>
      <c r="I796" s="108"/>
      <c r="J796" s="108"/>
    </row>
    <row r="797">
      <c r="D797" s="108"/>
      <c r="E797" s="108"/>
      <c r="F797" s="108"/>
      <c r="G797" s="108"/>
      <c r="H797" s="108"/>
      <c r="I797" s="108"/>
      <c r="J797" s="108"/>
    </row>
    <row r="798">
      <c r="D798" s="108"/>
      <c r="E798" s="108"/>
      <c r="F798" s="108"/>
      <c r="G798" s="108"/>
      <c r="H798" s="108"/>
      <c r="I798" s="108"/>
      <c r="J798" s="108"/>
    </row>
    <row r="799">
      <c r="D799" s="108"/>
      <c r="E799" s="108"/>
      <c r="F799" s="108"/>
      <c r="G799" s="108"/>
      <c r="H799" s="108"/>
      <c r="I799" s="108"/>
      <c r="J799" s="108"/>
    </row>
    <row r="800">
      <c r="D800" s="108"/>
      <c r="E800" s="108"/>
      <c r="F800" s="108"/>
      <c r="G800" s="108"/>
      <c r="H800" s="108"/>
      <c r="I800" s="108"/>
      <c r="J800" s="108"/>
    </row>
    <row r="801">
      <c r="D801" s="108"/>
      <c r="E801" s="108"/>
      <c r="F801" s="108"/>
      <c r="G801" s="108"/>
      <c r="H801" s="108"/>
      <c r="I801" s="108"/>
      <c r="J801" s="108"/>
    </row>
    <row r="802">
      <c r="D802" s="108"/>
      <c r="E802" s="108"/>
      <c r="F802" s="108"/>
      <c r="G802" s="108"/>
      <c r="H802" s="108"/>
      <c r="I802" s="108"/>
      <c r="J802" s="108"/>
    </row>
    <row r="803">
      <c r="D803" s="108"/>
      <c r="E803" s="108"/>
      <c r="F803" s="108"/>
      <c r="G803" s="108"/>
      <c r="H803" s="108"/>
      <c r="I803" s="108"/>
      <c r="J803" s="108"/>
    </row>
    <row r="804">
      <c r="D804" s="108"/>
      <c r="E804" s="108"/>
      <c r="F804" s="108"/>
      <c r="G804" s="108"/>
      <c r="H804" s="108"/>
      <c r="I804" s="108"/>
      <c r="J804" s="108"/>
    </row>
    <row r="805">
      <c r="D805" s="108"/>
      <c r="E805" s="108"/>
      <c r="F805" s="108"/>
      <c r="G805" s="108"/>
      <c r="H805" s="108"/>
      <c r="I805" s="108"/>
      <c r="J805" s="108"/>
    </row>
    <row r="806">
      <c r="D806" s="108"/>
      <c r="E806" s="108"/>
      <c r="F806" s="108"/>
      <c r="G806" s="108"/>
      <c r="H806" s="108"/>
      <c r="I806" s="108"/>
      <c r="J806" s="108"/>
    </row>
    <row r="807">
      <c r="D807" s="108"/>
      <c r="E807" s="108"/>
      <c r="F807" s="108"/>
      <c r="G807" s="108"/>
      <c r="H807" s="108"/>
      <c r="I807" s="108"/>
      <c r="J807" s="108"/>
    </row>
    <row r="808">
      <c r="D808" s="108"/>
      <c r="E808" s="108"/>
      <c r="F808" s="108"/>
      <c r="G808" s="108"/>
      <c r="H808" s="108"/>
      <c r="I808" s="108"/>
      <c r="J808" s="108"/>
    </row>
    <row r="809">
      <c r="D809" s="108"/>
      <c r="E809" s="108"/>
      <c r="F809" s="108"/>
      <c r="G809" s="108"/>
      <c r="H809" s="108"/>
      <c r="I809" s="108"/>
      <c r="J809" s="108"/>
    </row>
    <row r="810">
      <c r="D810" s="108"/>
      <c r="E810" s="108"/>
      <c r="F810" s="108"/>
      <c r="G810" s="108"/>
      <c r="H810" s="108"/>
      <c r="I810" s="108"/>
      <c r="J810" s="108"/>
    </row>
    <row r="811">
      <c r="D811" s="108"/>
      <c r="E811" s="108"/>
      <c r="F811" s="108"/>
      <c r="G811" s="108"/>
      <c r="H811" s="108"/>
      <c r="I811" s="108"/>
      <c r="J811" s="108"/>
    </row>
    <row r="812">
      <c r="D812" s="108"/>
      <c r="E812" s="108"/>
      <c r="F812" s="108"/>
      <c r="G812" s="108"/>
      <c r="H812" s="108"/>
      <c r="I812" s="108"/>
      <c r="J812" s="108"/>
    </row>
    <row r="813">
      <c r="D813" s="108"/>
      <c r="E813" s="108"/>
      <c r="F813" s="108"/>
      <c r="G813" s="108"/>
      <c r="H813" s="108"/>
      <c r="I813" s="108"/>
      <c r="J813" s="108"/>
    </row>
    <row r="814">
      <c r="D814" s="108"/>
      <c r="E814" s="108"/>
      <c r="F814" s="108"/>
      <c r="G814" s="108"/>
      <c r="H814" s="108"/>
      <c r="I814" s="108"/>
      <c r="J814" s="108"/>
    </row>
    <row r="815">
      <c r="D815" s="108"/>
      <c r="E815" s="108"/>
      <c r="F815" s="108"/>
      <c r="G815" s="108"/>
      <c r="H815" s="108"/>
      <c r="I815" s="108"/>
      <c r="J815" s="108"/>
    </row>
    <row r="816">
      <c r="D816" s="108"/>
      <c r="E816" s="108"/>
      <c r="F816" s="108"/>
      <c r="G816" s="108"/>
      <c r="H816" s="108"/>
      <c r="I816" s="108"/>
      <c r="J816" s="108"/>
    </row>
    <row r="817">
      <c r="D817" s="108"/>
      <c r="E817" s="108"/>
      <c r="F817" s="108"/>
      <c r="G817" s="108"/>
      <c r="H817" s="108"/>
      <c r="I817" s="108"/>
      <c r="J817" s="108"/>
    </row>
    <row r="818">
      <c r="D818" s="108"/>
      <c r="E818" s="108"/>
      <c r="F818" s="108"/>
      <c r="G818" s="108"/>
      <c r="H818" s="108"/>
      <c r="I818" s="108"/>
      <c r="J818" s="108"/>
    </row>
    <row r="819">
      <c r="D819" s="108"/>
      <c r="E819" s="108"/>
      <c r="F819" s="108"/>
      <c r="G819" s="108"/>
      <c r="H819" s="108"/>
      <c r="I819" s="108"/>
      <c r="J819" s="108"/>
    </row>
    <row r="820">
      <c r="D820" s="108"/>
      <c r="E820" s="108"/>
      <c r="F820" s="108"/>
      <c r="G820" s="108"/>
      <c r="H820" s="108"/>
      <c r="I820" s="108"/>
      <c r="J820" s="108"/>
    </row>
    <row r="821">
      <c r="D821" s="108"/>
      <c r="E821" s="108"/>
      <c r="F821" s="108"/>
      <c r="G821" s="108"/>
      <c r="H821" s="108"/>
      <c r="I821" s="108"/>
      <c r="J821" s="108"/>
    </row>
    <row r="822">
      <c r="D822" s="108"/>
      <c r="E822" s="108"/>
      <c r="F822" s="108"/>
      <c r="G822" s="108"/>
      <c r="H822" s="108"/>
      <c r="I822" s="108"/>
      <c r="J822" s="108"/>
    </row>
    <row r="823">
      <c r="D823" s="108"/>
      <c r="E823" s="108"/>
      <c r="F823" s="108"/>
      <c r="G823" s="108"/>
      <c r="H823" s="108"/>
      <c r="I823" s="108"/>
      <c r="J823" s="108"/>
    </row>
    <row r="824">
      <c r="D824" s="108"/>
      <c r="E824" s="108"/>
      <c r="F824" s="108"/>
      <c r="G824" s="108"/>
      <c r="H824" s="108"/>
      <c r="I824" s="108"/>
      <c r="J824" s="108"/>
    </row>
    <row r="825">
      <c r="D825" s="108"/>
      <c r="E825" s="108"/>
      <c r="F825" s="108"/>
      <c r="G825" s="108"/>
      <c r="H825" s="108"/>
      <c r="I825" s="108"/>
      <c r="J825" s="108"/>
    </row>
    <row r="826">
      <c r="D826" s="108"/>
      <c r="E826" s="108"/>
      <c r="F826" s="108"/>
      <c r="G826" s="108"/>
      <c r="H826" s="108"/>
      <c r="I826" s="108"/>
      <c r="J826" s="108"/>
    </row>
    <row r="827">
      <c r="D827" s="108"/>
      <c r="E827" s="108"/>
      <c r="F827" s="108"/>
      <c r="G827" s="108"/>
      <c r="H827" s="108"/>
      <c r="I827" s="108"/>
      <c r="J827" s="108"/>
    </row>
    <row r="828">
      <c r="D828" s="108"/>
      <c r="E828" s="108"/>
      <c r="F828" s="108"/>
      <c r="G828" s="108"/>
      <c r="H828" s="108"/>
      <c r="I828" s="108"/>
      <c r="J828" s="108"/>
    </row>
    <row r="829">
      <c r="D829" s="108"/>
      <c r="E829" s="108"/>
      <c r="F829" s="108"/>
      <c r="G829" s="108"/>
      <c r="H829" s="108"/>
      <c r="I829" s="108"/>
      <c r="J829" s="108"/>
    </row>
    <row r="830">
      <c r="D830" s="108"/>
      <c r="E830" s="108"/>
      <c r="F830" s="108"/>
      <c r="G830" s="108"/>
      <c r="H830" s="108"/>
      <c r="I830" s="108"/>
      <c r="J830" s="108"/>
    </row>
    <row r="831">
      <c r="D831" s="108"/>
      <c r="E831" s="108"/>
      <c r="F831" s="108"/>
      <c r="G831" s="108"/>
      <c r="H831" s="108"/>
      <c r="I831" s="108"/>
      <c r="J831" s="108"/>
    </row>
    <row r="832">
      <c r="D832" s="108"/>
      <c r="E832" s="108"/>
      <c r="F832" s="108"/>
      <c r="G832" s="108"/>
      <c r="H832" s="108"/>
      <c r="I832" s="108"/>
      <c r="J832" s="108"/>
    </row>
    <row r="833">
      <c r="D833" s="108"/>
      <c r="E833" s="108"/>
      <c r="F833" s="108"/>
      <c r="G833" s="108"/>
      <c r="H833" s="108"/>
      <c r="I833" s="108"/>
      <c r="J833" s="108"/>
    </row>
    <row r="834">
      <c r="D834" s="108"/>
      <c r="E834" s="108"/>
      <c r="F834" s="108"/>
      <c r="G834" s="108"/>
      <c r="H834" s="108"/>
      <c r="I834" s="108"/>
      <c r="J834" s="108"/>
    </row>
    <row r="835">
      <c r="D835" s="108"/>
      <c r="E835" s="108"/>
      <c r="F835" s="108"/>
      <c r="G835" s="108"/>
      <c r="H835" s="108"/>
      <c r="I835" s="108"/>
      <c r="J835" s="108"/>
    </row>
    <row r="836">
      <c r="D836" s="108"/>
      <c r="E836" s="108"/>
      <c r="F836" s="108"/>
      <c r="G836" s="108"/>
      <c r="H836" s="108"/>
      <c r="I836" s="108"/>
      <c r="J836" s="108"/>
    </row>
    <row r="837">
      <c r="D837" s="108"/>
      <c r="E837" s="108"/>
      <c r="F837" s="108"/>
      <c r="G837" s="108"/>
      <c r="H837" s="108"/>
      <c r="I837" s="108"/>
      <c r="J837" s="108"/>
    </row>
    <row r="838">
      <c r="D838" s="108"/>
      <c r="E838" s="108"/>
      <c r="F838" s="108"/>
      <c r="G838" s="108"/>
      <c r="H838" s="108"/>
      <c r="I838" s="108"/>
      <c r="J838" s="108"/>
    </row>
    <row r="839">
      <c r="D839" s="108"/>
      <c r="E839" s="108"/>
      <c r="F839" s="108"/>
      <c r="G839" s="108"/>
      <c r="H839" s="108"/>
      <c r="I839" s="108"/>
      <c r="J839" s="108"/>
    </row>
    <row r="840">
      <c r="D840" s="108"/>
      <c r="E840" s="108"/>
      <c r="F840" s="108"/>
      <c r="G840" s="108"/>
      <c r="H840" s="108"/>
      <c r="I840" s="108"/>
      <c r="J840" s="108"/>
    </row>
    <row r="841">
      <c r="D841" s="108"/>
      <c r="E841" s="108"/>
      <c r="F841" s="108"/>
      <c r="G841" s="108"/>
      <c r="H841" s="108"/>
      <c r="I841" s="108"/>
      <c r="J841" s="108"/>
    </row>
    <row r="842">
      <c r="D842" s="108"/>
      <c r="E842" s="108"/>
      <c r="F842" s="108"/>
      <c r="G842" s="108"/>
      <c r="H842" s="108"/>
      <c r="I842" s="108"/>
      <c r="J842" s="108"/>
    </row>
    <row r="843">
      <c r="D843" s="108"/>
      <c r="E843" s="108"/>
      <c r="F843" s="108"/>
      <c r="G843" s="108"/>
      <c r="H843" s="108"/>
      <c r="I843" s="108"/>
      <c r="J843" s="108"/>
    </row>
    <row r="844">
      <c r="D844" s="108"/>
      <c r="E844" s="108"/>
      <c r="F844" s="108"/>
      <c r="G844" s="108"/>
      <c r="H844" s="108"/>
      <c r="I844" s="108"/>
      <c r="J844" s="108"/>
    </row>
    <row r="845">
      <c r="D845" s="108"/>
      <c r="E845" s="108"/>
      <c r="F845" s="108"/>
      <c r="G845" s="108"/>
      <c r="H845" s="108"/>
      <c r="I845" s="108"/>
      <c r="J845" s="108"/>
    </row>
    <row r="846">
      <c r="D846" s="108"/>
      <c r="E846" s="108"/>
      <c r="F846" s="108"/>
      <c r="G846" s="108"/>
      <c r="H846" s="108"/>
      <c r="I846" s="108"/>
      <c r="J846" s="108"/>
    </row>
    <row r="847">
      <c r="D847" s="108"/>
      <c r="E847" s="108"/>
      <c r="F847" s="108"/>
      <c r="G847" s="108"/>
      <c r="H847" s="108"/>
      <c r="I847" s="108"/>
      <c r="J847" s="108"/>
    </row>
    <row r="848">
      <c r="D848" s="108"/>
      <c r="E848" s="108"/>
      <c r="F848" s="108"/>
      <c r="G848" s="108"/>
      <c r="H848" s="108"/>
      <c r="I848" s="108"/>
      <c r="J848" s="108"/>
    </row>
    <row r="849">
      <c r="D849" s="108"/>
      <c r="E849" s="108"/>
      <c r="F849" s="108"/>
      <c r="G849" s="108"/>
      <c r="H849" s="108"/>
      <c r="I849" s="108"/>
      <c r="J849" s="108"/>
    </row>
    <row r="850">
      <c r="D850" s="108"/>
      <c r="E850" s="108"/>
      <c r="F850" s="108"/>
      <c r="G850" s="108"/>
      <c r="H850" s="108"/>
      <c r="I850" s="108"/>
      <c r="J850" s="108"/>
    </row>
    <row r="851">
      <c r="D851" s="108"/>
      <c r="E851" s="108"/>
      <c r="F851" s="108"/>
      <c r="G851" s="108"/>
      <c r="H851" s="108"/>
      <c r="I851" s="108"/>
      <c r="J851" s="108"/>
    </row>
    <row r="852">
      <c r="D852" s="108"/>
      <c r="E852" s="108"/>
      <c r="F852" s="108"/>
      <c r="G852" s="108"/>
      <c r="H852" s="108"/>
      <c r="I852" s="108"/>
      <c r="J852" s="108"/>
    </row>
    <row r="853">
      <c r="D853" s="108"/>
      <c r="E853" s="108"/>
      <c r="F853" s="108"/>
      <c r="G853" s="108"/>
      <c r="H853" s="108"/>
      <c r="I853" s="108"/>
      <c r="J853" s="108"/>
    </row>
    <row r="854">
      <c r="D854" s="108"/>
      <c r="E854" s="108"/>
      <c r="F854" s="108"/>
      <c r="G854" s="108"/>
      <c r="H854" s="108"/>
      <c r="I854" s="108"/>
      <c r="J854" s="108"/>
    </row>
    <row r="855">
      <c r="D855" s="108"/>
      <c r="E855" s="108"/>
      <c r="F855" s="108"/>
      <c r="G855" s="108"/>
      <c r="H855" s="108"/>
      <c r="I855" s="108"/>
      <c r="J855" s="108"/>
    </row>
    <row r="856">
      <c r="D856" s="108"/>
      <c r="E856" s="108"/>
      <c r="F856" s="108"/>
      <c r="G856" s="108"/>
      <c r="H856" s="108"/>
      <c r="I856" s="108"/>
      <c r="J856" s="108"/>
    </row>
    <row r="857">
      <c r="D857" s="108"/>
      <c r="E857" s="108"/>
      <c r="F857" s="108"/>
      <c r="G857" s="108"/>
      <c r="H857" s="108"/>
      <c r="I857" s="108"/>
      <c r="J857" s="108"/>
    </row>
    <row r="858">
      <c r="D858" s="108"/>
      <c r="E858" s="108"/>
      <c r="F858" s="108"/>
      <c r="G858" s="108"/>
      <c r="H858" s="108"/>
      <c r="I858" s="108"/>
      <c r="J858" s="108"/>
    </row>
    <row r="859">
      <c r="D859" s="108"/>
      <c r="E859" s="108"/>
      <c r="F859" s="108"/>
      <c r="G859" s="108"/>
      <c r="H859" s="108"/>
      <c r="I859" s="108"/>
      <c r="J859" s="108"/>
    </row>
    <row r="860">
      <c r="D860" s="108"/>
      <c r="E860" s="108"/>
      <c r="F860" s="108"/>
      <c r="G860" s="108"/>
      <c r="H860" s="108"/>
      <c r="I860" s="108"/>
      <c r="J860" s="108"/>
    </row>
    <row r="861">
      <c r="D861" s="108"/>
      <c r="E861" s="108"/>
      <c r="F861" s="108"/>
      <c r="G861" s="108"/>
      <c r="H861" s="108"/>
      <c r="I861" s="108"/>
      <c r="J861" s="108"/>
    </row>
    <row r="862">
      <c r="D862" s="108"/>
      <c r="E862" s="108"/>
      <c r="F862" s="108"/>
      <c r="G862" s="108"/>
      <c r="H862" s="108"/>
      <c r="I862" s="108"/>
      <c r="J862" s="108"/>
    </row>
    <row r="863">
      <c r="D863" s="108"/>
      <c r="E863" s="108"/>
      <c r="F863" s="108"/>
      <c r="G863" s="108"/>
      <c r="H863" s="108"/>
      <c r="I863" s="108"/>
      <c r="J863" s="108"/>
    </row>
    <row r="864">
      <c r="D864" s="108"/>
      <c r="E864" s="108"/>
      <c r="F864" s="108"/>
      <c r="G864" s="108"/>
      <c r="H864" s="108"/>
      <c r="I864" s="108"/>
      <c r="J864" s="108"/>
    </row>
    <row r="865">
      <c r="D865" s="108"/>
      <c r="E865" s="108"/>
      <c r="F865" s="108"/>
      <c r="G865" s="108"/>
      <c r="H865" s="108"/>
      <c r="I865" s="108"/>
      <c r="J865" s="108"/>
    </row>
    <row r="866">
      <c r="D866" s="108"/>
      <c r="E866" s="108"/>
      <c r="F866" s="108"/>
      <c r="G866" s="108"/>
      <c r="H866" s="108"/>
      <c r="I866" s="108"/>
      <c r="J866" s="108"/>
    </row>
    <row r="867">
      <c r="D867" s="108"/>
      <c r="E867" s="108"/>
      <c r="F867" s="108"/>
      <c r="G867" s="108"/>
      <c r="H867" s="108"/>
      <c r="I867" s="108"/>
      <c r="J867" s="108"/>
    </row>
    <row r="868">
      <c r="D868" s="108"/>
      <c r="E868" s="108"/>
      <c r="F868" s="108"/>
      <c r="G868" s="108"/>
      <c r="H868" s="108"/>
      <c r="I868" s="108"/>
      <c r="J868" s="108"/>
    </row>
    <row r="869">
      <c r="D869" s="108"/>
      <c r="E869" s="108"/>
      <c r="F869" s="108"/>
      <c r="G869" s="108"/>
      <c r="H869" s="108"/>
      <c r="I869" s="108"/>
      <c r="J869" s="108"/>
    </row>
    <row r="870">
      <c r="D870" s="108"/>
      <c r="E870" s="108"/>
      <c r="F870" s="108"/>
      <c r="G870" s="108"/>
      <c r="H870" s="108"/>
      <c r="I870" s="108"/>
      <c r="J870" s="108"/>
    </row>
    <row r="871">
      <c r="D871" s="108"/>
      <c r="E871" s="108"/>
      <c r="F871" s="108"/>
      <c r="G871" s="108"/>
      <c r="H871" s="108"/>
      <c r="I871" s="108"/>
      <c r="J871" s="108"/>
    </row>
    <row r="872">
      <c r="D872" s="108"/>
      <c r="E872" s="108"/>
      <c r="F872" s="108"/>
      <c r="G872" s="108"/>
      <c r="H872" s="108"/>
      <c r="I872" s="108"/>
      <c r="J872" s="108"/>
    </row>
    <row r="873">
      <c r="D873" s="108"/>
      <c r="E873" s="108"/>
      <c r="F873" s="108"/>
      <c r="G873" s="108"/>
      <c r="H873" s="108"/>
      <c r="I873" s="108"/>
      <c r="J873" s="108"/>
    </row>
    <row r="874">
      <c r="D874" s="108"/>
      <c r="E874" s="108"/>
      <c r="F874" s="108"/>
      <c r="G874" s="108"/>
      <c r="H874" s="108"/>
      <c r="I874" s="108"/>
      <c r="J874" s="108"/>
    </row>
    <row r="875">
      <c r="D875" s="108"/>
      <c r="E875" s="108"/>
      <c r="F875" s="108"/>
      <c r="G875" s="108"/>
      <c r="H875" s="108"/>
      <c r="I875" s="108"/>
      <c r="J875" s="108"/>
    </row>
    <row r="876">
      <c r="D876" s="108"/>
      <c r="E876" s="108"/>
      <c r="F876" s="108"/>
      <c r="G876" s="108"/>
      <c r="H876" s="108"/>
      <c r="I876" s="108"/>
      <c r="J876" s="108"/>
    </row>
    <row r="877">
      <c r="D877" s="108"/>
      <c r="E877" s="108"/>
      <c r="F877" s="108"/>
      <c r="G877" s="108"/>
      <c r="H877" s="108"/>
      <c r="I877" s="108"/>
      <c r="J877" s="108"/>
    </row>
    <row r="878">
      <c r="D878" s="108"/>
      <c r="E878" s="108"/>
      <c r="F878" s="108"/>
      <c r="G878" s="108"/>
      <c r="H878" s="108"/>
      <c r="I878" s="108"/>
      <c r="J878" s="108"/>
    </row>
    <row r="879">
      <c r="D879" s="108"/>
      <c r="E879" s="108"/>
      <c r="F879" s="108"/>
      <c r="G879" s="108"/>
      <c r="H879" s="108"/>
      <c r="I879" s="108"/>
      <c r="J879" s="108"/>
    </row>
    <row r="880">
      <c r="D880" s="108"/>
      <c r="E880" s="108"/>
      <c r="F880" s="108"/>
      <c r="G880" s="108"/>
      <c r="H880" s="108"/>
      <c r="I880" s="108"/>
      <c r="J880" s="108"/>
    </row>
    <row r="881">
      <c r="D881" s="108"/>
      <c r="E881" s="108"/>
      <c r="F881" s="108"/>
      <c r="G881" s="108"/>
      <c r="H881" s="108"/>
      <c r="I881" s="108"/>
      <c r="J881" s="108"/>
    </row>
    <row r="882">
      <c r="D882" s="108"/>
      <c r="E882" s="108"/>
      <c r="F882" s="108"/>
      <c r="G882" s="108"/>
      <c r="H882" s="108"/>
      <c r="I882" s="108"/>
      <c r="J882" s="108"/>
    </row>
    <row r="883">
      <c r="D883" s="108"/>
      <c r="E883" s="108"/>
      <c r="F883" s="108"/>
      <c r="G883" s="108"/>
      <c r="H883" s="108"/>
      <c r="I883" s="108"/>
      <c r="J883" s="108"/>
    </row>
    <row r="884">
      <c r="D884" s="108"/>
      <c r="E884" s="108"/>
      <c r="F884" s="108"/>
      <c r="G884" s="108"/>
      <c r="H884" s="108"/>
      <c r="I884" s="108"/>
      <c r="J884" s="108"/>
    </row>
    <row r="885">
      <c r="D885" s="108"/>
      <c r="E885" s="108"/>
      <c r="F885" s="108"/>
      <c r="G885" s="108"/>
      <c r="H885" s="108"/>
      <c r="I885" s="108"/>
      <c r="J885" s="108"/>
    </row>
    <row r="886">
      <c r="D886" s="108"/>
      <c r="E886" s="108"/>
      <c r="F886" s="108"/>
      <c r="G886" s="108"/>
      <c r="H886" s="108"/>
      <c r="I886" s="108"/>
      <c r="J886" s="108"/>
    </row>
    <row r="887">
      <c r="D887" s="108"/>
      <c r="E887" s="108"/>
      <c r="F887" s="108"/>
      <c r="G887" s="108"/>
      <c r="H887" s="108"/>
      <c r="I887" s="108"/>
      <c r="J887" s="108"/>
    </row>
    <row r="888">
      <c r="D888" s="108"/>
      <c r="E888" s="108"/>
      <c r="F888" s="108"/>
      <c r="G888" s="108"/>
      <c r="H888" s="108"/>
      <c r="I888" s="108"/>
      <c r="J888" s="108"/>
    </row>
    <row r="889">
      <c r="D889" s="108"/>
      <c r="E889" s="108"/>
      <c r="F889" s="108"/>
      <c r="G889" s="108"/>
      <c r="H889" s="108"/>
      <c r="I889" s="108"/>
      <c r="J889" s="108"/>
    </row>
    <row r="890">
      <c r="D890" s="108"/>
      <c r="E890" s="108"/>
      <c r="F890" s="108"/>
      <c r="G890" s="108"/>
      <c r="H890" s="108"/>
      <c r="I890" s="108"/>
      <c r="J890" s="108"/>
    </row>
    <row r="891">
      <c r="D891" s="108"/>
      <c r="E891" s="108"/>
      <c r="F891" s="108"/>
      <c r="G891" s="108"/>
      <c r="H891" s="108"/>
      <c r="I891" s="108"/>
      <c r="J891" s="108"/>
    </row>
    <row r="892">
      <c r="D892" s="108"/>
      <c r="E892" s="108"/>
      <c r="F892" s="108"/>
      <c r="G892" s="108"/>
      <c r="H892" s="108"/>
      <c r="I892" s="108"/>
      <c r="J892" s="108"/>
    </row>
    <row r="893">
      <c r="D893" s="108"/>
      <c r="E893" s="108"/>
      <c r="F893" s="108"/>
      <c r="G893" s="108"/>
      <c r="H893" s="108"/>
      <c r="I893" s="108"/>
      <c r="J893" s="108"/>
    </row>
    <row r="894">
      <c r="D894" s="108"/>
      <c r="E894" s="108"/>
      <c r="F894" s="108"/>
      <c r="G894" s="108"/>
      <c r="H894" s="108"/>
      <c r="I894" s="108"/>
      <c r="J894" s="108"/>
    </row>
    <row r="895">
      <c r="D895" s="108"/>
      <c r="E895" s="108"/>
      <c r="F895" s="108"/>
      <c r="G895" s="108"/>
      <c r="H895" s="108"/>
      <c r="I895" s="108"/>
      <c r="J895" s="108"/>
    </row>
    <row r="896">
      <c r="D896" s="108"/>
      <c r="E896" s="108"/>
      <c r="F896" s="108"/>
      <c r="G896" s="108"/>
      <c r="H896" s="108"/>
      <c r="I896" s="108"/>
      <c r="J896" s="108"/>
    </row>
    <row r="897">
      <c r="D897" s="108"/>
      <c r="E897" s="108"/>
      <c r="F897" s="108"/>
      <c r="G897" s="108"/>
      <c r="H897" s="108"/>
      <c r="I897" s="108"/>
      <c r="J897" s="108"/>
    </row>
    <row r="898">
      <c r="D898" s="108"/>
      <c r="E898" s="108"/>
      <c r="F898" s="108"/>
      <c r="G898" s="108"/>
      <c r="H898" s="108"/>
      <c r="I898" s="108"/>
      <c r="J898" s="108"/>
    </row>
    <row r="899">
      <c r="D899" s="108"/>
      <c r="E899" s="108"/>
      <c r="F899" s="108"/>
      <c r="G899" s="108"/>
      <c r="H899" s="108"/>
      <c r="I899" s="108"/>
      <c r="J899" s="108"/>
    </row>
    <row r="900">
      <c r="D900" s="108"/>
      <c r="E900" s="108"/>
      <c r="F900" s="108"/>
      <c r="G900" s="108"/>
      <c r="H900" s="108"/>
      <c r="I900" s="108"/>
      <c r="J900" s="108"/>
    </row>
    <row r="901">
      <c r="D901" s="108"/>
      <c r="E901" s="108"/>
      <c r="F901" s="108"/>
      <c r="G901" s="108"/>
      <c r="H901" s="108"/>
      <c r="I901" s="108"/>
      <c r="J901" s="108"/>
    </row>
    <row r="902">
      <c r="D902" s="108"/>
      <c r="E902" s="108"/>
      <c r="F902" s="108"/>
      <c r="G902" s="108"/>
      <c r="H902" s="108"/>
      <c r="I902" s="108"/>
      <c r="J902" s="108"/>
    </row>
    <row r="903">
      <c r="D903" s="108"/>
      <c r="E903" s="108"/>
      <c r="F903" s="108"/>
      <c r="G903" s="108"/>
      <c r="H903" s="108"/>
      <c r="I903" s="108"/>
      <c r="J903" s="108"/>
    </row>
    <row r="904">
      <c r="D904" s="108"/>
      <c r="E904" s="108"/>
      <c r="F904" s="108"/>
      <c r="G904" s="108"/>
      <c r="H904" s="108"/>
      <c r="I904" s="108"/>
      <c r="J904" s="108"/>
    </row>
    <row r="905">
      <c r="D905" s="108"/>
      <c r="E905" s="108"/>
      <c r="F905" s="108"/>
      <c r="G905" s="108"/>
      <c r="H905" s="108"/>
      <c r="I905" s="108"/>
      <c r="J905" s="108"/>
    </row>
    <row r="906">
      <c r="D906" s="108"/>
      <c r="E906" s="108"/>
      <c r="F906" s="108"/>
      <c r="G906" s="108"/>
      <c r="H906" s="108"/>
      <c r="I906" s="108"/>
      <c r="J906" s="108"/>
    </row>
    <row r="907">
      <c r="D907" s="108"/>
      <c r="E907" s="108"/>
      <c r="F907" s="108"/>
      <c r="G907" s="108"/>
      <c r="H907" s="108"/>
      <c r="I907" s="108"/>
      <c r="J907" s="108"/>
    </row>
    <row r="908">
      <c r="D908" s="108"/>
      <c r="E908" s="108"/>
      <c r="F908" s="108"/>
      <c r="G908" s="108"/>
      <c r="H908" s="108"/>
      <c r="I908" s="108"/>
      <c r="J908" s="108"/>
    </row>
    <row r="909">
      <c r="D909" s="108"/>
      <c r="E909" s="108"/>
      <c r="F909" s="108"/>
      <c r="G909" s="108"/>
      <c r="H909" s="108"/>
      <c r="I909" s="108"/>
      <c r="J909" s="108"/>
    </row>
    <row r="910">
      <c r="D910" s="108"/>
      <c r="E910" s="108"/>
      <c r="F910" s="108"/>
      <c r="G910" s="108"/>
      <c r="H910" s="108"/>
      <c r="I910" s="108"/>
      <c r="J910" s="108"/>
    </row>
    <row r="911">
      <c r="D911" s="108"/>
      <c r="E911" s="108"/>
      <c r="F911" s="108"/>
      <c r="G911" s="108"/>
      <c r="H911" s="108"/>
      <c r="I911" s="108"/>
      <c r="J911" s="108"/>
    </row>
    <row r="912">
      <c r="D912" s="108"/>
      <c r="E912" s="108"/>
      <c r="F912" s="108"/>
      <c r="G912" s="108"/>
      <c r="H912" s="108"/>
      <c r="I912" s="108"/>
      <c r="J912" s="108"/>
    </row>
    <row r="913">
      <c r="D913" s="108"/>
      <c r="E913" s="108"/>
      <c r="F913" s="108"/>
      <c r="G913" s="108"/>
      <c r="H913" s="108"/>
      <c r="I913" s="108"/>
      <c r="J913" s="108"/>
    </row>
    <row r="914">
      <c r="D914" s="108"/>
      <c r="E914" s="108"/>
      <c r="F914" s="108"/>
      <c r="G914" s="108"/>
      <c r="H914" s="108"/>
      <c r="I914" s="108"/>
      <c r="J914" s="108"/>
    </row>
    <row r="915">
      <c r="D915" s="108"/>
      <c r="E915" s="108"/>
      <c r="F915" s="108"/>
      <c r="G915" s="108"/>
      <c r="H915" s="108"/>
      <c r="I915" s="108"/>
      <c r="J915" s="108"/>
    </row>
    <row r="916">
      <c r="D916" s="108"/>
      <c r="E916" s="108"/>
      <c r="F916" s="108"/>
      <c r="G916" s="108"/>
      <c r="H916" s="108"/>
      <c r="I916" s="108"/>
      <c r="J916" s="108"/>
    </row>
    <row r="917">
      <c r="D917" s="108"/>
      <c r="E917" s="108"/>
      <c r="F917" s="108"/>
      <c r="G917" s="108"/>
      <c r="H917" s="108"/>
      <c r="I917" s="108"/>
      <c r="J917" s="108"/>
    </row>
    <row r="918">
      <c r="D918" s="108"/>
      <c r="E918" s="108"/>
      <c r="F918" s="108"/>
      <c r="G918" s="108"/>
      <c r="H918" s="108"/>
      <c r="I918" s="108"/>
      <c r="J918" s="108"/>
    </row>
    <row r="919">
      <c r="D919" s="108"/>
      <c r="E919" s="108"/>
      <c r="F919" s="108"/>
      <c r="G919" s="108"/>
      <c r="H919" s="108"/>
      <c r="I919" s="108"/>
      <c r="J919" s="108"/>
    </row>
    <row r="920">
      <c r="D920" s="108"/>
      <c r="E920" s="108"/>
      <c r="F920" s="108"/>
      <c r="G920" s="108"/>
      <c r="H920" s="108"/>
      <c r="I920" s="108"/>
      <c r="J920" s="108"/>
    </row>
    <row r="921">
      <c r="D921" s="108"/>
      <c r="E921" s="108"/>
      <c r="F921" s="108"/>
      <c r="G921" s="108"/>
      <c r="H921" s="108"/>
      <c r="I921" s="108"/>
      <c r="J921" s="108"/>
    </row>
    <row r="922">
      <c r="D922" s="108"/>
      <c r="E922" s="108"/>
      <c r="F922" s="108"/>
      <c r="G922" s="108"/>
      <c r="H922" s="108"/>
      <c r="I922" s="108"/>
      <c r="J922" s="108"/>
    </row>
    <row r="923">
      <c r="D923" s="108"/>
      <c r="E923" s="108"/>
      <c r="F923" s="108"/>
      <c r="G923" s="108"/>
      <c r="H923" s="108"/>
      <c r="I923" s="108"/>
      <c r="J923" s="108"/>
    </row>
    <row r="924">
      <c r="D924" s="108"/>
      <c r="E924" s="108"/>
      <c r="F924" s="108"/>
      <c r="G924" s="108"/>
      <c r="H924" s="108"/>
      <c r="I924" s="108"/>
      <c r="J924" s="108"/>
    </row>
    <row r="925">
      <c r="D925" s="108"/>
      <c r="E925" s="108"/>
      <c r="F925" s="108"/>
      <c r="G925" s="108"/>
      <c r="H925" s="108"/>
      <c r="I925" s="108"/>
      <c r="J925" s="108"/>
    </row>
    <row r="926">
      <c r="D926" s="108"/>
      <c r="E926" s="108"/>
      <c r="F926" s="108"/>
      <c r="G926" s="108"/>
      <c r="H926" s="108"/>
      <c r="I926" s="108"/>
      <c r="J926" s="108"/>
    </row>
    <row r="927">
      <c r="D927" s="108"/>
      <c r="E927" s="108"/>
      <c r="F927" s="108"/>
      <c r="G927" s="108"/>
      <c r="H927" s="108"/>
      <c r="I927" s="108"/>
      <c r="J927" s="108"/>
    </row>
    <row r="928">
      <c r="D928" s="108"/>
      <c r="E928" s="108"/>
      <c r="F928" s="108"/>
      <c r="G928" s="108"/>
      <c r="H928" s="108"/>
      <c r="I928" s="108"/>
      <c r="J928" s="108"/>
    </row>
    <row r="929">
      <c r="D929" s="108"/>
      <c r="E929" s="108"/>
      <c r="F929" s="108"/>
      <c r="G929" s="108"/>
      <c r="H929" s="108"/>
      <c r="I929" s="108"/>
      <c r="J929" s="108"/>
    </row>
    <row r="930">
      <c r="D930" s="108"/>
      <c r="E930" s="108"/>
      <c r="F930" s="108"/>
      <c r="G930" s="108"/>
      <c r="H930" s="108"/>
      <c r="I930" s="108"/>
      <c r="J930" s="108"/>
    </row>
    <row r="931">
      <c r="D931" s="108"/>
      <c r="E931" s="108"/>
      <c r="F931" s="108"/>
      <c r="G931" s="108"/>
      <c r="H931" s="108"/>
      <c r="I931" s="108"/>
      <c r="J931" s="108"/>
    </row>
    <row r="932">
      <c r="D932" s="108"/>
      <c r="E932" s="108"/>
      <c r="F932" s="108"/>
      <c r="G932" s="108"/>
      <c r="H932" s="108"/>
      <c r="I932" s="108"/>
      <c r="J932" s="108"/>
    </row>
    <row r="933">
      <c r="D933" s="108"/>
      <c r="E933" s="108"/>
      <c r="F933" s="108"/>
      <c r="G933" s="108"/>
      <c r="H933" s="108"/>
      <c r="I933" s="108"/>
      <c r="J933" s="108"/>
    </row>
    <row r="934">
      <c r="D934" s="108"/>
      <c r="E934" s="108"/>
      <c r="F934" s="108"/>
      <c r="G934" s="108"/>
      <c r="H934" s="108"/>
      <c r="I934" s="108"/>
      <c r="J934" s="108"/>
    </row>
    <row r="935">
      <c r="D935" s="108"/>
      <c r="E935" s="108"/>
      <c r="F935" s="108"/>
      <c r="G935" s="108"/>
      <c r="H935" s="108"/>
      <c r="I935" s="108"/>
      <c r="J935" s="108"/>
    </row>
    <row r="936">
      <c r="D936" s="108"/>
      <c r="E936" s="108"/>
      <c r="F936" s="108"/>
      <c r="G936" s="108"/>
      <c r="H936" s="108"/>
      <c r="I936" s="108"/>
      <c r="J936" s="108"/>
    </row>
    <row r="937">
      <c r="D937" s="108"/>
      <c r="E937" s="108"/>
      <c r="F937" s="108"/>
      <c r="G937" s="108"/>
      <c r="H937" s="108"/>
      <c r="I937" s="108"/>
      <c r="J937" s="108"/>
    </row>
    <row r="938">
      <c r="D938" s="108"/>
      <c r="E938" s="108"/>
      <c r="F938" s="108"/>
      <c r="G938" s="108"/>
      <c r="H938" s="108"/>
      <c r="I938" s="108"/>
      <c r="J938" s="108"/>
    </row>
    <row r="939">
      <c r="D939" s="108"/>
      <c r="E939" s="108"/>
      <c r="F939" s="108"/>
      <c r="G939" s="108"/>
      <c r="H939" s="108"/>
      <c r="I939" s="108"/>
      <c r="J939" s="108"/>
    </row>
    <row r="940">
      <c r="D940" s="108"/>
      <c r="E940" s="108"/>
      <c r="F940" s="108"/>
      <c r="G940" s="108"/>
      <c r="H940" s="108"/>
      <c r="I940" s="108"/>
      <c r="J940" s="108"/>
    </row>
    <row r="941">
      <c r="D941" s="108"/>
      <c r="E941" s="108"/>
      <c r="F941" s="108"/>
      <c r="G941" s="108"/>
      <c r="H941" s="108"/>
      <c r="I941" s="108"/>
      <c r="J941" s="108"/>
    </row>
    <row r="942">
      <c r="D942" s="108"/>
      <c r="E942" s="108"/>
      <c r="F942" s="108"/>
      <c r="G942" s="108"/>
      <c r="H942" s="108"/>
      <c r="I942" s="108"/>
      <c r="J942" s="108"/>
    </row>
    <row r="943">
      <c r="D943" s="108"/>
      <c r="E943" s="108"/>
      <c r="F943" s="108"/>
      <c r="G943" s="108"/>
      <c r="H943" s="108"/>
      <c r="I943" s="108"/>
      <c r="J943" s="108"/>
    </row>
    <row r="944">
      <c r="D944" s="108"/>
      <c r="E944" s="108"/>
      <c r="F944" s="108"/>
      <c r="G944" s="108"/>
      <c r="H944" s="108"/>
      <c r="I944" s="108"/>
      <c r="J944" s="108"/>
    </row>
    <row r="945">
      <c r="D945" s="108"/>
      <c r="E945" s="108"/>
      <c r="F945" s="108"/>
      <c r="G945" s="108"/>
      <c r="H945" s="108"/>
      <c r="I945" s="108"/>
      <c r="J945" s="108"/>
    </row>
    <row r="946">
      <c r="D946" s="108"/>
      <c r="E946" s="108"/>
      <c r="F946" s="108"/>
      <c r="G946" s="108"/>
      <c r="H946" s="108"/>
      <c r="I946" s="108"/>
      <c r="J946" s="108"/>
    </row>
    <row r="947">
      <c r="D947" s="108"/>
      <c r="E947" s="108"/>
      <c r="F947" s="108"/>
      <c r="G947" s="108"/>
      <c r="H947" s="108"/>
      <c r="I947" s="108"/>
      <c r="J947" s="108"/>
    </row>
    <row r="948">
      <c r="D948" s="108"/>
      <c r="E948" s="108"/>
      <c r="F948" s="108"/>
      <c r="G948" s="108"/>
      <c r="H948" s="108"/>
      <c r="I948" s="108"/>
      <c r="J948" s="108"/>
    </row>
    <row r="949">
      <c r="D949" s="108"/>
      <c r="E949" s="108"/>
      <c r="F949" s="108"/>
      <c r="G949" s="108"/>
      <c r="H949" s="108"/>
      <c r="I949" s="108"/>
      <c r="J949" s="108"/>
    </row>
    <row r="950">
      <c r="D950" s="108"/>
      <c r="E950" s="108"/>
      <c r="F950" s="108"/>
      <c r="G950" s="108"/>
      <c r="H950" s="108"/>
      <c r="I950" s="108"/>
      <c r="J950" s="108"/>
    </row>
    <row r="951">
      <c r="D951" s="108"/>
      <c r="E951" s="108"/>
      <c r="F951" s="108"/>
      <c r="G951" s="108"/>
      <c r="H951" s="108"/>
      <c r="I951" s="108"/>
      <c r="J951" s="108"/>
    </row>
    <row r="952">
      <c r="D952" s="108"/>
      <c r="E952" s="108"/>
      <c r="F952" s="108"/>
      <c r="G952" s="108"/>
      <c r="H952" s="108"/>
      <c r="I952" s="108"/>
      <c r="J952" s="108"/>
    </row>
    <row r="953">
      <c r="D953" s="108"/>
      <c r="E953" s="108"/>
      <c r="F953" s="108"/>
      <c r="G953" s="108"/>
      <c r="H953" s="108"/>
      <c r="I953" s="108"/>
      <c r="J953" s="108"/>
    </row>
    <row r="954">
      <c r="D954" s="108"/>
      <c r="E954" s="108"/>
      <c r="F954" s="108"/>
      <c r="G954" s="108"/>
      <c r="H954" s="108"/>
      <c r="I954" s="108"/>
      <c r="J954" s="108"/>
    </row>
    <row r="955">
      <c r="D955" s="108"/>
      <c r="E955" s="108"/>
      <c r="F955" s="108"/>
      <c r="G955" s="108"/>
      <c r="H955" s="108"/>
      <c r="I955" s="108"/>
      <c r="J955" s="108"/>
    </row>
    <row r="956">
      <c r="D956" s="108"/>
      <c r="E956" s="108"/>
      <c r="F956" s="108"/>
      <c r="G956" s="108"/>
      <c r="H956" s="108"/>
      <c r="I956" s="108"/>
      <c r="J956" s="108"/>
    </row>
    <row r="957">
      <c r="D957" s="108"/>
      <c r="E957" s="108"/>
      <c r="F957" s="108"/>
      <c r="G957" s="108"/>
      <c r="H957" s="108"/>
      <c r="I957" s="108"/>
      <c r="J957" s="108"/>
    </row>
    <row r="958">
      <c r="D958" s="108"/>
      <c r="E958" s="108"/>
      <c r="F958" s="108"/>
      <c r="G958" s="108"/>
      <c r="H958" s="108"/>
      <c r="I958" s="108"/>
      <c r="J958" s="108"/>
    </row>
    <row r="959">
      <c r="D959" s="108"/>
      <c r="E959" s="108"/>
      <c r="F959" s="108"/>
      <c r="G959" s="108"/>
      <c r="H959" s="108"/>
      <c r="I959" s="108"/>
      <c r="J959" s="108"/>
    </row>
    <row r="960">
      <c r="D960" s="108"/>
      <c r="E960" s="108"/>
      <c r="F960" s="108"/>
      <c r="G960" s="108"/>
      <c r="H960" s="108"/>
      <c r="I960" s="108"/>
      <c r="J960" s="108"/>
    </row>
    <row r="961">
      <c r="D961" s="108"/>
      <c r="E961" s="108"/>
      <c r="F961" s="108"/>
      <c r="G961" s="108"/>
      <c r="H961" s="108"/>
      <c r="I961" s="108"/>
      <c r="J961" s="108"/>
    </row>
    <row r="962">
      <c r="D962" s="108"/>
      <c r="E962" s="108"/>
      <c r="F962" s="108"/>
      <c r="G962" s="108"/>
      <c r="H962" s="108"/>
      <c r="I962" s="108"/>
      <c r="J962" s="108"/>
    </row>
    <row r="963">
      <c r="D963" s="108"/>
      <c r="E963" s="108"/>
      <c r="F963" s="108"/>
      <c r="G963" s="108"/>
      <c r="H963" s="108"/>
      <c r="I963" s="108"/>
      <c r="J963" s="108"/>
    </row>
    <row r="964">
      <c r="D964" s="108"/>
      <c r="E964" s="108"/>
      <c r="F964" s="108"/>
      <c r="G964" s="108"/>
      <c r="H964" s="108"/>
      <c r="I964" s="108"/>
      <c r="J964" s="108"/>
    </row>
    <row r="965">
      <c r="D965" s="108"/>
      <c r="E965" s="108"/>
      <c r="F965" s="108"/>
      <c r="G965" s="108"/>
      <c r="H965" s="108"/>
      <c r="I965" s="108"/>
      <c r="J965" s="108"/>
    </row>
    <row r="966">
      <c r="D966" s="108"/>
      <c r="E966" s="108"/>
      <c r="F966" s="108"/>
      <c r="G966" s="108"/>
      <c r="H966" s="108"/>
      <c r="I966" s="108"/>
      <c r="J966" s="108"/>
    </row>
    <row r="967">
      <c r="D967" s="108"/>
      <c r="E967" s="108"/>
      <c r="F967" s="108"/>
      <c r="G967" s="108"/>
      <c r="H967" s="108"/>
      <c r="I967" s="108"/>
      <c r="J967" s="108"/>
    </row>
    <row r="968">
      <c r="D968" s="108"/>
      <c r="E968" s="108"/>
      <c r="F968" s="108"/>
      <c r="G968" s="108"/>
      <c r="H968" s="108"/>
      <c r="I968" s="108"/>
      <c r="J968" s="108"/>
    </row>
    <row r="969">
      <c r="D969" s="108"/>
      <c r="E969" s="108"/>
      <c r="F969" s="108"/>
      <c r="G969" s="108"/>
      <c r="H969" s="108"/>
      <c r="I969" s="108"/>
      <c r="J969" s="108"/>
    </row>
    <row r="970">
      <c r="D970" s="108"/>
      <c r="E970" s="108"/>
      <c r="F970" s="108"/>
      <c r="G970" s="108"/>
      <c r="H970" s="108"/>
      <c r="I970" s="108"/>
      <c r="J970" s="108"/>
    </row>
    <row r="971">
      <c r="D971" s="108"/>
      <c r="E971" s="108"/>
      <c r="F971" s="108"/>
      <c r="G971" s="108"/>
      <c r="H971" s="108"/>
      <c r="I971" s="108"/>
      <c r="J971" s="108"/>
    </row>
    <row r="972">
      <c r="D972" s="108"/>
      <c r="E972" s="108"/>
      <c r="F972" s="108"/>
      <c r="G972" s="108"/>
      <c r="H972" s="108"/>
      <c r="I972" s="108"/>
      <c r="J972" s="108"/>
    </row>
    <row r="973">
      <c r="D973" s="108"/>
      <c r="E973" s="108"/>
      <c r="F973" s="108"/>
      <c r="G973" s="108"/>
      <c r="H973" s="108"/>
      <c r="I973" s="108"/>
      <c r="J973" s="108"/>
    </row>
    <row r="974">
      <c r="D974" s="108"/>
      <c r="E974" s="108"/>
      <c r="F974" s="108"/>
      <c r="G974" s="108"/>
      <c r="H974" s="108"/>
      <c r="I974" s="108"/>
      <c r="J974" s="108"/>
    </row>
    <row r="975">
      <c r="D975" s="108"/>
      <c r="E975" s="108"/>
      <c r="F975" s="108"/>
      <c r="G975" s="108"/>
      <c r="H975" s="108"/>
      <c r="I975" s="108"/>
      <c r="J975" s="108"/>
    </row>
    <row r="976">
      <c r="D976" s="108"/>
      <c r="E976" s="108"/>
      <c r="F976" s="108"/>
      <c r="G976" s="108"/>
      <c r="H976" s="108"/>
      <c r="I976" s="108"/>
      <c r="J976" s="108"/>
    </row>
    <row r="977">
      <c r="D977" s="108"/>
      <c r="E977" s="108"/>
      <c r="F977" s="108"/>
      <c r="G977" s="108"/>
      <c r="H977" s="108"/>
      <c r="I977" s="108"/>
      <c r="J977" s="108"/>
    </row>
    <row r="978">
      <c r="D978" s="108"/>
      <c r="E978" s="108"/>
      <c r="F978" s="108"/>
      <c r="G978" s="108"/>
      <c r="H978" s="108"/>
      <c r="I978" s="108"/>
      <c r="J978" s="108"/>
    </row>
    <row r="979">
      <c r="D979" s="108"/>
      <c r="E979" s="108"/>
      <c r="F979" s="108"/>
      <c r="G979" s="108"/>
      <c r="H979" s="108"/>
      <c r="I979" s="108"/>
      <c r="J979" s="108"/>
    </row>
    <row r="980">
      <c r="D980" s="108"/>
      <c r="E980" s="108"/>
      <c r="F980" s="108"/>
      <c r="G980" s="108"/>
      <c r="H980" s="108"/>
      <c r="I980" s="108"/>
      <c r="J980" s="108"/>
    </row>
    <row r="981">
      <c r="D981" s="108"/>
      <c r="E981" s="108"/>
      <c r="F981" s="108"/>
      <c r="G981" s="108"/>
      <c r="H981" s="108"/>
      <c r="I981" s="108"/>
      <c r="J981" s="108"/>
    </row>
    <row r="982">
      <c r="D982" s="108"/>
      <c r="E982" s="108"/>
      <c r="F982" s="108"/>
      <c r="G982" s="108"/>
      <c r="H982" s="108"/>
      <c r="I982" s="108"/>
      <c r="J982" s="108"/>
    </row>
    <row r="983">
      <c r="D983" s="108"/>
      <c r="E983" s="108"/>
      <c r="F983" s="108"/>
      <c r="G983" s="108"/>
      <c r="H983" s="108"/>
      <c r="I983" s="108"/>
      <c r="J983" s="108"/>
    </row>
  </sheetData>
  <mergeCells count="4">
    <mergeCell ref="C1:P1"/>
    <mergeCell ref="B3:B12"/>
    <mergeCell ref="B13:B22"/>
    <mergeCell ref="B23:B32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57"/>
    <col customWidth="1" min="3" max="3" width="19.57"/>
    <col customWidth="1" min="4" max="16" width="11.71"/>
  </cols>
  <sheetData>
    <row r="1">
      <c r="C1" s="209" t="s">
        <v>796</v>
      </c>
    </row>
    <row r="2">
      <c r="C2" s="210" t="s">
        <v>326</v>
      </c>
      <c r="D2" s="210" t="s">
        <v>737</v>
      </c>
      <c r="E2" s="210" t="s">
        <v>738</v>
      </c>
      <c r="F2" s="210" t="s">
        <v>505</v>
      </c>
      <c r="G2" s="210" t="s">
        <v>739</v>
      </c>
      <c r="H2" s="210" t="s">
        <v>740</v>
      </c>
      <c r="I2" s="210" t="s">
        <v>741</v>
      </c>
      <c r="J2" s="210" t="s">
        <v>742</v>
      </c>
      <c r="K2" s="210" t="s">
        <v>398</v>
      </c>
      <c r="L2" s="210" t="s">
        <v>743</v>
      </c>
      <c r="M2" s="210" t="s">
        <v>744</v>
      </c>
      <c r="N2" s="210" t="s">
        <v>423</v>
      </c>
      <c r="O2" s="210" t="s">
        <v>745</v>
      </c>
      <c r="P2" s="210" t="s">
        <v>439</v>
      </c>
    </row>
    <row r="3">
      <c r="B3" s="415" t="s">
        <v>797</v>
      </c>
      <c r="C3" s="213" t="s">
        <v>748</v>
      </c>
      <c r="D3" s="234">
        <v>4.0</v>
      </c>
      <c r="E3" s="234">
        <v>2.0</v>
      </c>
      <c r="F3" s="234">
        <v>0.0</v>
      </c>
      <c r="G3" s="234">
        <v>0.0</v>
      </c>
      <c r="H3" s="234">
        <v>0.0</v>
      </c>
      <c r="I3" s="234">
        <v>0.0</v>
      </c>
      <c r="J3" s="234">
        <v>0.0</v>
      </c>
      <c r="K3" s="234">
        <v>0.0</v>
      </c>
      <c r="L3" s="234">
        <v>0.0</v>
      </c>
      <c r="M3" s="234">
        <v>0.0</v>
      </c>
      <c r="N3" s="234">
        <v>0.0</v>
      </c>
      <c r="O3" s="234">
        <v>0.0</v>
      </c>
      <c r="P3" s="218">
        <f t="shared" ref="P3:P21" si="1">SUM(D3:O3)</f>
        <v>6</v>
      </c>
    </row>
    <row r="4">
      <c r="B4" s="219"/>
      <c r="C4" s="220" t="s">
        <v>749</v>
      </c>
      <c r="D4" s="29">
        <v>3.0</v>
      </c>
      <c r="E4" s="29">
        <v>4.0</v>
      </c>
      <c r="F4" s="29">
        <v>3.0</v>
      </c>
      <c r="G4" s="29">
        <v>65.0</v>
      </c>
      <c r="H4" s="29">
        <v>23.0</v>
      </c>
      <c r="I4" s="29">
        <v>180.0</v>
      </c>
      <c r="J4" s="29">
        <v>4.0</v>
      </c>
      <c r="K4" s="29">
        <v>17.0</v>
      </c>
      <c r="L4" s="29">
        <v>5.0</v>
      </c>
      <c r="M4" s="29">
        <v>3.0</v>
      </c>
      <c r="N4" s="29">
        <v>2.0</v>
      </c>
      <c r="O4" s="29">
        <v>0.0</v>
      </c>
      <c r="P4" s="221">
        <f t="shared" si="1"/>
        <v>309</v>
      </c>
    </row>
    <row r="5">
      <c r="B5" s="219"/>
      <c r="C5" s="220" t="s">
        <v>750</v>
      </c>
      <c r="D5" s="29">
        <v>0.0</v>
      </c>
      <c r="E5" s="29">
        <v>0.0</v>
      </c>
      <c r="F5" s="29">
        <v>22.0</v>
      </c>
      <c r="G5" s="29">
        <v>3.0</v>
      </c>
      <c r="H5" s="29">
        <v>34.0</v>
      </c>
      <c r="I5" s="29">
        <v>6.0</v>
      </c>
      <c r="J5" s="29">
        <v>57.0</v>
      </c>
      <c r="K5" s="29">
        <v>2.0</v>
      </c>
      <c r="L5" s="29">
        <v>3.0</v>
      </c>
      <c r="M5" s="29">
        <v>0.0</v>
      </c>
      <c r="N5" s="29">
        <v>2.0</v>
      </c>
      <c r="O5" s="29">
        <v>0.0</v>
      </c>
      <c r="P5" s="221">
        <f t="shared" si="1"/>
        <v>129</v>
      </c>
    </row>
    <row r="6">
      <c r="B6" s="219"/>
      <c r="C6" s="224" t="s">
        <v>752</v>
      </c>
      <c r="D6" s="29">
        <v>0.0</v>
      </c>
      <c r="E6" s="29">
        <v>8.0</v>
      </c>
      <c r="F6" s="29">
        <v>5.0</v>
      </c>
      <c r="G6" s="29">
        <v>9.0</v>
      </c>
      <c r="H6" s="29">
        <v>3.0</v>
      </c>
      <c r="I6" s="29">
        <v>145.0</v>
      </c>
      <c r="J6" s="29">
        <v>27.0</v>
      </c>
      <c r="K6" s="29">
        <v>14.0</v>
      </c>
      <c r="L6" s="29">
        <v>5.0</v>
      </c>
      <c r="M6" s="29">
        <v>10.0</v>
      </c>
      <c r="N6" s="29">
        <v>3.0</v>
      </c>
      <c r="O6" s="29">
        <v>2.0</v>
      </c>
      <c r="P6" s="221">
        <f t="shared" si="1"/>
        <v>231</v>
      </c>
    </row>
    <row r="7">
      <c r="B7" s="219"/>
      <c r="C7" s="224" t="s">
        <v>798</v>
      </c>
      <c r="D7" s="29">
        <v>0.0</v>
      </c>
      <c r="E7" s="29">
        <v>0.0</v>
      </c>
      <c r="F7" s="29">
        <v>0.0</v>
      </c>
      <c r="G7" s="29">
        <v>32.0</v>
      </c>
      <c r="H7" s="29">
        <v>6.0</v>
      </c>
      <c r="I7" s="29">
        <v>3.0</v>
      </c>
      <c r="J7" s="29">
        <v>0.0</v>
      </c>
      <c r="K7" s="29">
        <v>3.0</v>
      </c>
      <c r="L7" s="29">
        <v>49.0</v>
      </c>
      <c r="M7" s="29">
        <v>4.0</v>
      </c>
      <c r="N7" s="29">
        <v>2.0</v>
      </c>
      <c r="O7" s="29">
        <v>1.0</v>
      </c>
      <c r="P7" s="221">
        <f t="shared" si="1"/>
        <v>100</v>
      </c>
    </row>
    <row r="8">
      <c r="B8" s="219"/>
      <c r="C8" s="224" t="s">
        <v>799</v>
      </c>
      <c r="D8" s="29">
        <v>0.0</v>
      </c>
      <c r="E8" s="29">
        <v>0.0</v>
      </c>
      <c r="F8" s="29">
        <v>2.0</v>
      </c>
      <c r="G8" s="29">
        <v>3.0</v>
      </c>
      <c r="H8" s="29">
        <v>4.0</v>
      </c>
      <c r="I8" s="29">
        <v>2.0</v>
      </c>
      <c r="J8" s="29">
        <v>2.0</v>
      </c>
      <c r="K8" s="29">
        <v>0.0</v>
      </c>
      <c r="L8" s="29">
        <v>2.0</v>
      </c>
      <c r="M8" s="29">
        <v>2.0</v>
      </c>
      <c r="N8" s="29">
        <v>4.0</v>
      </c>
      <c r="O8" s="29">
        <v>4.0</v>
      </c>
      <c r="P8" s="221">
        <f t="shared" si="1"/>
        <v>25</v>
      </c>
    </row>
    <row r="9">
      <c r="B9" s="219"/>
      <c r="C9" s="225" t="s">
        <v>759</v>
      </c>
      <c r="D9" s="29">
        <v>0.0</v>
      </c>
      <c r="E9" s="29">
        <v>0.0</v>
      </c>
      <c r="F9" s="29">
        <v>0.0</v>
      </c>
      <c r="G9" s="29">
        <v>0.0</v>
      </c>
      <c r="H9" s="29">
        <v>0.0</v>
      </c>
      <c r="I9" s="29">
        <v>0.0</v>
      </c>
      <c r="J9" s="29">
        <v>0.0</v>
      </c>
      <c r="K9" s="29">
        <v>0.0</v>
      </c>
      <c r="L9" s="29">
        <v>0.0</v>
      </c>
      <c r="M9" s="29">
        <v>0.0</v>
      </c>
      <c r="N9" s="29">
        <v>0.0</v>
      </c>
      <c r="O9" s="29">
        <v>0.0</v>
      </c>
      <c r="P9" s="221">
        <f t="shared" si="1"/>
        <v>0</v>
      </c>
    </row>
    <row r="10">
      <c r="B10" s="219"/>
      <c r="C10" s="222" t="s">
        <v>751</v>
      </c>
      <c r="D10" s="29">
        <v>0.0</v>
      </c>
      <c r="E10" s="29">
        <v>1.0</v>
      </c>
      <c r="F10" s="29">
        <v>45.0</v>
      </c>
      <c r="G10" s="29">
        <v>1.0</v>
      </c>
      <c r="H10" s="29">
        <v>0.0</v>
      </c>
      <c r="I10" s="29">
        <v>4.0</v>
      </c>
      <c r="J10" s="29">
        <v>4.0</v>
      </c>
      <c r="K10" s="29">
        <v>1.0</v>
      </c>
      <c r="L10" s="29">
        <v>1.0</v>
      </c>
      <c r="M10" s="29">
        <v>3.0</v>
      </c>
      <c r="N10" s="29">
        <v>0.0</v>
      </c>
      <c r="O10" s="29">
        <v>0.0</v>
      </c>
      <c r="P10" s="221">
        <f t="shared" si="1"/>
        <v>60</v>
      </c>
    </row>
    <row r="11">
      <c r="B11" s="219"/>
      <c r="C11" s="230" t="s">
        <v>760</v>
      </c>
      <c r="D11" s="29">
        <v>32.0</v>
      </c>
      <c r="E11" s="29">
        <v>0.0</v>
      </c>
      <c r="F11" s="29">
        <v>0.0</v>
      </c>
      <c r="G11" s="29">
        <v>0.0</v>
      </c>
      <c r="H11" s="29">
        <v>2.0</v>
      </c>
      <c r="I11" s="29">
        <v>1.0</v>
      </c>
      <c r="J11" s="29">
        <v>0.0</v>
      </c>
      <c r="K11" s="29">
        <v>0.0</v>
      </c>
      <c r="L11" s="29">
        <v>0.0</v>
      </c>
      <c r="M11" s="29">
        <v>1.0</v>
      </c>
      <c r="N11" s="29">
        <v>0.0</v>
      </c>
      <c r="O11" s="29">
        <v>0.0</v>
      </c>
      <c r="P11" s="221">
        <f t="shared" si="1"/>
        <v>36</v>
      </c>
    </row>
    <row r="12">
      <c r="B12" s="226"/>
      <c r="C12" s="227" t="s">
        <v>755</v>
      </c>
      <c r="D12" s="351">
        <f t="shared" ref="D12:O12" si="2">SUM(D3:D11)</f>
        <v>39</v>
      </c>
      <c r="E12" s="351">
        <f t="shared" si="2"/>
        <v>15</v>
      </c>
      <c r="F12" s="351">
        <f t="shared" si="2"/>
        <v>77</v>
      </c>
      <c r="G12" s="351">
        <f t="shared" si="2"/>
        <v>113</v>
      </c>
      <c r="H12" s="351">
        <f t="shared" si="2"/>
        <v>72</v>
      </c>
      <c r="I12" s="351">
        <f t="shared" si="2"/>
        <v>341</v>
      </c>
      <c r="J12" s="351">
        <f t="shared" si="2"/>
        <v>94</v>
      </c>
      <c r="K12" s="351">
        <f t="shared" si="2"/>
        <v>37</v>
      </c>
      <c r="L12" s="351">
        <f t="shared" si="2"/>
        <v>65</v>
      </c>
      <c r="M12" s="351">
        <f t="shared" si="2"/>
        <v>23</v>
      </c>
      <c r="N12" s="351">
        <f t="shared" si="2"/>
        <v>13</v>
      </c>
      <c r="O12" s="351">
        <f t="shared" si="2"/>
        <v>7</v>
      </c>
      <c r="P12" s="416">
        <f t="shared" si="1"/>
        <v>896</v>
      </c>
      <c r="Q12" s="19">
        <v>873.0</v>
      </c>
    </row>
    <row r="13">
      <c r="B13" s="242" t="s">
        <v>764</v>
      </c>
      <c r="C13" s="417" t="s">
        <v>748</v>
      </c>
      <c r="D13" s="29">
        <v>1950.0</v>
      </c>
      <c r="E13" s="29">
        <v>1008.0</v>
      </c>
      <c r="F13" s="29">
        <v>4.0</v>
      </c>
      <c r="G13" s="29">
        <v>0.5</v>
      </c>
      <c r="H13" s="29">
        <v>0.5</v>
      </c>
      <c r="I13" s="29">
        <v>0.5</v>
      </c>
      <c r="J13" s="29">
        <v>0.5</v>
      </c>
      <c r="K13" s="29">
        <v>0.5</v>
      </c>
      <c r="L13" s="29">
        <v>0.5</v>
      </c>
      <c r="M13" s="29">
        <v>0.5</v>
      </c>
      <c r="N13" s="29">
        <v>0.5</v>
      </c>
      <c r="O13" s="29">
        <v>16.0</v>
      </c>
      <c r="P13" s="221">
        <f t="shared" si="1"/>
        <v>2982</v>
      </c>
    </row>
    <row r="14" ht="14.25" customHeight="1">
      <c r="B14" s="219"/>
      <c r="C14" s="220" t="s">
        <v>749</v>
      </c>
      <c r="D14" s="29">
        <v>3457.0</v>
      </c>
      <c r="E14" s="29">
        <v>2440.0</v>
      </c>
      <c r="F14" s="29">
        <v>2804.0</v>
      </c>
      <c r="G14" s="29">
        <v>3553.0</v>
      </c>
      <c r="H14" s="29">
        <v>4791.0</v>
      </c>
      <c r="I14" s="29">
        <v>2872.0</v>
      </c>
      <c r="J14" s="29">
        <v>4780.0</v>
      </c>
      <c r="K14" s="29">
        <v>1891.0</v>
      </c>
      <c r="L14" s="29">
        <v>1150.0</v>
      </c>
      <c r="M14" s="29">
        <v>795.0</v>
      </c>
      <c r="N14" s="29">
        <v>1561.0</v>
      </c>
      <c r="O14" s="29">
        <v>932.0</v>
      </c>
      <c r="P14" s="221">
        <f t="shared" si="1"/>
        <v>31026</v>
      </c>
    </row>
    <row r="15">
      <c r="B15" s="219"/>
      <c r="C15" s="220" t="s">
        <v>750</v>
      </c>
      <c r="D15" s="29">
        <v>0.5</v>
      </c>
      <c r="E15" s="29">
        <v>0.5</v>
      </c>
      <c r="F15" s="29">
        <v>718.0</v>
      </c>
      <c r="G15" s="29">
        <v>430.0</v>
      </c>
      <c r="H15" s="29">
        <v>400.0</v>
      </c>
      <c r="I15" s="29">
        <v>495.0</v>
      </c>
      <c r="J15" s="29">
        <v>669.0</v>
      </c>
      <c r="K15" s="29">
        <v>583.0</v>
      </c>
      <c r="L15" s="29">
        <v>225.0</v>
      </c>
      <c r="M15" s="29">
        <v>211.0</v>
      </c>
      <c r="N15" s="29">
        <v>395.0</v>
      </c>
      <c r="O15" s="29">
        <v>14.0</v>
      </c>
      <c r="P15" s="221">
        <f t="shared" si="1"/>
        <v>4141</v>
      </c>
    </row>
    <row r="16">
      <c r="B16" s="219"/>
      <c r="C16" s="224" t="s">
        <v>752</v>
      </c>
      <c r="D16" s="29">
        <v>662.0</v>
      </c>
      <c r="E16" s="29">
        <v>1350.0</v>
      </c>
      <c r="F16" s="29">
        <v>1259.0</v>
      </c>
      <c r="G16" s="29">
        <v>1304.0</v>
      </c>
      <c r="H16" s="29">
        <v>978.0</v>
      </c>
      <c r="I16" s="29">
        <v>2253.0</v>
      </c>
      <c r="J16" s="29">
        <v>1347.0</v>
      </c>
      <c r="K16" s="29">
        <v>1807.0</v>
      </c>
      <c r="L16" s="29">
        <v>1120.0</v>
      </c>
      <c r="M16" s="29">
        <v>2021.0</v>
      </c>
      <c r="N16" s="29">
        <v>213.0</v>
      </c>
      <c r="O16" s="29">
        <v>169.0</v>
      </c>
      <c r="P16" s="221">
        <f t="shared" si="1"/>
        <v>14483</v>
      </c>
    </row>
    <row r="17">
      <c r="B17" s="219"/>
      <c r="C17" s="224" t="s">
        <v>798</v>
      </c>
      <c r="D17" s="29">
        <v>352.0</v>
      </c>
      <c r="E17" s="29">
        <v>139.0</v>
      </c>
      <c r="F17" s="29">
        <v>100.0</v>
      </c>
      <c r="G17" s="29">
        <v>400.0</v>
      </c>
      <c r="H17" s="29">
        <v>1058.0</v>
      </c>
      <c r="I17" s="29">
        <v>1046.0</v>
      </c>
      <c r="J17" s="29">
        <v>591.0</v>
      </c>
      <c r="K17" s="29">
        <v>598.0</v>
      </c>
      <c r="L17" s="29">
        <v>374.0</v>
      </c>
      <c r="M17" s="29">
        <v>355.0</v>
      </c>
      <c r="N17" s="29">
        <v>173.0</v>
      </c>
      <c r="O17" s="29">
        <v>429.0</v>
      </c>
      <c r="P17" s="221">
        <f t="shared" si="1"/>
        <v>5615</v>
      </c>
    </row>
    <row r="18">
      <c r="B18" s="219"/>
      <c r="C18" s="224" t="s">
        <v>799</v>
      </c>
      <c r="D18" s="29">
        <v>455.0</v>
      </c>
      <c r="E18" s="29">
        <v>30.0</v>
      </c>
      <c r="F18" s="29">
        <v>596.0</v>
      </c>
      <c r="G18" s="29">
        <v>403.0</v>
      </c>
      <c r="H18" s="29">
        <v>1433.0</v>
      </c>
      <c r="I18" s="29">
        <v>476.0</v>
      </c>
      <c r="J18" s="29">
        <v>1063.0</v>
      </c>
      <c r="K18" s="29">
        <v>346.0</v>
      </c>
      <c r="L18" s="29">
        <v>775.0</v>
      </c>
      <c r="M18" s="29">
        <v>329.0</v>
      </c>
      <c r="N18" s="29">
        <v>214.0</v>
      </c>
      <c r="O18" s="29">
        <v>153.0</v>
      </c>
      <c r="P18" s="221">
        <f t="shared" si="1"/>
        <v>6273</v>
      </c>
    </row>
    <row r="19">
      <c r="B19" s="219"/>
      <c r="C19" s="225" t="s">
        <v>759</v>
      </c>
      <c r="D19" s="29">
        <v>0.0</v>
      </c>
      <c r="E19" s="29">
        <v>0.0</v>
      </c>
      <c r="F19" s="29">
        <v>0.0</v>
      </c>
      <c r="G19" s="29">
        <v>0.0</v>
      </c>
      <c r="H19" s="29">
        <v>0.0</v>
      </c>
      <c r="I19" s="29">
        <v>0.0</v>
      </c>
      <c r="J19" s="29">
        <v>0.0</v>
      </c>
      <c r="K19" s="29">
        <v>0.0</v>
      </c>
      <c r="L19" s="29">
        <v>0.0</v>
      </c>
      <c r="M19" s="29">
        <v>0.0</v>
      </c>
      <c r="N19" s="29">
        <v>32.0</v>
      </c>
      <c r="O19" s="29">
        <v>15.0</v>
      </c>
      <c r="P19" s="221">
        <f t="shared" si="1"/>
        <v>47</v>
      </c>
    </row>
    <row r="20">
      <c r="B20" s="219"/>
      <c r="C20" s="222" t="s">
        <v>751</v>
      </c>
      <c r="D20" s="29">
        <v>484.0</v>
      </c>
      <c r="E20" s="29">
        <v>176.0</v>
      </c>
      <c r="F20" s="29">
        <v>744.0</v>
      </c>
      <c r="G20" s="29">
        <v>448.0</v>
      </c>
      <c r="H20" s="29">
        <v>120.0</v>
      </c>
      <c r="I20" s="29">
        <v>676.0</v>
      </c>
      <c r="J20" s="29">
        <v>820.0</v>
      </c>
      <c r="K20" s="29">
        <v>64.0</v>
      </c>
      <c r="L20" s="29">
        <v>342.0</v>
      </c>
      <c r="M20" s="29">
        <v>292.0</v>
      </c>
      <c r="N20" s="29">
        <v>218.0</v>
      </c>
      <c r="O20" s="29">
        <v>13.0</v>
      </c>
      <c r="P20" s="221">
        <f t="shared" si="1"/>
        <v>4397</v>
      </c>
    </row>
    <row r="21">
      <c r="B21" s="219"/>
      <c r="C21" s="230" t="s">
        <v>760</v>
      </c>
      <c r="D21" s="29">
        <v>78.0</v>
      </c>
      <c r="E21" s="29">
        <v>0.5</v>
      </c>
      <c r="F21" s="29">
        <v>77.0</v>
      </c>
      <c r="G21" s="29">
        <v>106.0</v>
      </c>
      <c r="H21" s="29">
        <v>4.0</v>
      </c>
      <c r="I21" s="29">
        <v>358.0</v>
      </c>
      <c r="J21" s="29">
        <v>13.0</v>
      </c>
      <c r="K21" s="29">
        <v>60.0</v>
      </c>
      <c r="L21" s="29">
        <v>0.5</v>
      </c>
      <c r="M21" s="29">
        <v>108.0</v>
      </c>
      <c r="N21" s="29">
        <v>40.0</v>
      </c>
      <c r="O21" s="29">
        <v>15.0</v>
      </c>
      <c r="P21" s="221">
        <f t="shared" si="1"/>
        <v>860</v>
      </c>
    </row>
    <row r="22">
      <c r="B22" s="226"/>
      <c r="C22" s="227" t="s">
        <v>755</v>
      </c>
      <c r="D22" s="351">
        <f t="shared" ref="D22:P22" si="3">sum(D13:D21)</f>
        <v>7438.5</v>
      </c>
      <c r="E22" s="351">
        <f t="shared" si="3"/>
        <v>5144</v>
      </c>
      <c r="F22" s="351">
        <f t="shared" si="3"/>
        <v>6302</v>
      </c>
      <c r="G22" s="351">
        <f t="shared" si="3"/>
        <v>6644.5</v>
      </c>
      <c r="H22" s="351">
        <f t="shared" si="3"/>
        <v>8784.5</v>
      </c>
      <c r="I22" s="351">
        <f t="shared" si="3"/>
        <v>8176.5</v>
      </c>
      <c r="J22" s="351">
        <f t="shared" si="3"/>
        <v>9283.5</v>
      </c>
      <c r="K22" s="351">
        <f t="shared" si="3"/>
        <v>5349.5</v>
      </c>
      <c r="L22" s="351">
        <f t="shared" si="3"/>
        <v>3987</v>
      </c>
      <c r="M22" s="351">
        <f t="shared" si="3"/>
        <v>4111.5</v>
      </c>
      <c r="N22" s="351">
        <f t="shared" si="3"/>
        <v>2846.5</v>
      </c>
      <c r="O22" s="351">
        <f t="shared" si="3"/>
        <v>1756</v>
      </c>
      <c r="P22" s="416">
        <f t="shared" si="3"/>
        <v>69824</v>
      </c>
      <c r="Q22" s="19">
        <v>89440.0</v>
      </c>
    </row>
    <row r="23">
      <c r="B23" s="421" t="s">
        <v>800</v>
      </c>
      <c r="C23" s="422" t="s">
        <v>748</v>
      </c>
      <c r="D23" s="252">
        <f t="shared" ref="D23:P23" si="4">(D3/D13)*1000000</f>
        <v>2051.282051</v>
      </c>
      <c r="E23" s="252">
        <f t="shared" si="4"/>
        <v>1984.126984</v>
      </c>
      <c r="F23" s="252">
        <f t="shared" si="4"/>
        <v>0</v>
      </c>
      <c r="G23" s="252">
        <f t="shared" si="4"/>
        <v>0</v>
      </c>
      <c r="H23" s="252">
        <f t="shared" si="4"/>
        <v>0</v>
      </c>
      <c r="I23" s="252">
        <f t="shared" si="4"/>
        <v>0</v>
      </c>
      <c r="J23" s="252">
        <f t="shared" si="4"/>
        <v>0</v>
      </c>
      <c r="K23" s="252">
        <f t="shared" si="4"/>
        <v>0</v>
      </c>
      <c r="L23" s="252">
        <f t="shared" si="4"/>
        <v>0</v>
      </c>
      <c r="M23" s="252">
        <f t="shared" si="4"/>
        <v>0</v>
      </c>
      <c r="N23" s="252">
        <f t="shared" si="4"/>
        <v>0</v>
      </c>
      <c r="O23" s="252">
        <f t="shared" si="4"/>
        <v>0</v>
      </c>
      <c r="P23" s="253">
        <f t="shared" si="4"/>
        <v>2012.072435</v>
      </c>
    </row>
    <row r="24">
      <c r="B24" s="219"/>
      <c r="C24" s="220" t="s">
        <v>749</v>
      </c>
      <c r="D24" s="252">
        <f t="shared" ref="D24:P24" si="5">(D4/D14)*1000000</f>
        <v>867.8044547</v>
      </c>
      <c r="E24" s="252">
        <f t="shared" si="5"/>
        <v>1639.344262</v>
      </c>
      <c r="F24" s="252">
        <f t="shared" si="5"/>
        <v>1069.900143</v>
      </c>
      <c r="G24" s="252">
        <f t="shared" si="5"/>
        <v>18294.3991</v>
      </c>
      <c r="H24" s="252">
        <f t="shared" si="5"/>
        <v>4800.667919</v>
      </c>
      <c r="I24" s="252">
        <f t="shared" si="5"/>
        <v>62674.09471</v>
      </c>
      <c r="J24" s="252">
        <f t="shared" si="5"/>
        <v>836.8200837</v>
      </c>
      <c r="K24" s="252">
        <f t="shared" si="5"/>
        <v>8989.952406</v>
      </c>
      <c r="L24" s="252">
        <f t="shared" si="5"/>
        <v>4347.826087</v>
      </c>
      <c r="M24" s="252">
        <f t="shared" si="5"/>
        <v>3773.584906</v>
      </c>
      <c r="N24" s="252">
        <f t="shared" si="5"/>
        <v>1281.229981</v>
      </c>
      <c r="O24" s="252">
        <f t="shared" si="5"/>
        <v>0</v>
      </c>
      <c r="P24" s="253">
        <f t="shared" si="5"/>
        <v>9959.3889</v>
      </c>
    </row>
    <row r="25">
      <c r="B25" s="219"/>
      <c r="C25" s="220" t="s">
        <v>750</v>
      </c>
      <c r="D25" s="252">
        <f t="shared" ref="D25:P25" si="6">(D5/D15)*1000000</f>
        <v>0</v>
      </c>
      <c r="E25" s="252">
        <f t="shared" si="6"/>
        <v>0</v>
      </c>
      <c r="F25" s="252">
        <f t="shared" si="6"/>
        <v>30640.66852</v>
      </c>
      <c r="G25" s="252">
        <f t="shared" si="6"/>
        <v>6976.744186</v>
      </c>
      <c r="H25" s="252">
        <f t="shared" si="6"/>
        <v>85000</v>
      </c>
      <c r="I25" s="252">
        <f t="shared" si="6"/>
        <v>12121.21212</v>
      </c>
      <c r="J25" s="252">
        <f t="shared" si="6"/>
        <v>85201.79372</v>
      </c>
      <c r="K25" s="252">
        <f t="shared" si="6"/>
        <v>3430.531732</v>
      </c>
      <c r="L25" s="252">
        <f t="shared" si="6"/>
        <v>13333.33333</v>
      </c>
      <c r="M25" s="252">
        <f t="shared" si="6"/>
        <v>0</v>
      </c>
      <c r="N25" s="252">
        <f t="shared" si="6"/>
        <v>5063.291139</v>
      </c>
      <c r="O25" s="252">
        <f t="shared" si="6"/>
        <v>0</v>
      </c>
      <c r="P25" s="253">
        <f t="shared" si="6"/>
        <v>31151.89568</v>
      </c>
    </row>
    <row r="26">
      <c r="B26" s="219"/>
      <c r="C26" s="224" t="s">
        <v>752</v>
      </c>
      <c r="D26" s="252">
        <f t="shared" ref="D26:P26" si="7">(D6/D16)*1000000</f>
        <v>0</v>
      </c>
      <c r="E26" s="252">
        <f t="shared" si="7"/>
        <v>5925.925926</v>
      </c>
      <c r="F26" s="252">
        <f t="shared" si="7"/>
        <v>3971.405878</v>
      </c>
      <c r="G26" s="252">
        <f t="shared" si="7"/>
        <v>6901.840491</v>
      </c>
      <c r="H26" s="252">
        <f t="shared" si="7"/>
        <v>3067.484663</v>
      </c>
      <c r="I26" s="252">
        <f t="shared" si="7"/>
        <v>64358.63293</v>
      </c>
      <c r="J26" s="252">
        <f t="shared" si="7"/>
        <v>20044.54343</v>
      </c>
      <c r="K26" s="252">
        <f t="shared" si="7"/>
        <v>7747.648035</v>
      </c>
      <c r="L26" s="252">
        <f t="shared" si="7"/>
        <v>4464.285714</v>
      </c>
      <c r="M26" s="252">
        <f t="shared" si="7"/>
        <v>4948.045522</v>
      </c>
      <c r="N26" s="252">
        <f t="shared" si="7"/>
        <v>14084.50704</v>
      </c>
      <c r="O26" s="252">
        <f t="shared" si="7"/>
        <v>11834.31953</v>
      </c>
      <c r="P26" s="253">
        <f t="shared" si="7"/>
        <v>15949.73417</v>
      </c>
    </row>
    <row r="27">
      <c r="B27" s="219"/>
      <c r="C27" s="224" t="s">
        <v>798</v>
      </c>
      <c r="D27" s="252">
        <f t="shared" ref="D27:P27" si="8">(D7/D17)*1000000</f>
        <v>0</v>
      </c>
      <c r="E27" s="252">
        <f t="shared" si="8"/>
        <v>0</v>
      </c>
      <c r="F27" s="252">
        <f t="shared" si="8"/>
        <v>0</v>
      </c>
      <c r="G27" s="252">
        <f t="shared" si="8"/>
        <v>80000</v>
      </c>
      <c r="H27" s="252">
        <f t="shared" si="8"/>
        <v>5671.077505</v>
      </c>
      <c r="I27" s="252">
        <f t="shared" si="8"/>
        <v>2868.068834</v>
      </c>
      <c r="J27" s="252">
        <f t="shared" si="8"/>
        <v>0</v>
      </c>
      <c r="K27" s="252">
        <f t="shared" si="8"/>
        <v>5016.722408</v>
      </c>
      <c r="L27" s="252">
        <f t="shared" si="8"/>
        <v>131016.0428</v>
      </c>
      <c r="M27" s="252">
        <f t="shared" si="8"/>
        <v>11267.60563</v>
      </c>
      <c r="N27" s="252">
        <f t="shared" si="8"/>
        <v>11560.69364</v>
      </c>
      <c r="O27" s="252">
        <f t="shared" si="8"/>
        <v>2331.002331</v>
      </c>
      <c r="P27" s="253">
        <f t="shared" si="8"/>
        <v>17809.439</v>
      </c>
    </row>
    <row r="28">
      <c r="B28" s="219"/>
      <c r="C28" s="224" t="s">
        <v>799</v>
      </c>
      <c r="D28" s="252">
        <f t="shared" ref="D28:P28" si="9">(D8/D18)*1000000</f>
        <v>0</v>
      </c>
      <c r="E28" s="252">
        <f t="shared" si="9"/>
        <v>0</v>
      </c>
      <c r="F28" s="252">
        <f t="shared" si="9"/>
        <v>3355.704698</v>
      </c>
      <c r="G28" s="252">
        <f t="shared" si="9"/>
        <v>7444.168734</v>
      </c>
      <c r="H28" s="252">
        <f t="shared" si="9"/>
        <v>2791.346825</v>
      </c>
      <c r="I28" s="252">
        <f t="shared" si="9"/>
        <v>4201.680672</v>
      </c>
      <c r="J28" s="252">
        <f t="shared" si="9"/>
        <v>1881.467545</v>
      </c>
      <c r="K28" s="252">
        <f t="shared" si="9"/>
        <v>0</v>
      </c>
      <c r="L28" s="252">
        <f t="shared" si="9"/>
        <v>2580.645161</v>
      </c>
      <c r="M28" s="252">
        <f t="shared" si="9"/>
        <v>6079.027356</v>
      </c>
      <c r="N28" s="252">
        <f t="shared" si="9"/>
        <v>18691.58879</v>
      </c>
      <c r="O28" s="252">
        <f t="shared" si="9"/>
        <v>26143.79085</v>
      </c>
      <c r="P28" s="253">
        <f t="shared" si="9"/>
        <v>3985.333971</v>
      </c>
    </row>
    <row r="29">
      <c r="B29" s="219"/>
      <c r="C29" s="225" t="s">
        <v>759</v>
      </c>
      <c r="D29" s="252" t="str">
        <f t="shared" ref="D29:P29" si="10">(D9/D19)*1000000</f>
        <v>#DIV/0!</v>
      </c>
      <c r="E29" s="252" t="str">
        <f t="shared" si="10"/>
        <v>#DIV/0!</v>
      </c>
      <c r="F29" s="252" t="str">
        <f t="shared" si="10"/>
        <v>#DIV/0!</v>
      </c>
      <c r="G29" s="252" t="str">
        <f t="shared" si="10"/>
        <v>#DIV/0!</v>
      </c>
      <c r="H29" s="252" t="str">
        <f t="shared" si="10"/>
        <v>#DIV/0!</v>
      </c>
      <c r="I29" s="252" t="str">
        <f t="shared" si="10"/>
        <v>#DIV/0!</v>
      </c>
      <c r="J29" s="252" t="str">
        <f t="shared" si="10"/>
        <v>#DIV/0!</v>
      </c>
      <c r="K29" s="252" t="str">
        <f t="shared" si="10"/>
        <v>#DIV/0!</v>
      </c>
      <c r="L29" s="252" t="str">
        <f t="shared" si="10"/>
        <v>#DIV/0!</v>
      </c>
      <c r="M29" s="252" t="str">
        <f t="shared" si="10"/>
        <v>#DIV/0!</v>
      </c>
      <c r="N29" s="252">
        <f t="shared" si="10"/>
        <v>0</v>
      </c>
      <c r="O29" s="252">
        <f t="shared" si="10"/>
        <v>0</v>
      </c>
      <c r="P29" s="252">
        <f t="shared" si="10"/>
        <v>0</v>
      </c>
    </row>
    <row r="30">
      <c r="B30" s="219"/>
      <c r="C30" s="222" t="s">
        <v>751</v>
      </c>
      <c r="D30" s="252">
        <f t="shared" ref="D30:P30" si="11">(D10/D20)*1000000</f>
        <v>0</v>
      </c>
      <c r="E30" s="252">
        <f t="shared" si="11"/>
        <v>5681.818182</v>
      </c>
      <c r="F30" s="252">
        <f t="shared" si="11"/>
        <v>60483.87097</v>
      </c>
      <c r="G30" s="252">
        <f t="shared" si="11"/>
        <v>2232.142857</v>
      </c>
      <c r="H30" s="252">
        <f t="shared" si="11"/>
        <v>0</v>
      </c>
      <c r="I30" s="252">
        <f t="shared" si="11"/>
        <v>5917.159763</v>
      </c>
      <c r="J30" s="252">
        <f t="shared" si="11"/>
        <v>4878.04878</v>
      </c>
      <c r="K30" s="252">
        <f t="shared" si="11"/>
        <v>15625</v>
      </c>
      <c r="L30" s="252">
        <f t="shared" si="11"/>
        <v>2923.976608</v>
      </c>
      <c r="M30" s="252">
        <f t="shared" si="11"/>
        <v>10273.9726</v>
      </c>
      <c r="N30" s="252">
        <f t="shared" si="11"/>
        <v>0</v>
      </c>
      <c r="O30" s="252">
        <f t="shared" si="11"/>
        <v>0</v>
      </c>
      <c r="P30" s="253">
        <f t="shared" si="11"/>
        <v>13645.6675</v>
      </c>
    </row>
    <row r="31">
      <c r="B31" s="219"/>
      <c r="C31" s="230" t="s">
        <v>760</v>
      </c>
      <c r="D31" s="252">
        <f t="shared" ref="D31:P31" si="12">(D11/D21)*1000000</f>
        <v>410256.4103</v>
      </c>
      <c r="E31" s="252">
        <f t="shared" si="12"/>
        <v>0</v>
      </c>
      <c r="F31" s="252">
        <f t="shared" si="12"/>
        <v>0</v>
      </c>
      <c r="G31" s="252">
        <f t="shared" si="12"/>
        <v>0</v>
      </c>
      <c r="H31" s="252">
        <f t="shared" si="12"/>
        <v>500000</v>
      </c>
      <c r="I31" s="252">
        <f t="shared" si="12"/>
        <v>2793.296089</v>
      </c>
      <c r="J31" s="252">
        <f t="shared" si="12"/>
        <v>0</v>
      </c>
      <c r="K31" s="252">
        <f t="shared" si="12"/>
        <v>0</v>
      </c>
      <c r="L31" s="252">
        <f t="shared" si="12"/>
        <v>0</v>
      </c>
      <c r="M31" s="252">
        <f t="shared" si="12"/>
        <v>9259.259259</v>
      </c>
      <c r="N31" s="252">
        <f t="shared" si="12"/>
        <v>0</v>
      </c>
      <c r="O31" s="252">
        <f t="shared" si="12"/>
        <v>0</v>
      </c>
      <c r="P31" s="253">
        <f t="shared" si="12"/>
        <v>41860.46512</v>
      </c>
    </row>
    <row r="32">
      <c r="B32" s="226"/>
      <c r="C32" s="227" t="s">
        <v>755</v>
      </c>
      <c r="D32" s="424">
        <f t="shared" ref="D32:Q32" si="13">(D12/D22)*1000000</f>
        <v>5242.992539</v>
      </c>
      <c r="E32" s="424">
        <f t="shared" si="13"/>
        <v>2916.018663</v>
      </c>
      <c r="F32" s="424">
        <f t="shared" si="13"/>
        <v>12218.34338</v>
      </c>
      <c r="G32" s="424">
        <f t="shared" si="13"/>
        <v>17006.54677</v>
      </c>
      <c r="H32" s="424">
        <f t="shared" si="13"/>
        <v>8196.254767</v>
      </c>
      <c r="I32" s="424">
        <f t="shared" si="13"/>
        <v>41704.88595</v>
      </c>
      <c r="J32" s="424">
        <f t="shared" si="13"/>
        <v>10125.49146</v>
      </c>
      <c r="K32" s="424">
        <f t="shared" si="13"/>
        <v>6916.534256</v>
      </c>
      <c r="L32" s="424">
        <f t="shared" si="13"/>
        <v>16302.9847</v>
      </c>
      <c r="M32" s="424">
        <f t="shared" si="13"/>
        <v>5594.065426</v>
      </c>
      <c r="N32" s="424">
        <f t="shared" si="13"/>
        <v>4567.01212</v>
      </c>
      <c r="O32" s="424">
        <f t="shared" si="13"/>
        <v>3986.332574</v>
      </c>
      <c r="P32" s="425">
        <f t="shared" si="13"/>
        <v>12832.26398</v>
      </c>
      <c r="Q32" s="425">
        <f t="shared" si="13"/>
        <v>9760.733453</v>
      </c>
    </row>
    <row r="33">
      <c r="B33" s="212" t="s">
        <v>801</v>
      </c>
      <c r="C33" s="426" t="s">
        <v>802</v>
      </c>
      <c r="D33" s="427">
        <v>40.0</v>
      </c>
      <c r="E33" s="292">
        <v>44.0</v>
      </c>
      <c r="F33" s="292">
        <v>70.0</v>
      </c>
      <c r="G33" s="292">
        <v>52.0</v>
      </c>
      <c r="H33" s="427">
        <v>63.0</v>
      </c>
      <c r="I33" s="292">
        <v>72.0</v>
      </c>
      <c r="J33" s="427">
        <v>68.0</v>
      </c>
      <c r="K33" s="427">
        <v>49.0</v>
      </c>
      <c r="L33" s="427">
        <v>52.0</v>
      </c>
      <c r="M33" s="427">
        <v>53.0</v>
      </c>
      <c r="N33" s="427">
        <v>44.0</v>
      </c>
      <c r="O33" s="427">
        <v>35.0</v>
      </c>
      <c r="P33" s="292">
        <f t="shared" ref="P33:P34" si="14">sum(D33:O33)</f>
        <v>642</v>
      </c>
      <c r="Q33" s="19">
        <v>519.0</v>
      </c>
    </row>
    <row r="34">
      <c r="B34" s="219"/>
      <c r="C34" s="426" t="s">
        <v>803</v>
      </c>
      <c r="D34" s="427">
        <v>1.0</v>
      </c>
      <c r="E34" s="292">
        <v>0.0</v>
      </c>
      <c r="F34" s="292">
        <v>2.0</v>
      </c>
      <c r="G34" s="292">
        <v>3.0</v>
      </c>
      <c r="H34" s="292">
        <v>2.0</v>
      </c>
      <c r="I34" s="427">
        <v>4.0</v>
      </c>
      <c r="J34" s="427">
        <v>4.0</v>
      </c>
      <c r="K34" s="427">
        <v>2.0</v>
      </c>
      <c r="L34" s="427">
        <v>2.0</v>
      </c>
      <c r="M34" s="427">
        <v>0.0</v>
      </c>
      <c r="N34" s="427">
        <v>1.0</v>
      </c>
      <c r="O34" s="427">
        <v>1.0</v>
      </c>
      <c r="P34" s="292">
        <f t="shared" si="14"/>
        <v>22</v>
      </c>
      <c r="Q34" s="19">
        <v>19.0</v>
      </c>
    </row>
    <row r="35">
      <c r="B35" s="226"/>
      <c r="C35" s="428" t="s">
        <v>804</v>
      </c>
      <c r="D35" s="429">
        <f t="shared" ref="D35:Q35" si="15">D34/D33</f>
        <v>0.025</v>
      </c>
      <c r="E35" s="429">
        <f t="shared" si="15"/>
        <v>0</v>
      </c>
      <c r="F35" s="429">
        <f t="shared" si="15"/>
        <v>0.02857142857</v>
      </c>
      <c r="G35" s="429">
        <f t="shared" si="15"/>
        <v>0.05769230769</v>
      </c>
      <c r="H35" s="429">
        <f t="shared" si="15"/>
        <v>0.03174603175</v>
      </c>
      <c r="I35" s="429">
        <f t="shared" si="15"/>
        <v>0.05555555556</v>
      </c>
      <c r="J35" s="429">
        <f t="shared" si="15"/>
        <v>0.05882352941</v>
      </c>
      <c r="K35" s="429">
        <f t="shared" si="15"/>
        <v>0.04081632653</v>
      </c>
      <c r="L35" s="429">
        <f t="shared" si="15"/>
        <v>0.03846153846</v>
      </c>
      <c r="M35" s="429">
        <f t="shared" si="15"/>
        <v>0</v>
      </c>
      <c r="N35" s="429">
        <f t="shared" si="15"/>
        <v>0.02272727273</v>
      </c>
      <c r="O35" s="429">
        <f t="shared" si="15"/>
        <v>0.02857142857</v>
      </c>
      <c r="P35" s="429">
        <f t="shared" si="15"/>
        <v>0.03426791277</v>
      </c>
      <c r="Q35" s="429">
        <f t="shared" si="15"/>
        <v>0.0366088632</v>
      </c>
    </row>
  </sheetData>
  <mergeCells count="5">
    <mergeCell ref="C1:P1"/>
    <mergeCell ref="B3:B12"/>
    <mergeCell ref="B13:B22"/>
    <mergeCell ref="B23:B32"/>
    <mergeCell ref="B33:B35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57"/>
    <col customWidth="1" min="3" max="3" width="19.57"/>
    <col customWidth="1" min="4" max="16" width="11.71"/>
  </cols>
  <sheetData>
    <row r="1">
      <c r="C1" s="209" t="s">
        <v>805</v>
      </c>
    </row>
    <row r="2">
      <c r="C2" s="210" t="s">
        <v>326</v>
      </c>
      <c r="D2" s="210" t="s">
        <v>737</v>
      </c>
      <c r="E2" s="210" t="s">
        <v>738</v>
      </c>
      <c r="F2" s="210" t="s">
        <v>505</v>
      </c>
      <c r="G2" s="210" t="s">
        <v>739</v>
      </c>
      <c r="H2" s="210" t="s">
        <v>740</v>
      </c>
      <c r="I2" s="210" t="s">
        <v>741</v>
      </c>
      <c r="J2" s="210" t="s">
        <v>742</v>
      </c>
      <c r="K2" s="210" t="s">
        <v>398</v>
      </c>
      <c r="L2" s="210" t="s">
        <v>743</v>
      </c>
      <c r="M2" s="210" t="s">
        <v>744</v>
      </c>
      <c r="N2" s="210" t="s">
        <v>423</v>
      </c>
      <c r="O2" s="210" t="s">
        <v>745</v>
      </c>
      <c r="P2" s="210" t="s">
        <v>439</v>
      </c>
    </row>
    <row r="3">
      <c r="B3" s="212" t="s">
        <v>806</v>
      </c>
      <c r="C3" s="213" t="s">
        <v>748</v>
      </c>
      <c r="D3" s="234">
        <v>18.0</v>
      </c>
      <c r="E3" s="234">
        <v>5.0</v>
      </c>
      <c r="F3" s="234">
        <v>0.0</v>
      </c>
      <c r="G3" s="234">
        <v>0.0</v>
      </c>
      <c r="H3" s="234">
        <v>0.0</v>
      </c>
      <c r="I3" s="234">
        <v>0.0</v>
      </c>
      <c r="J3" s="234">
        <v>0.0</v>
      </c>
      <c r="K3" s="234">
        <v>0.0</v>
      </c>
      <c r="L3" s="234">
        <v>0.0</v>
      </c>
      <c r="M3" s="234">
        <v>0.0</v>
      </c>
      <c r="N3" s="234">
        <v>0.0</v>
      </c>
      <c r="O3" s="234">
        <v>3.0</v>
      </c>
      <c r="P3" s="218">
        <f t="shared" ref="P3:P21" si="1">SUM(D3:O3)</f>
        <v>26</v>
      </c>
    </row>
    <row r="4">
      <c r="B4" s="219"/>
      <c r="C4" s="220" t="s">
        <v>749</v>
      </c>
      <c r="D4" s="29">
        <v>2.0</v>
      </c>
      <c r="E4" s="29">
        <v>14.0</v>
      </c>
      <c r="F4" s="29">
        <v>14.0</v>
      </c>
      <c r="G4" s="29">
        <v>50.0</v>
      </c>
      <c r="H4" s="29">
        <v>30.0</v>
      </c>
      <c r="I4" s="29">
        <v>70.0</v>
      </c>
      <c r="J4" s="29">
        <v>54.0</v>
      </c>
      <c r="K4" s="29">
        <v>20.0</v>
      </c>
      <c r="L4" s="29">
        <v>1.0</v>
      </c>
      <c r="M4" s="29">
        <v>5.0</v>
      </c>
      <c r="N4" s="29">
        <v>2.0</v>
      </c>
      <c r="O4" s="29">
        <v>26.0</v>
      </c>
      <c r="P4" s="221">
        <f t="shared" si="1"/>
        <v>288</v>
      </c>
    </row>
    <row r="5">
      <c r="B5" s="219"/>
      <c r="C5" s="220" t="s">
        <v>750</v>
      </c>
      <c r="D5" s="29">
        <v>0.0</v>
      </c>
      <c r="E5" s="29">
        <v>2.0</v>
      </c>
      <c r="F5" s="29">
        <v>61.0</v>
      </c>
      <c r="G5" s="29">
        <v>3.0</v>
      </c>
      <c r="H5" s="29">
        <v>47.0</v>
      </c>
      <c r="I5" s="29">
        <v>16.0</v>
      </c>
      <c r="J5" s="29">
        <v>16.0</v>
      </c>
      <c r="K5" s="29">
        <v>2.0</v>
      </c>
      <c r="L5" s="29">
        <v>5.0</v>
      </c>
      <c r="M5" s="29">
        <v>2.0</v>
      </c>
      <c r="N5" s="29">
        <v>3.0</v>
      </c>
      <c r="O5" s="29">
        <v>0.0</v>
      </c>
      <c r="P5" s="221">
        <f t="shared" si="1"/>
        <v>157</v>
      </c>
    </row>
    <row r="6">
      <c r="B6" s="219"/>
      <c r="C6" s="224" t="s">
        <v>752</v>
      </c>
      <c r="D6" s="29">
        <v>26.0</v>
      </c>
      <c r="E6" s="29">
        <v>61.0</v>
      </c>
      <c r="F6" s="29">
        <v>11.0</v>
      </c>
      <c r="G6" s="29">
        <v>15.0</v>
      </c>
      <c r="H6" s="29">
        <v>14.0</v>
      </c>
      <c r="I6" s="29">
        <v>101.0</v>
      </c>
      <c r="J6" s="29">
        <v>26.0</v>
      </c>
      <c r="K6" s="29">
        <v>71.0</v>
      </c>
      <c r="L6" s="29">
        <v>12.0</v>
      </c>
      <c r="M6" s="29">
        <v>129.0</v>
      </c>
      <c r="N6" s="29">
        <v>3.0</v>
      </c>
      <c r="O6" s="29">
        <v>5.0</v>
      </c>
      <c r="P6" s="221">
        <f t="shared" si="1"/>
        <v>474</v>
      </c>
    </row>
    <row r="7">
      <c r="A7" s="19">
        <v>10.0</v>
      </c>
      <c r="B7" s="219"/>
      <c r="C7" s="224" t="s">
        <v>798</v>
      </c>
      <c r="D7" s="29">
        <v>3.0</v>
      </c>
      <c r="E7" s="29">
        <v>3.0</v>
      </c>
      <c r="F7" s="29">
        <v>0.0</v>
      </c>
      <c r="G7" s="29">
        <v>2.0</v>
      </c>
      <c r="H7" s="29">
        <v>16.0</v>
      </c>
      <c r="I7" s="29">
        <v>13.0</v>
      </c>
      <c r="J7" s="29">
        <v>10.0</v>
      </c>
      <c r="K7" s="29">
        <v>6.0</v>
      </c>
      <c r="L7" s="29">
        <v>7.0</v>
      </c>
      <c r="M7" s="29">
        <v>10.0</v>
      </c>
      <c r="N7" s="29">
        <v>0.0</v>
      </c>
      <c r="O7" s="29">
        <v>3.0</v>
      </c>
      <c r="P7" s="221">
        <f t="shared" si="1"/>
        <v>73</v>
      </c>
    </row>
    <row r="8">
      <c r="B8" s="219"/>
      <c r="C8" s="224" t="s">
        <v>799</v>
      </c>
      <c r="D8" s="29">
        <v>7.0</v>
      </c>
      <c r="E8" s="29">
        <v>0.0</v>
      </c>
      <c r="F8" s="29">
        <v>6.0</v>
      </c>
      <c r="G8" s="29">
        <v>0.0</v>
      </c>
      <c r="H8" s="29">
        <v>13.0</v>
      </c>
      <c r="I8" s="29">
        <v>8.0</v>
      </c>
      <c r="J8" s="29">
        <v>3.0</v>
      </c>
      <c r="K8" s="29">
        <v>0.0</v>
      </c>
      <c r="L8" s="29">
        <v>27.0</v>
      </c>
      <c r="M8" s="29">
        <v>8.0</v>
      </c>
      <c r="N8" s="29">
        <v>0.0</v>
      </c>
      <c r="O8" s="29">
        <v>8.0</v>
      </c>
      <c r="P8" s="221">
        <f t="shared" si="1"/>
        <v>80</v>
      </c>
    </row>
    <row r="9">
      <c r="B9" s="219"/>
      <c r="C9" s="225" t="s">
        <v>759</v>
      </c>
      <c r="D9" s="29">
        <v>0.0</v>
      </c>
      <c r="E9" s="29">
        <v>0.0</v>
      </c>
      <c r="F9" s="29">
        <v>0.0</v>
      </c>
      <c r="G9" s="29">
        <v>0.0</v>
      </c>
      <c r="H9" s="29">
        <v>0.0</v>
      </c>
      <c r="I9" s="29">
        <v>0.0</v>
      </c>
      <c r="J9" s="29">
        <v>0.0</v>
      </c>
      <c r="K9" s="29">
        <v>0.0</v>
      </c>
      <c r="L9" s="29">
        <v>0.0</v>
      </c>
      <c r="M9" s="29">
        <v>0.0</v>
      </c>
      <c r="N9" s="29">
        <v>0.0</v>
      </c>
      <c r="O9" s="29">
        <v>0.0</v>
      </c>
      <c r="P9" s="221">
        <f t="shared" si="1"/>
        <v>0</v>
      </c>
    </row>
    <row r="10">
      <c r="B10" s="219"/>
      <c r="C10" s="222" t="s">
        <v>751</v>
      </c>
      <c r="D10" s="29">
        <v>0.0</v>
      </c>
      <c r="E10" s="29">
        <v>0.0</v>
      </c>
      <c r="F10" s="29">
        <v>7.0</v>
      </c>
      <c r="G10" s="29">
        <v>6.0</v>
      </c>
      <c r="H10" s="29">
        <v>0.0</v>
      </c>
      <c r="I10" s="29">
        <v>12.0</v>
      </c>
      <c r="J10" s="29">
        <v>2.0</v>
      </c>
      <c r="K10" s="29">
        <v>2.0</v>
      </c>
      <c r="L10" s="29">
        <v>0.0</v>
      </c>
      <c r="M10" s="29">
        <v>24.0</v>
      </c>
      <c r="N10" s="29">
        <v>3.0</v>
      </c>
      <c r="O10" s="29">
        <v>0.0</v>
      </c>
      <c r="P10" s="221">
        <f t="shared" si="1"/>
        <v>56</v>
      </c>
    </row>
    <row r="11">
      <c r="B11" s="219"/>
      <c r="C11" s="230" t="s">
        <v>760</v>
      </c>
      <c r="D11" s="29">
        <v>0.0</v>
      </c>
      <c r="E11" s="29">
        <v>3.0</v>
      </c>
      <c r="F11" s="29">
        <v>0.0</v>
      </c>
      <c r="G11" s="29">
        <v>0.0</v>
      </c>
      <c r="H11" s="29">
        <v>0.0</v>
      </c>
      <c r="I11" s="29">
        <v>0.0</v>
      </c>
      <c r="J11" s="29">
        <v>0.0</v>
      </c>
      <c r="K11" s="29">
        <v>0.0</v>
      </c>
      <c r="L11" s="29">
        <v>0.0</v>
      </c>
      <c r="M11" s="29">
        <v>0.0</v>
      </c>
      <c r="N11" s="29">
        <v>0.0</v>
      </c>
      <c r="O11" s="29">
        <v>0.0</v>
      </c>
      <c r="P11" s="221">
        <f t="shared" si="1"/>
        <v>3</v>
      </c>
    </row>
    <row r="12">
      <c r="B12" s="226"/>
      <c r="C12" s="227" t="s">
        <v>755</v>
      </c>
      <c r="D12" s="351">
        <f t="shared" ref="D12:O12" si="2">SUM(D3:D11)</f>
        <v>56</v>
      </c>
      <c r="E12" s="351">
        <f t="shared" si="2"/>
        <v>88</v>
      </c>
      <c r="F12" s="351">
        <f t="shared" si="2"/>
        <v>99</v>
      </c>
      <c r="G12" s="351">
        <f t="shared" si="2"/>
        <v>76</v>
      </c>
      <c r="H12" s="351">
        <f t="shared" si="2"/>
        <v>120</v>
      </c>
      <c r="I12" s="351">
        <f t="shared" si="2"/>
        <v>220</v>
      </c>
      <c r="J12" s="351">
        <f t="shared" si="2"/>
        <v>111</v>
      </c>
      <c r="K12" s="351">
        <f t="shared" si="2"/>
        <v>101</v>
      </c>
      <c r="L12" s="351">
        <f t="shared" si="2"/>
        <v>52</v>
      </c>
      <c r="M12" s="351">
        <f t="shared" si="2"/>
        <v>178</v>
      </c>
      <c r="N12" s="351">
        <f t="shared" si="2"/>
        <v>11</v>
      </c>
      <c r="O12" s="351">
        <f t="shared" si="2"/>
        <v>45</v>
      </c>
      <c r="P12" s="416">
        <f t="shared" si="1"/>
        <v>1157</v>
      </c>
      <c r="Q12" s="19">
        <v>1422.0</v>
      </c>
    </row>
    <row r="13">
      <c r="B13" s="242" t="s">
        <v>764</v>
      </c>
      <c r="C13" s="417" t="s">
        <v>748</v>
      </c>
      <c r="D13" s="29">
        <v>1950.0</v>
      </c>
      <c r="E13" s="29">
        <v>1008.0</v>
      </c>
      <c r="F13" s="29">
        <v>4.0</v>
      </c>
      <c r="G13" s="29">
        <v>0.5</v>
      </c>
      <c r="H13" s="29">
        <v>0.5</v>
      </c>
      <c r="I13" s="29">
        <v>0.5</v>
      </c>
      <c r="J13" s="29">
        <v>0.5</v>
      </c>
      <c r="K13" s="29">
        <v>0.5</v>
      </c>
      <c r="L13" s="29">
        <v>0.5</v>
      </c>
      <c r="M13" s="29">
        <v>0.5</v>
      </c>
      <c r="N13" s="29">
        <v>0.5</v>
      </c>
      <c r="O13" s="29">
        <v>16.0</v>
      </c>
      <c r="P13" s="221">
        <f t="shared" si="1"/>
        <v>2982</v>
      </c>
    </row>
    <row r="14">
      <c r="B14" s="219"/>
      <c r="C14" s="220" t="s">
        <v>749</v>
      </c>
      <c r="D14" s="29">
        <v>3457.0</v>
      </c>
      <c r="E14" s="29">
        <v>2440.0</v>
      </c>
      <c r="F14" s="29">
        <v>2804.0</v>
      </c>
      <c r="G14" s="29">
        <v>3553.0</v>
      </c>
      <c r="H14" s="29">
        <v>4791.0</v>
      </c>
      <c r="I14" s="29">
        <v>2872.0</v>
      </c>
      <c r="J14" s="29">
        <v>4780.0</v>
      </c>
      <c r="K14" s="29">
        <v>1891.0</v>
      </c>
      <c r="L14" s="29">
        <v>1150.0</v>
      </c>
      <c r="M14" s="29">
        <v>795.0</v>
      </c>
      <c r="N14" s="29">
        <v>1561.0</v>
      </c>
      <c r="O14" s="29">
        <v>932.0</v>
      </c>
      <c r="P14" s="221">
        <f t="shared" si="1"/>
        <v>31026</v>
      </c>
    </row>
    <row r="15">
      <c r="B15" s="219"/>
      <c r="C15" s="220" t="s">
        <v>750</v>
      </c>
      <c r="D15" s="29">
        <v>0.5</v>
      </c>
      <c r="E15" s="29">
        <v>0.5</v>
      </c>
      <c r="F15" s="29">
        <v>718.0</v>
      </c>
      <c r="G15" s="29">
        <v>430.0</v>
      </c>
      <c r="H15" s="29">
        <v>400.0</v>
      </c>
      <c r="I15" s="29">
        <v>495.0</v>
      </c>
      <c r="J15" s="29">
        <v>669.0</v>
      </c>
      <c r="K15" s="29">
        <v>583.0</v>
      </c>
      <c r="L15" s="29">
        <v>225.0</v>
      </c>
      <c r="M15" s="29">
        <v>211.0</v>
      </c>
      <c r="N15" s="29">
        <v>395.0</v>
      </c>
      <c r="O15" s="29">
        <v>14.0</v>
      </c>
      <c r="P15" s="221">
        <f t="shared" si="1"/>
        <v>4141</v>
      </c>
    </row>
    <row r="16">
      <c r="B16" s="219"/>
      <c r="C16" s="224" t="s">
        <v>752</v>
      </c>
      <c r="D16" s="29">
        <v>662.0</v>
      </c>
      <c r="E16" s="29">
        <v>1350.0</v>
      </c>
      <c r="F16" s="29">
        <v>1259.0</v>
      </c>
      <c r="G16" s="29">
        <v>1304.0</v>
      </c>
      <c r="H16" s="29">
        <v>978.0</v>
      </c>
      <c r="I16" s="29">
        <v>2253.0</v>
      </c>
      <c r="J16" s="29">
        <v>1347.0</v>
      </c>
      <c r="K16" s="29">
        <v>1807.0</v>
      </c>
      <c r="L16" s="29">
        <v>1120.0</v>
      </c>
      <c r="M16" s="29">
        <v>2021.0</v>
      </c>
      <c r="N16" s="29">
        <v>213.0</v>
      </c>
      <c r="O16" s="29">
        <v>169.0</v>
      </c>
      <c r="P16" s="221">
        <f t="shared" si="1"/>
        <v>14483</v>
      </c>
    </row>
    <row r="17">
      <c r="B17" s="219"/>
      <c r="C17" s="224" t="s">
        <v>798</v>
      </c>
      <c r="D17" s="29">
        <v>352.0</v>
      </c>
      <c r="E17" s="29">
        <v>139.0</v>
      </c>
      <c r="F17" s="29">
        <v>100.0</v>
      </c>
      <c r="G17" s="29">
        <v>400.0</v>
      </c>
      <c r="H17" s="29">
        <v>1058.0</v>
      </c>
      <c r="I17" s="29">
        <v>1046.0</v>
      </c>
      <c r="J17" s="29">
        <v>591.0</v>
      </c>
      <c r="K17" s="29">
        <v>598.0</v>
      </c>
      <c r="L17" s="29">
        <v>374.0</v>
      </c>
      <c r="M17" s="29">
        <v>355.0</v>
      </c>
      <c r="N17" s="29">
        <v>173.0</v>
      </c>
      <c r="O17" s="29">
        <v>429.0</v>
      </c>
      <c r="P17" s="221">
        <f t="shared" si="1"/>
        <v>5615</v>
      </c>
    </row>
    <row r="18">
      <c r="B18" s="219"/>
      <c r="C18" s="224" t="s">
        <v>799</v>
      </c>
      <c r="D18" s="29">
        <v>455.0</v>
      </c>
      <c r="E18" s="29">
        <v>30.0</v>
      </c>
      <c r="F18" s="29">
        <v>596.0</v>
      </c>
      <c r="G18" s="29">
        <v>403.0</v>
      </c>
      <c r="H18" s="29">
        <v>1433.0</v>
      </c>
      <c r="I18" s="29">
        <v>476.0</v>
      </c>
      <c r="J18" s="29">
        <v>1063.0</v>
      </c>
      <c r="K18" s="29">
        <v>346.0</v>
      </c>
      <c r="L18" s="29">
        <v>775.0</v>
      </c>
      <c r="M18" s="29">
        <v>329.0</v>
      </c>
      <c r="N18" s="29">
        <v>214.0</v>
      </c>
      <c r="O18" s="29">
        <v>153.0</v>
      </c>
      <c r="P18" s="221">
        <f t="shared" si="1"/>
        <v>6273</v>
      </c>
    </row>
    <row r="19">
      <c r="B19" s="219"/>
      <c r="C19" s="225" t="s">
        <v>759</v>
      </c>
      <c r="D19" s="29">
        <v>0.0</v>
      </c>
      <c r="E19" s="29">
        <v>0.0</v>
      </c>
      <c r="F19" s="29">
        <v>0.0</v>
      </c>
      <c r="G19" s="29">
        <v>0.0</v>
      </c>
      <c r="H19" s="29">
        <v>0.0</v>
      </c>
      <c r="I19" s="29">
        <v>0.0</v>
      </c>
      <c r="J19" s="29">
        <v>0.0</v>
      </c>
      <c r="K19" s="29">
        <v>0.0</v>
      </c>
      <c r="L19" s="29">
        <v>0.0</v>
      </c>
      <c r="M19" s="29">
        <v>0.0</v>
      </c>
      <c r="N19" s="29">
        <v>32.0</v>
      </c>
      <c r="O19" s="29">
        <v>15.0</v>
      </c>
      <c r="P19" s="221">
        <f t="shared" si="1"/>
        <v>47</v>
      </c>
    </row>
    <row r="20">
      <c r="B20" s="219"/>
      <c r="C20" s="222" t="s">
        <v>751</v>
      </c>
      <c r="D20" s="29">
        <v>484.0</v>
      </c>
      <c r="E20" s="29">
        <v>176.0</v>
      </c>
      <c r="F20" s="29">
        <v>744.0</v>
      </c>
      <c r="G20" s="29">
        <v>448.0</v>
      </c>
      <c r="H20" s="29">
        <v>120.0</v>
      </c>
      <c r="I20" s="29">
        <v>676.0</v>
      </c>
      <c r="J20" s="29">
        <v>820.0</v>
      </c>
      <c r="K20" s="29">
        <v>64.0</v>
      </c>
      <c r="L20" s="29">
        <v>342.0</v>
      </c>
      <c r="M20" s="29">
        <v>292.0</v>
      </c>
      <c r="N20" s="29">
        <v>218.0</v>
      </c>
      <c r="O20" s="29">
        <v>13.0</v>
      </c>
      <c r="P20" s="221">
        <f t="shared" si="1"/>
        <v>4397</v>
      </c>
    </row>
    <row r="21">
      <c r="B21" s="219"/>
      <c r="C21" s="230" t="s">
        <v>760</v>
      </c>
      <c r="D21" s="29">
        <v>78.0</v>
      </c>
      <c r="E21" s="29">
        <v>0.5</v>
      </c>
      <c r="F21" s="29">
        <v>77.0</v>
      </c>
      <c r="G21" s="29">
        <v>106.0</v>
      </c>
      <c r="H21" s="29">
        <v>4.0</v>
      </c>
      <c r="I21" s="29">
        <v>358.0</v>
      </c>
      <c r="J21" s="29">
        <v>13.0</v>
      </c>
      <c r="K21" s="29">
        <v>60.0</v>
      </c>
      <c r="L21" s="29">
        <v>0.5</v>
      </c>
      <c r="M21" s="29">
        <v>108.0</v>
      </c>
      <c r="N21" s="29">
        <v>40.0</v>
      </c>
      <c r="O21" s="29">
        <v>15.0</v>
      </c>
      <c r="P21" s="221">
        <f t="shared" si="1"/>
        <v>860</v>
      </c>
    </row>
    <row r="22">
      <c r="B22" s="226"/>
      <c r="C22" s="227" t="s">
        <v>755</v>
      </c>
      <c r="D22" s="351">
        <f t="shared" ref="D22:P22" si="3">sum(D13:D21)</f>
        <v>7438.5</v>
      </c>
      <c r="E22" s="351">
        <f t="shared" si="3"/>
        <v>5144</v>
      </c>
      <c r="F22" s="351">
        <f t="shared" si="3"/>
        <v>6302</v>
      </c>
      <c r="G22" s="351">
        <f t="shared" si="3"/>
        <v>6644.5</v>
      </c>
      <c r="H22" s="351">
        <f t="shared" si="3"/>
        <v>8784.5</v>
      </c>
      <c r="I22" s="351">
        <f t="shared" si="3"/>
        <v>8176.5</v>
      </c>
      <c r="J22" s="351">
        <f t="shared" si="3"/>
        <v>9283.5</v>
      </c>
      <c r="K22" s="351">
        <f t="shared" si="3"/>
        <v>5349.5</v>
      </c>
      <c r="L22" s="351">
        <f t="shared" si="3"/>
        <v>3987</v>
      </c>
      <c r="M22" s="351">
        <f t="shared" si="3"/>
        <v>4111.5</v>
      </c>
      <c r="N22" s="351">
        <f t="shared" si="3"/>
        <v>2846.5</v>
      </c>
      <c r="O22" s="351">
        <f t="shared" si="3"/>
        <v>1756</v>
      </c>
      <c r="P22" s="416">
        <f t="shared" si="3"/>
        <v>69824</v>
      </c>
      <c r="Q22" s="19">
        <v>89440.0</v>
      </c>
    </row>
    <row r="23">
      <c r="B23" s="421" t="s">
        <v>807</v>
      </c>
      <c r="C23" s="422" t="s">
        <v>748</v>
      </c>
      <c r="D23" s="252">
        <f t="shared" ref="D23:P23" si="4">(D3/D13)*1000000</f>
        <v>9230.769231</v>
      </c>
      <c r="E23" s="252">
        <f t="shared" si="4"/>
        <v>4960.31746</v>
      </c>
      <c r="F23" s="252">
        <f t="shared" si="4"/>
        <v>0</v>
      </c>
      <c r="G23" s="252">
        <f t="shared" si="4"/>
        <v>0</v>
      </c>
      <c r="H23" s="252">
        <f t="shared" si="4"/>
        <v>0</v>
      </c>
      <c r="I23" s="252">
        <f t="shared" si="4"/>
        <v>0</v>
      </c>
      <c r="J23" s="252">
        <f t="shared" si="4"/>
        <v>0</v>
      </c>
      <c r="K23" s="252">
        <f t="shared" si="4"/>
        <v>0</v>
      </c>
      <c r="L23" s="252">
        <f t="shared" si="4"/>
        <v>0</v>
      </c>
      <c r="M23" s="252">
        <f t="shared" si="4"/>
        <v>0</v>
      </c>
      <c r="N23" s="252">
        <f t="shared" si="4"/>
        <v>0</v>
      </c>
      <c r="O23" s="252">
        <f t="shared" si="4"/>
        <v>187500</v>
      </c>
      <c r="P23" s="253">
        <f t="shared" si="4"/>
        <v>8718.98055</v>
      </c>
    </row>
    <row r="24">
      <c r="B24" s="219"/>
      <c r="C24" s="220" t="s">
        <v>749</v>
      </c>
      <c r="D24" s="252">
        <f t="shared" ref="D24:P24" si="5">(D4/D14)*1000000</f>
        <v>578.5363032</v>
      </c>
      <c r="E24" s="252">
        <f t="shared" si="5"/>
        <v>5737.704918</v>
      </c>
      <c r="F24" s="252">
        <f t="shared" si="5"/>
        <v>4992.867332</v>
      </c>
      <c r="G24" s="252">
        <f t="shared" si="5"/>
        <v>14072.61469</v>
      </c>
      <c r="H24" s="252">
        <f t="shared" si="5"/>
        <v>6261.740764</v>
      </c>
      <c r="I24" s="252">
        <f t="shared" si="5"/>
        <v>24373.25905</v>
      </c>
      <c r="J24" s="252">
        <f t="shared" si="5"/>
        <v>11297.07113</v>
      </c>
      <c r="K24" s="252">
        <f t="shared" si="5"/>
        <v>10576.4146</v>
      </c>
      <c r="L24" s="252">
        <f t="shared" si="5"/>
        <v>869.5652174</v>
      </c>
      <c r="M24" s="252">
        <f t="shared" si="5"/>
        <v>6289.308176</v>
      </c>
      <c r="N24" s="252">
        <f t="shared" si="5"/>
        <v>1281.229981</v>
      </c>
      <c r="O24" s="252">
        <f t="shared" si="5"/>
        <v>27896.99571</v>
      </c>
      <c r="P24" s="253">
        <f t="shared" si="5"/>
        <v>9282.537227</v>
      </c>
    </row>
    <row r="25">
      <c r="B25" s="219"/>
      <c r="C25" s="220" t="s">
        <v>750</v>
      </c>
      <c r="D25" s="252">
        <f t="shared" ref="D25:P25" si="6">(D5/D15)*1000000</f>
        <v>0</v>
      </c>
      <c r="E25" s="252">
        <f t="shared" si="6"/>
        <v>4000000</v>
      </c>
      <c r="F25" s="252">
        <f t="shared" si="6"/>
        <v>84958.21727</v>
      </c>
      <c r="G25" s="252">
        <f t="shared" si="6"/>
        <v>6976.744186</v>
      </c>
      <c r="H25" s="252">
        <f t="shared" si="6"/>
        <v>117500</v>
      </c>
      <c r="I25" s="252">
        <f t="shared" si="6"/>
        <v>32323.23232</v>
      </c>
      <c r="J25" s="252">
        <f t="shared" si="6"/>
        <v>23916.29297</v>
      </c>
      <c r="K25" s="252">
        <f t="shared" si="6"/>
        <v>3430.531732</v>
      </c>
      <c r="L25" s="252">
        <f t="shared" si="6"/>
        <v>22222.22222</v>
      </c>
      <c r="M25" s="252">
        <f t="shared" si="6"/>
        <v>9478.672986</v>
      </c>
      <c r="N25" s="252">
        <f t="shared" si="6"/>
        <v>7594.936709</v>
      </c>
      <c r="O25" s="252">
        <f t="shared" si="6"/>
        <v>0</v>
      </c>
      <c r="P25" s="253">
        <f t="shared" si="6"/>
        <v>37913.54745</v>
      </c>
    </row>
    <row r="26">
      <c r="B26" s="219"/>
      <c r="C26" s="224" t="s">
        <v>752</v>
      </c>
      <c r="D26" s="252">
        <f t="shared" ref="D26:P26" si="7">(D6/D16)*1000000</f>
        <v>39274.92447</v>
      </c>
      <c r="E26" s="252">
        <f t="shared" si="7"/>
        <v>45185.18519</v>
      </c>
      <c r="F26" s="252">
        <f t="shared" si="7"/>
        <v>8737.092931</v>
      </c>
      <c r="G26" s="252">
        <f t="shared" si="7"/>
        <v>11503.06748</v>
      </c>
      <c r="H26" s="252">
        <f t="shared" si="7"/>
        <v>14314.92843</v>
      </c>
      <c r="I26" s="252">
        <f t="shared" si="7"/>
        <v>44829.11673</v>
      </c>
      <c r="J26" s="252">
        <f t="shared" si="7"/>
        <v>19302.15293</v>
      </c>
      <c r="K26" s="252">
        <f t="shared" si="7"/>
        <v>39291.64361</v>
      </c>
      <c r="L26" s="252">
        <f t="shared" si="7"/>
        <v>10714.28571</v>
      </c>
      <c r="M26" s="252">
        <f t="shared" si="7"/>
        <v>63829.78723</v>
      </c>
      <c r="N26" s="252">
        <f t="shared" si="7"/>
        <v>14084.50704</v>
      </c>
      <c r="O26" s="252">
        <f t="shared" si="7"/>
        <v>29585.79882</v>
      </c>
      <c r="P26" s="253">
        <f t="shared" si="7"/>
        <v>32728.02596</v>
      </c>
    </row>
    <row r="27">
      <c r="B27" s="219"/>
      <c r="C27" s="224" t="s">
        <v>798</v>
      </c>
      <c r="D27" s="252">
        <f t="shared" ref="D27:P27" si="8">(D7/D17)*1000000</f>
        <v>8522.727273</v>
      </c>
      <c r="E27" s="252">
        <f t="shared" si="8"/>
        <v>21582.73381</v>
      </c>
      <c r="F27" s="252">
        <f t="shared" si="8"/>
        <v>0</v>
      </c>
      <c r="G27" s="252">
        <f t="shared" si="8"/>
        <v>5000</v>
      </c>
      <c r="H27" s="252">
        <f t="shared" si="8"/>
        <v>15122.87335</v>
      </c>
      <c r="I27" s="252">
        <f t="shared" si="8"/>
        <v>12428.29828</v>
      </c>
      <c r="J27" s="252">
        <f t="shared" si="8"/>
        <v>16920.47377</v>
      </c>
      <c r="K27" s="252">
        <f t="shared" si="8"/>
        <v>10033.44482</v>
      </c>
      <c r="L27" s="252">
        <f t="shared" si="8"/>
        <v>18716.57754</v>
      </c>
      <c r="M27" s="252">
        <f t="shared" si="8"/>
        <v>28169.01408</v>
      </c>
      <c r="N27" s="252">
        <f t="shared" si="8"/>
        <v>0</v>
      </c>
      <c r="O27" s="252">
        <f t="shared" si="8"/>
        <v>6993.006993</v>
      </c>
      <c r="P27" s="253">
        <f t="shared" si="8"/>
        <v>13000.89047</v>
      </c>
    </row>
    <row r="28">
      <c r="B28" s="219"/>
      <c r="C28" s="224" t="s">
        <v>799</v>
      </c>
      <c r="D28" s="252">
        <f t="shared" ref="D28:P28" si="9">(D8/D18)*1000000</f>
        <v>15384.61538</v>
      </c>
      <c r="E28" s="252">
        <f t="shared" si="9"/>
        <v>0</v>
      </c>
      <c r="F28" s="252">
        <f t="shared" si="9"/>
        <v>10067.11409</v>
      </c>
      <c r="G28" s="252">
        <f t="shared" si="9"/>
        <v>0</v>
      </c>
      <c r="H28" s="252">
        <f t="shared" si="9"/>
        <v>9071.877181</v>
      </c>
      <c r="I28" s="252">
        <f t="shared" si="9"/>
        <v>16806.72269</v>
      </c>
      <c r="J28" s="252">
        <f t="shared" si="9"/>
        <v>2822.201317</v>
      </c>
      <c r="K28" s="252">
        <f t="shared" si="9"/>
        <v>0</v>
      </c>
      <c r="L28" s="252">
        <f t="shared" si="9"/>
        <v>34838.70968</v>
      </c>
      <c r="M28" s="252">
        <f t="shared" si="9"/>
        <v>24316.10942</v>
      </c>
      <c r="N28" s="252">
        <f t="shared" si="9"/>
        <v>0</v>
      </c>
      <c r="O28" s="252">
        <f t="shared" si="9"/>
        <v>52287.5817</v>
      </c>
      <c r="P28" s="253">
        <f t="shared" si="9"/>
        <v>12753.06871</v>
      </c>
    </row>
    <row r="29">
      <c r="B29" s="219"/>
      <c r="C29" s="225" t="s">
        <v>759</v>
      </c>
      <c r="D29" s="252" t="str">
        <f t="shared" ref="D29:P29" si="10">(D9/D19)*1000000</f>
        <v>#DIV/0!</v>
      </c>
      <c r="E29" s="252" t="str">
        <f t="shared" si="10"/>
        <v>#DIV/0!</v>
      </c>
      <c r="F29" s="252" t="str">
        <f t="shared" si="10"/>
        <v>#DIV/0!</v>
      </c>
      <c r="G29" s="252" t="str">
        <f t="shared" si="10"/>
        <v>#DIV/0!</v>
      </c>
      <c r="H29" s="252" t="str">
        <f t="shared" si="10"/>
        <v>#DIV/0!</v>
      </c>
      <c r="I29" s="252" t="str">
        <f t="shared" si="10"/>
        <v>#DIV/0!</v>
      </c>
      <c r="J29" s="252" t="str">
        <f t="shared" si="10"/>
        <v>#DIV/0!</v>
      </c>
      <c r="K29" s="252" t="str">
        <f t="shared" si="10"/>
        <v>#DIV/0!</v>
      </c>
      <c r="L29" s="252" t="str">
        <f t="shared" si="10"/>
        <v>#DIV/0!</v>
      </c>
      <c r="M29" s="252" t="str">
        <f t="shared" si="10"/>
        <v>#DIV/0!</v>
      </c>
      <c r="N29" s="252">
        <f t="shared" si="10"/>
        <v>0</v>
      </c>
      <c r="O29" s="252">
        <f t="shared" si="10"/>
        <v>0</v>
      </c>
      <c r="P29" s="252">
        <f t="shared" si="10"/>
        <v>0</v>
      </c>
    </row>
    <row r="30">
      <c r="B30" s="219"/>
      <c r="C30" s="222" t="s">
        <v>751</v>
      </c>
      <c r="D30" s="252">
        <f t="shared" ref="D30:P30" si="11">(D10/D20)*1000000</f>
        <v>0</v>
      </c>
      <c r="E30" s="252">
        <f t="shared" si="11"/>
        <v>0</v>
      </c>
      <c r="F30" s="252">
        <f t="shared" si="11"/>
        <v>9408.602151</v>
      </c>
      <c r="G30" s="252">
        <f t="shared" si="11"/>
        <v>13392.85714</v>
      </c>
      <c r="H30" s="252">
        <f t="shared" si="11"/>
        <v>0</v>
      </c>
      <c r="I30" s="252">
        <f t="shared" si="11"/>
        <v>17751.47929</v>
      </c>
      <c r="J30" s="252">
        <f t="shared" si="11"/>
        <v>2439.02439</v>
      </c>
      <c r="K30" s="252">
        <f t="shared" si="11"/>
        <v>31250</v>
      </c>
      <c r="L30" s="252">
        <f t="shared" si="11"/>
        <v>0</v>
      </c>
      <c r="M30" s="252">
        <f t="shared" si="11"/>
        <v>82191.78082</v>
      </c>
      <c r="N30" s="252">
        <f t="shared" si="11"/>
        <v>13761.46789</v>
      </c>
      <c r="O30" s="252">
        <f t="shared" si="11"/>
        <v>0</v>
      </c>
      <c r="P30" s="253">
        <f t="shared" si="11"/>
        <v>12735.95633</v>
      </c>
    </row>
    <row r="31">
      <c r="B31" s="219"/>
      <c r="C31" s="230" t="s">
        <v>760</v>
      </c>
      <c r="D31" s="252">
        <f t="shared" ref="D31:P31" si="12">(D11/D21)*1000000</f>
        <v>0</v>
      </c>
      <c r="E31" s="252">
        <f t="shared" si="12"/>
        <v>6000000</v>
      </c>
      <c r="F31" s="252">
        <f t="shared" si="12"/>
        <v>0</v>
      </c>
      <c r="G31" s="252">
        <f t="shared" si="12"/>
        <v>0</v>
      </c>
      <c r="H31" s="252">
        <f t="shared" si="12"/>
        <v>0</v>
      </c>
      <c r="I31" s="252">
        <f t="shared" si="12"/>
        <v>0</v>
      </c>
      <c r="J31" s="252">
        <f t="shared" si="12"/>
        <v>0</v>
      </c>
      <c r="K31" s="252">
        <f t="shared" si="12"/>
        <v>0</v>
      </c>
      <c r="L31" s="252">
        <f t="shared" si="12"/>
        <v>0</v>
      </c>
      <c r="M31" s="252">
        <f t="shared" si="12"/>
        <v>0</v>
      </c>
      <c r="N31" s="252">
        <f t="shared" si="12"/>
        <v>0</v>
      </c>
      <c r="O31" s="252">
        <f t="shared" si="12"/>
        <v>0</v>
      </c>
      <c r="P31" s="253">
        <f t="shared" si="12"/>
        <v>3488.372093</v>
      </c>
    </row>
    <row r="32">
      <c r="B32" s="226"/>
      <c r="C32" s="227" t="s">
        <v>755</v>
      </c>
      <c r="D32" s="424">
        <f t="shared" ref="D32:P32" si="13">(D12/D22)*1000000</f>
        <v>7528.399543</v>
      </c>
      <c r="E32" s="424">
        <f t="shared" si="13"/>
        <v>17107.30949</v>
      </c>
      <c r="F32" s="424">
        <f t="shared" si="13"/>
        <v>15709.29864</v>
      </c>
      <c r="G32" s="424">
        <f t="shared" si="13"/>
        <v>11438.03145</v>
      </c>
      <c r="H32" s="424">
        <f t="shared" si="13"/>
        <v>13660.42461</v>
      </c>
      <c r="I32" s="424">
        <f t="shared" si="13"/>
        <v>26906.37803</v>
      </c>
      <c r="J32" s="424">
        <f t="shared" si="13"/>
        <v>11956.69737</v>
      </c>
      <c r="K32" s="424">
        <f t="shared" si="13"/>
        <v>18880.26918</v>
      </c>
      <c r="L32" s="424">
        <f t="shared" si="13"/>
        <v>13042.38776</v>
      </c>
      <c r="M32" s="424">
        <f t="shared" si="13"/>
        <v>43293.20199</v>
      </c>
      <c r="N32" s="424">
        <f t="shared" si="13"/>
        <v>3864.394871</v>
      </c>
      <c r="O32" s="424">
        <f t="shared" si="13"/>
        <v>25626.42369</v>
      </c>
      <c r="P32" s="425">
        <f t="shared" si="13"/>
        <v>16570.23373</v>
      </c>
      <c r="Q32" s="205">
        <f>Q12*1000000/Q22</f>
        <v>15898.92665</v>
      </c>
    </row>
    <row r="33">
      <c r="B33" s="212" t="s">
        <v>808</v>
      </c>
      <c r="C33" s="426" t="s">
        <v>802</v>
      </c>
      <c r="D33" s="292">
        <v>39.0</v>
      </c>
      <c r="E33" s="292">
        <v>44.0</v>
      </c>
      <c r="F33" s="292">
        <v>70.0</v>
      </c>
      <c r="G33" s="292">
        <v>52.0</v>
      </c>
      <c r="H33" s="427">
        <v>67.0</v>
      </c>
      <c r="I33" s="292">
        <v>72.0</v>
      </c>
      <c r="J33" s="427">
        <v>68.0</v>
      </c>
      <c r="K33" s="427">
        <v>48.0</v>
      </c>
      <c r="L33" s="427">
        <v>52.0</v>
      </c>
      <c r="M33" s="427">
        <v>52.0</v>
      </c>
      <c r="N33" s="427">
        <v>44.0</v>
      </c>
      <c r="O33" s="427">
        <v>35.0</v>
      </c>
      <c r="P33" s="292">
        <f t="shared" ref="P33:P34" si="14">sum(D33:O33)</f>
        <v>643</v>
      </c>
    </row>
    <row r="34">
      <c r="B34" s="219"/>
      <c r="C34" s="426" t="s">
        <v>803</v>
      </c>
      <c r="D34" s="427">
        <v>1.0</v>
      </c>
      <c r="E34" s="427">
        <v>1.0</v>
      </c>
      <c r="F34" s="427">
        <v>3.0</v>
      </c>
      <c r="G34" s="427">
        <v>1.0</v>
      </c>
      <c r="H34" s="427">
        <v>4.0</v>
      </c>
      <c r="I34" s="427">
        <v>3.0</v>
      </c>
      <c r="J34" s="427">
        <v>2.0</v>
      </c>
      <c r="K34" s="427">
        <v>1.0</v>
      </c>
      <c r="L34" s="427">
        <v>1.0</v>
      </c>
      <c r="M34" s="427">
        <v>2.0</v>
      </c>
      <c r="N34" s="427">
        <v>3.0</v>
      </c>
      <c r="O34" s="427">
        <v>1.0</v>
      </c>
      <c r="P34" s="292">
        <f t="shared" si="14"/>
        <v>23</v>
      </c>
    </row>
    <row r="35">
      <c r="B35" s="226"/>
      <c r="C35" s="428" t="s">
        <v>804</v>
      </c>
      <c r="D35" s="429">
        <f t="shared" ref="D35:P35" si="15">D34/D33</f>
        <v>0.02564102564</v>
      </c>
      <c r="E35" s="429">
        <f t="shared" si="15"/>
        <v>0.02272727273</v>
      </c>
      <c r="F35" s="429">
        <f t="shared" si="15"/>
        <v>0.04285714286</v>
      </c>
      <c r="G35" s="429">
        <f t="shared" si="15"/>
        <v>0.01923076923</v>
      </c>
      <c r="H35" s="429">
        <f t="shared" si="15"/>
        <v>0.05970149254</v>
      </c>
      <c r="I35" s="429">
        <f t="shared" si="15"/>
        <v>0.04166666667</v>
      </c>
      <c r="J35" s="429">
        <f t="shared" si="15"/>
        <v>0.02941176471</v>
      </c>
      <c r="K35" s="429">
        <f t="shared" si="15"/>
        <v>0.02083333333</v>
      </c>
      <c r="L35" s="429">
        <f t="shared" si="15"/>
        <v>0.01923076923</v>
      </c>
      <c r="M35" s="429">
        <f t="shared" si="15"/>
        <v>0.03846153846</v>
      </c>
      <c r="N35" s="429">
        <f t="shared" si="15"/>
        <v>0.06818181818</v>
      </c>
      <c r="O35" s="429">
        <f t="shared" si="15"/>
        <v>0.02857142857</v>
      </c>
      <c r="P35" s="429">
        <f t="shared" si="15"/>
        <v>0.03576982893</v>
      </c>
    </row>
  </sheetData>
  <mergeCells count="5">
    <mergeCell ref="C1:P1"/>
    <mergeCell ref="B3:B12"/>
    <mergeCell ref="B13:B22"/>
    <mergeCell ref="B23:B32"/>
    <mergeCell ref="B33:B35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.86"/>
    <col customWidth="1" min="3" max="3" width="14.57"/>
    <col customWidth="1" min="4" max="4" width="12.71"/>
    <col customWidth="1" min="5" max="5" width="11.71"/>
    <col customWidth="1" min="6" max="6" width="12.71"/>
    <col customWidth="1" min="7" max="7" width="13.71"/>
    <col customWidth="1" min="8" max="8" width="13.14"/>
    <col customWidth="1" min="9" max="9" width="11.57"/>
    <col customWidth="1" min="10" max="10" width="12.0"/>
    <col customWidth="1" min="11" max="11" width="12.29"/>
    <col customWidth="1" min="12" max="12" width="11.86"/>
    <col customWidth="1" min="13" max="13" width="11.43"/>
    <col customWidth="1" min="14" max="14" width="12.43"/>
    <col customWidth="1" min="15" max="29" width="8.71"/>
    <col customWidth="1" min="30" max="30" width="12.71"/>
  </cols>
  <sheetData>
    <row r="1" ht="13.5" customHeight="1"/>
    <row r="2" ht="31.5" customHeight="1">
      <c r="C2" s="495" t="s">
        <v>869</v>
      </c>
      <c r="D2" s="496"/>
      <c r="E2" s="496"/>
      <c r="F2" s="496"/>
      <c r="G2" s="496"/>
      <c r="H2" s="496"/>
      <c r="I2" s="496"/>
      <c r="J2" s="497" t="s">
        <v>869</v>
      </c>
      <c r="K2" s="499"/>
      <c r="L2" s="499"/>
      <c r="M2" s="499"/>
      <c r="N2" s="499"/>
      <c r="O2" s="500"/>
      <c r="Q2" s="19" t="s">
        <v>876</v>
      </c>
    </row>
    <row r="3" ht="33.75" customHeight="1">
      <c r="C3" s="503" t="s">
        <v>326</v>
      </c>
      <c r="D3" s="506" t="s">
        <v>877</v>
      </c>
      <c r="E3" s="506" t="s">
        <v>878</v>
      </c>
      <c r="F3" s="506" t="s">
        <v>881</v>
      </c>
      <c r="G3" s="506" t="s">
        <v>882</v>
      </c>
      <c r="H3" s="506" t="s">
        <v>883</v>
      </c>
      <c r="I3" s="506" t="s">
        <v>884</v>
      </c>
      <c r="J3" s="506" t="s">
        <v>885</v>
      </c>
      <c r="K3" s="506" t="s">
        <v>886</v>
      </c>
      <c r="L3" s="506" t="s">
        <v>887</v>
      </c>
      <c r="M3" s="506" t="s">
        <v>888</v>
      </c>
      <c r="N3" s="506" t="s">
        <v>889</v>
      </c>
      <c r="O3" s="507" t="s">
        <v>890</v>
      </c>
      <c r="Q3" s="19" t="s">
        <v>891</v>
      </c>
    </row>
    <row r="4" ht="36.75" customHeight="1">
      <c r="C4" s="509" t="s">
        <v>892</v>
      </c>
      <c r="D4" s="509" t="s">
        <v>893</v>
      </c>
      <c r="E4" s="509" t="s">
        <v>893</v>
      </c>
      <c r="F4" s="509" t="s">
        <v>893</v>
      </c>
      <c r="G4" s="509" t="s">
        <v>893</v>
      </c>
      <c r="H4" s="509" t="s">
        <v>894</v>
      </c>
      <c r="I4" s="509" t="s">
        <v>894</v>
      </c>
      <c r="J4" s="511" t="s">
        <v>895</v>
      </c>
      <c r="K4" s="511" t="s">
        <v>894</v>
      </c>
      <c r="L4" s="511" t="s">
        <v>897</v>
      </c>
      <c r="M4" s="511" t="s">
        <v>897</v>
      </c>
      <c r="N4" s="511" t="s">
        <v>894</v>
      </c>
      <c r="O4" s="511" t="s">
        <v>897</v>
      </c>
      <c r="Q4" s="19" t="s">
        <v>898</v>
      </c>
      <c r="S4" s="19" t="s">
        <v>899</v>
      </c>
    </row>
    <row r="5" ht="36.75" customHeight="1">
      <c r="C5" s="509" t="s">
        <v>900</v>
      </c>
      <c r="D5" s="509"/>
      <c r="E5" s="509"/>
      <c r="F5" s="509"/>
      <c r="G5" s="509"/>
      <c r="H5" s="509"/>
      <c r="I5" s="509"/>
      <c r="J5" s="511" t="s">
        <v>901</v>
      </c>
      <c r="K5" s="511" t="s">
        <v>902</v>
      </c>
      <c r="L5" s="511" t="s">
        <v>45</v>
      </c>
      <c r="M5" s="511" t="s">
        <v>903</v>
      </c>
      <c r="N5" s="511" t="s">
        <v>69</v>
      </c>
      <c r="O5" s="511" t="s">
        <v>902</v>
      </c>
      <c r="Q5" s="19" t="s">
        <v>904</v>
      </c>
      <c r="S5" s="19" t="s">
        <v>905</v>
      </c>
    </row>
    <row r="6" ht="36.75" customHeight="1">
      <c r="C6" s="512" t="s">
        <v>906</v>
      </c>
      <c r="D6" s="513"/>
      <c r="E6" s="514"/>
      <c r="F6" s="514"/>
      <c r="G6" s="514"/>
      <c r="H6" s="514"/>
      <c r="I6" s="514"/>
      <c r="J6" s="515" t="s">
        <v>907</v>
      </c>
      <c r="K6" s="515" t="s">
        <v>909</v>
      </c>
      <c r="L6" s="515" t="s">
        <v>48</v>
      </c>
      <c r="M6" s="516" t="s">
        <v>79</v>
      </c>
      <c r="N6" s="515" t="s">
        <v>909</v>
      </c>
      <c r="O6" s="518" t="s">
        <v>278</v>
      </c>
      <c r="Q6" s="19" t="s">
        <v>913</v>
      </c>
      <c r="S6" s="19" t="s">
        <v>915</v>
      </c>
      <c r="W6" s="19" t="s">
        <v>917</v>
      </c>
    </row>
    <row r="7" ht="36.75" customHeight="1">
      <c r="C7" s="520" t="s">
        <v>918</v>
      </c>
      <c r="D7" s="521"/>
      <c r="E7" s="521"/>
      <c r="F7" s="521"/>
      <c r="G7" s="521"/>
      <c r="H7" s="521"/>
      <c r="I7" s="521"/>
      <c r="J7" s="521"/>
      <c r="K7" s="521"/>
      <c r="L7" s="521"/>
      <c r="M7" s="521"/>
      <c r="N7" s="521"/>
      <c r="O7" s="521"/>
      <c r="P7" s="521"/>
      <c r="Q7" s="521"/>
      <c r="R7" s="521"/>
      <c r="S7" s="521"/>
      <c r="T7" s="521"/>
      <c r="U7" s="521"/>
      <c r="V7" s="521"/>
      <c r="W7" s="521"/>
      <c r="X7" s="521"/>
      <c r="Y7" s="521"/>
      <c r="Z7" s="521"/>
      <c r="AA7" s="521"/>
      <c r="AB7" s="523"/>
    </row>
    <row r="8" ht="16.5" customHeight="1">
      <c r="C8" s="524" t="s">
        <v>326</v>
      </c>
      <c r="D8" s="525" t="s">
        <v>327</v>
      </c>
      <c r="E8" s="525" t="s">
        <v>328</v>
      </c>
      <c r="F8" s="525" t="s">
        <v>329</v>
      </c>
      <c r="G8" s="525" t="s">
        <v>330</v>
      </c>
      <c r="H8" s="525" t="s">
        <v>331</v>
      </c>
      <c r="I8" s="525" t="s">
        <v>332</v>
      </c>
      <c r="J8" s="525" t="s">
        <v>333</v>
      </c>
      <c r="K8" s="525" t="s">
        <v>334</v>
      </c>
      <c r="L8" s="525" t="s">
        <v>335</v>
      </c>
      <c r="M8" s="525" t="s">
        <v>336</v>
      </c>
      <c r="N8" s="525" t="s">
        <v>337</v>
      </c>
      <c r="O8" s="525" t="s">
        <v>338</v>
      </c>
      <c r="P8" s="525" t="s">
        <v>339</v>
      </c>
      <c r="Q8" s="525" t="s">
        <v>340</v>
      </c>
      <c r="R8" s="525" t="s">
        <v>341</v>
      </c>
      <c r="S8" s="525" t="s">
        <v>342</v>
      </c>
      <c r="T8" s="525" t="s">
        <v>343</v>
      </c>
      <c r="U8" s="525" t="s">
        <v>344</v>
      </c>
      <c r="V8" s="525" t="s">
        <v>345</v>
      </c>
      <c r="W8" s="525" t="s">
        <v>346</v>
      </c>
      <c r="X8" s="525" t="s">
        <v>347</v>
      </c>
      <c r="Y8" s="525" t="s">
        <v>348</v>
      </c>
      <c r="Z8" s="526" t="s">
        <v>865</v>
      </c>
      <c r="AA8" s="205" t="s">
        <v>351</v>
      </c>
      <c r="AB8" s="527" t="s">
        <v>352</v>
      </c>
      <c r="AC8" s="527" t="s">
        <v>326</v>
      </c>
      <c r="AD8" s="527" t="s">
        <v>353</v>
      </c>
    </row>
    <row r="9" ht="15.0" customHeight="1">
      <c r="C9" s="528" t="s">
        <v>922</v>
      </c>
      <c r="D9" s="529" t="s">
        <v>351</v>
      </c>
      <c r="E9" s="529" t="s">
        <v>351</v>
      </c>
      <c r="F9" s="529" t="s">
        <v>351</v>
      </c>
      <c r="G9" s="529" t="s">
        <v>351</v>
      </c>
      <c r="H9" s="529" t="s">
        <v>351</v>
      </c>
      <c r="I9" s="117" t="s">
        <v>357</v>
      </c>
      <c r="J9" s="117" t="s">
        <v>357</v>
      </c>
      <c r="K9" s="117" t="s">
        <v>357</v>
      </c>
      <c r="L9" s="529" t="s">
        <v>351</v>
      </c>
      <c r="M9" s="117" t="s">
        <v>357</v>
      </c>
      <c r="N9" s="117" t="s">
        <v>357</v>
      </c>
      <c r="O9" s="117" t="s">
        <v>357</v>
      </c>
      <c r="P9" s="529" t="s">
        <v>351</v>
      </c>
      <c r="Q9" s="117" t="s">
        <v>357</v>
      </c>
      <c r="R9" s="117" t="s">
        <v>357</v>
      </c>
      <c r="S9" s="117" t="s">
        <v>357</v>
      </c>
      <c r="T9" s="117" t="s">
        <v>357</v>
      </c>
      <c r="U9" s="117" t="s">
        <v>357</v>
      </c>
      <c r="V9" s="117" t="s">
        <v>357</v>
      </c>
      <c r="W9" s="117" t="s">
        <v>357</v>
      </c>
      <c r="X9" s="117" t="s">
        <v>357</v>
      </c>
      <c r="Y9" s="117" t="s">
        <v>357</v>
      </c>
      <c r="Z9" s="117" t="s">
        <v>356</v>
      </c>
      <c r="AA9" s="531">
        <v>7.0</v>
      </c>
      <c r="AB9" s="532">
        <v>22.0</v>
      </c>
      <c r="AC9" s="205" t="s">
        <v>925</v>
      </c>
      <c r="AD9" s="533">
        <v>0.5</v>
      </c>
    </row>
    <row r="10" ht="18.0" customHeight="1">
      <c r="C10" s="125" t="s">
        <v>926</v>
      </c>
      <c r="D10" s="128" t="s">
        <v>351</v>
      </c>
      <c r="E10" s="127" t="s">
        <v>357</v>
      </c>
      <c r="F10" s="127" t="s">
        <v>357</v>
      </c>
      <c r="G10" s="127" t="s">
        <v>357</v>
      </c>
      <c r="H10" s="127" t="s">
        <v>357</v>
      </c>
      <c r="I10" s="127" t="s">
        <v>357</v>
      </c>
      <c r="J10" s="127" t="s">
        <v>357</v>
      </c>
      <c r="K10" s="127" t="s">
        <v>357</v>
      </c>
      <c r="L10" s="128" t="s">
        <v>351</v>
      </c>
      <c r="M10" s="127" t="s">
        <v>357</v>
      </c>
      <c r="N10" s="127" t="s">
        <v>357</v>
      </c>
      <c r="O10" s="127" t="s">
        <v>357</v>
      </c>
      <c r="P10" s="127" t="s">
        <v>357</v>
      </c>
      <c r="Q10" s="127" t="s">
        <v>357</v>
      </c>
      <c r="R10" s="127" t="s">
        <v>357</v>
      </c>
      <c r="S10" s="127" t="s">
        <v>356</v>
      </c>
      <c r="T10" s="127" t="s">
        <v>356</v>
      </c>
      <c r="U10" s="127" t="s">
        <v>356</v>
      </c>
      <c r="V10" s="127" t="s">
        <v>356</v>
      </c>
      <c r="W10" s="127" t="s">
        <v>356</v>
      </c>
      <c r="X10" s="127" t="s">
        <v>356</v>
      </c>
      <c r="Y10" s="127" t="s">
        <v>356</v>
      </c>
      <c r="Z10" s="127" t="s">
        <v>356</v>
      </c>
      <c r="AA10" s="536">
        <v>2.0</v>
      </c>
      <c r="AB10" s="538">
        <v>20.0</v>
      </c>
      <c r="AC10" s="205" t="s">
        <v>927</v>
      </c>
      <c r="AD10" s="540">
        <f t="shared" ref="AD10:AD21" si="1">AA10/AB10*100%</f>
        <v>0.1</v>
      </c>
    </row>
    <row r="11" ht="16.5" customHeight="1">
      <c r="C11" s="125" t="s">
        <v>930</v>
      </c>
      <c r="D11" s="128" t="s">
        <v>351</v>
      </c>
      <c r="E11" s="128" t="s">
        <v>351</v>
      </c>
      <c r="F11" s="127" t="s">
        <v>357</v>
      </c>
      <c r="G11" s="127" t="s">
        <v>357</v>
      </c>
      <c r="H11" s="127" t="s">
        <v>357</v>
      </c>
      <c r="I11" s="127" t="s">
        <v>357</v>
      </c>
      <c r="J11" s="128" t="s">
        <v>351</v>
      </c>
      <c r="K11" s="127" t="s">
        <v>357</v>
      </c>
      <c r="L11" s="127" t="s">
        <v>357</v>
      </c>
      <c r="M11" s="127" t="s">
        <v>357</v>
      </c>
      <c r="N11" s="127" t="s">
        <v>357</v>
      </c>
      <c r="O11" s="127" t="s">
        <v>357</v>
      </c>
      <c r="P11" s="127" t="s">
        <v>357</v>
      </c>
      <c r="Q11" s="127" t="s">
        <v>357</v>
      </c>
      <c r="R11" s="127" t="s">
        <v>357</v>
      </c>
      <c r="S11" s="127" t="s">
        <v>356</v>
      </c>
      <c r="T11" s="127" t="s">
        <v>356</v>
      </c>
      <c r="U11" s="127" t="s">
        <v>356</v>
      </c>
      <c r="V11" s="127" t="s">
        <v>356</v>
      </c>
      <c r="W11" s="127" t="s">
        <v>356</v>
      </c>
      <c r="X11" s="127" t="s">
        <v>356</v>
      </c>
      <c r="Y11" s="127" t="s">
        <v>356</v>
      </c>
      <c r="Z11" s="127" t="s">
        <v>356</v>
      </c>
      <c r="AA11" s="536">
        <v>3.0</v>
      </c>
      <c r="AB11" s="538">
        <v>20.0</v>
      </c>
      <c r="AC11" s="205" t="s">
        <v>931</v>
      </c>
      <c r="AD11" s="540">
        <f t="shared" si="1"/>
        <v>0.15</v>
      </c>
    </row>
    <row r="12" ht="16.5" customHeight="1">
      <c r="C12" s="125" t="s">
        <v>932</v>
      </c>
      <c r="D12" s="127" t="s">
        <v>357</v>
      </c>
      <c r="E12" s="127" t="s">
        <v>357</v>
      </c>
      <c r="F12" s="127" t="s">
        <v>357</v>
      </c>
      <c r="G12" s="127" t="s">
        <v>357</v>
      </c>
      <c r="H12" s="127" t="s">
        <v>357</v>
      </c>
      <c r="I12" s="127" t="s">
        <v>357</v>
      </c>
      <c r="J12" s="128" t="s">
        <v>351</v>
      </c>
      <c r="K12" s="127" t="s">
        <v>357</v>
      </c>
      <c r="L12" s="127" t="s">
        <v>357</v>
      </c>
      <c r="M12" s="128" t="s">
        <v>351</v>
      </c>
      <c r="N12" s="128" t="s">
        <v>351</v>
      </c>
      <c r="O12" s="128" t="s">
        <v>351</v>
      </c>
      <c r="P12" s="127" t="s">
        <v>357</v>
      </c>
      <c r="Q12" s="127" t="s">
        <v>357</v>
      </c>
      <c r="R12" s="127" t="s">
        <v>357</v>
      </c>
      <c r="S12" s="127" t="s">
        <v>357</v>
      </c>
      <c r="T12" s="127" t="s">
        <v>357</v>
      </c>
      <c r="U12" s="127" t="s">
        <v>357</v>
      </c>
      <c r="V12" s="127" t="s">
        <v>357</v>
      </c>
      <c r="W12" s="127" t="s">
        <v>356</v>
      </c>
      <c r="X12" s="127" t="s">
        <v>356</v>
      </c>
      <c r="Y12" s="127" t="s">
        <v>356</v>
      </c>
      <c r="Z12" s="127" t="s">
        <v>356</v>
      </c>
      <c r="AA12" s="536">
        <v>4.0</v>
      </c>
      <c r="AB12" s="538">
        <v>19.0</v>
      </c>
      <c r="AC12" s="205" t="s">
        <v>933</v>
      </c>
      <c r="AD12" s="540">
        <f t="shared" si="1"/>
        <v>0.2105263158</v>
      </c>
    </row>
    <row r="13" ht="13.5" customHeight="1">
      <c r="C13" s="125" t="s">
        <v>934</v>
      </c>
      <c r="D13" s="127" t="s">
        <v>357</v>
      </c>
      <c r="E13" s="127" t="s">
        <v>357</v>
      </c>
      <c r="F13" s="127" t="s">
        <v>357</v>
      </c>
      <c r="G13" s="127" t="s">
        <v>357</v>
      </c>
      <c r="H13" s="127" t="s">
        <v>357</v>
      </c>
      <c r="I13" s="128" t="s">
        <v>351</v>
      </c>
      <c r="J13" s="127" t="s">
        <v>357</v>
      </c>
      <c r="K13" s="127" t="s">
        <v>357</v>
      </c>
      <c r="L13" s="127" t="s">
        <v>357</v>
      </c>
      <c r="M13" s="127" t="s">
        <v>357</v>
      </c>
      <c r="N13" s="127" t="s">
        <v>357</v>
      </c>
      <c r="O13" s="127" t="s">
        <v>357</v>
      </c>
      <c r="P13" s="127" t="s">
        <v>357</v>
      </c>
      <c r="Q13" s="127" t="s">
        <v>357</v>
      </c>
      <c r="R13" s="127" t="s">
        <v>357</v>
      </c>
      <c r="S13" s="127" t="s">
        <v>357</v>
      </c>
      <c r="T13" s="127" t="s">
        <v>357</v>
      </c>
      <c r="U13" s="127" t="s">
        <v>357</v>
      </c>
      <c r="V13" s="128" t="s">
        <v>351</v>
      </c>
      <c r="W13" s="127" t="s">
        <v>356</v>
      </c>
      <c r="X13" s="127" t="s">
        <v>356</v>
      </c>
      <c r="Y13" s="128" t="s">
        <v>351</v>
      </c>
      <c r="Z13" s="127" t="s">
        <v>356</v>
      </c>
      <c r="AA13" s="536">
        <v>3.0</v>
      </c>
      <c r="AB13" s="538">
        <v>20.0</v>
      </c>
      <c r="AC13" s="205" t="s">
        <v>935</v>
      </c>
      <c r="AD13" s="540">
        <f t="shared" si="1"/>
        <v>0.15</v>
      </c>
    </row>
    <row r="14" ht="13.5" customHeight="1">
      <c r="C14" s="125" t="s">
        <v>936</v>
      </c>
      <c r="D14" s="127" t="s">
        <v>357</v>
      </c>
      <c r="E14" s="127" t="s">
        <v>357</v>
      </c>
      <c r="F14" s="127" t="s">
        <v>357</v>
      </c>
      <c r="G14" s="127" t="s">
        <v>357</v>
      </c>
      <c r="H14" s="127" t="s">
        <v>357</v>
      </c>
      <c r="I14" s="127" t="s">
        <v>357</v>
      </c>
      <c r="J14" s="127" t="s">
        <v>357</v>
      </c>
      <c r="K14" s="128" t="s">
        <v>351</v>
      </c>
      <c r="L14" s="128" t="s">
        <v>351</v>
      </c>
      <c r="M14" s="127" t="s">
        <v>357</v>
      </c>
      <c r="N14" s="127" t="s">
        <v>357</v>
      </c>
      <c r="O14" s="127" t="s">
        <v>357</v>
      </c>
      <c r="P14" s="127" t="s">
        <v>357</v>
      </c>
      <c r="Q14" s="127" t="s">
        <v>357</v>
      </c>
      <c r="R14" s="127" t="s">
        <v>357</v>
      </c>
      <c r="S14" s="127" t="s">
        <v>357</v>
      </c>
      <c r="T14" s="127" t="s">
        <v>357</v>
      </c>
      <c r="U14" s="127" t="s">
        <v>357</v>
      </c>
      <c r="V14" s="127" t="s">
        <v>357</v>
      </c>
      <c r="W14" s="127" t="s">
        <v>356</v>
      </c>
      <c r="X14" s="127" t="s">
        <v>356</v>
      </c>
      <c r="Y14" s="127" t="s">
        <v>356</v>
      </c>
      <c r="Z14" s="127" t="s">
        <v>356</v>
      </c>
      <c r="AA14" s="536">
        <v>2.0</v>
      </c>
      <c r="AB14" s="538">
        <v>19.0</v>
      </c>
      <c r="AC14" s="205" t="s">
        <v>939</v>
      </c>
      <c r="AD14" s="540">
        <f t="shared" si="1"/>
        <v>0.1052631579</v>
      </c>
    </row>
    <row r="15" ht="13.5" customHeight="1">
      <c r="C15" s="125" t="s">
        <v>941</v>
      </c>
      <c r="D15" s="127" t="s">
        <v>357</v>
      </c>
      <c r="E15" s="127" t="s">
        <v>357</v>
      </c>
      <c r="F15" s="127" t="s">
        <v>357</v>
      </c>
      <c r="G15" s="127" t="s">
        <v>357</v>
      </c>
      <c r="H15" s="127" t="s">
        <v>357</v>
      </c>
      <c r="I15" s="127" t="s">
        <v>357</v>
      </c>
      <c r="J15" s="127" t="s">
        <v>357</v>
      </c>
      <c r="K15" s="127" t="s">
        <v>357</v>
      </c>
      <c r="L15" s="127" t="s">
        <v>357</v>
      </c>
      <c r="M15" s="127" t="s">
        <v>357</v>
      </c>
      <c r="N15" s="128" t="s">
        <v>351</v>
      </c>
      <c r="O15" s="547" t="s">
        <v>357</v>
      </c>
      <c r="P15" s="127" t="s">
        <v>357</v>
      </c>
      <c r="Q15" s="127" t="s">
        <v>357</v>
      </c>
      <c r="R15" s="127" t="s">
        <v>357</v>
      </c>
      <c r="S15" s="127" t="s">
        <v>357</v>
      </c>
      <c r="T15" s="127" t="s">
        <v>357</v>
      </c>
      <c r="U15" s="127" t="s">
        <v>357</v>
      </c>
      <c r="V15" s="128" t="s">
        <v>351</v>
      </c>
      <c r="W15" s="127" t="s">
        <v>356</v>
      </c>
      <c r="X15" s="127" t="s">
        <v>356</v>
      </c>
      <c r="Y15" s="127" t="s">
        <v>357</v>
      </c>
      <c r="Z15" s="127" t="s">
        <v>356</v>
      </c>
      <c r="AA15" s="536">
        <v>2.0</v>
      </c>
      <c r="AB15" s="538">
        <v>19.0</v>
      </c>
      <c r="AC15" s="205" t="s">
        <v>948</v>
      </c>
      <c r="AD15" s="540">
        <f t="shared" si="1"/>
        <v>0.1052631579</v>
      </c>
    </row>
    <row r="16" ht="13.5" customHeight="1">
      <c r="C16" s="125" t="s">
        <v>949</v>
      </c>
      <c r="D16" s="127" t="s">
        <v>357</v>
      </c>
      <c r="E16" s="127" t="s">
        <v>357</v>
      </c>
      <c r="F16" s="127" t="s">
        <v>357</v>
      </c>
      <c r="G16" s="127" t="s">
        <v>357</v>
      </c>
      <c r="H16" s="127" t="s">
        <v>357</v>
      </c>
      <c r="I16" s="127" t="s">
        <v>357</v>
      </c>
      <c r="J16" s="128" t="s">
        <v>351</v>
      </c>
      <c r="K16" s="127" t="s">
        <v>357</v>
      </c>
      <c r="L16" s="127" t="s">
        <v>357</v>
      </c>
      <c r="M16" s="127" t="s">
        <v>357</v>
      </c>
      <c r="N16" s="549" t="s">
        <v>357</v>
      </c>
      <c r="O16" s="547" t="s">
        <v>357</v>
      </c>
      <c r="P16" s="127" t="s">
        <v>357</v>
      </c>
      <c r="Q16" s="128" t="s">
        <v>351</v>
      </c>
      <c r="R16" s="127" t="s">
        <v>357</v>
      </c>
      <c r="S16" s="128" t="s">
        <v>351</v>
      </c>
      <c r="T16" s="127" t="s">
        <v>357</v>
      </c>
      <c r="U16" s="127" t="s">
        <v>357</v>
      </c>
      <c r="V16" s="127" t="s">
        <v>357</v>
      </c>
      <c r="W16" s="127" t="s">
        <v>357</v>
      </c>
      <c r="X16" s="127" t="s">
        <v>357</v>
      </c>
      <c r="Y16" s="127" t="s">
        <v>357</v>
      </c>
      <c r="Z16" s="127" t="s">
        <v>357</v>
      </c>
      <c r="AA16" s="550">
        <v>3.0</v>
      </c>
      <c r="AB16" s="538">
        <v>19.0</v>
      </c>
      <c r="AC16" s="551" t="s">
        <v>398</v>
      </c>
      <c r="AD16" s="540">
        <f t="shared" si="1"/>
        <v>0.1578947368</v>
      </c>
    </row>
    <row r="17" ht="13.5" customHeight="1">
      <c r="C17" s="125" t="s">
        <v>953</v>
      </c>
      <c r="D17" s="128" t="s">
        <v>351</v>
      </c>
      <c r="E17" s="127" t="s">
        <v>357</v>
      </c>
      <c r="F17" s="128" t="s">
        <v>351</v>
      </c>
      <c r="G17" s="127" t="s">
        <v>357</v>
      </c>
      <c r="H17" s="127" t="s">
        <v>357</v>
      </c>
      <c r="I17" s="127" t="s">
        <v>357</v>
      </c>
      <c r="J17" s="128" t="s">
        <v>351</v>
      </c>
      <c r="K17" s="127" t="s">
        <v>357</v>
      </c>
      <c r="L17" s="128" t="s">
        <v>351</v>
      </c>
      <c r="M17" s="127" t="s">
        <v>357</v>
      </c>
      <c r="N17" s="549" t="s">
        <v>357</v>
      </c>
      <c r="O17" s="547" t="s">
        <v>357</v>
      </c>
      <c r="P17" s="127" t="s">
        <v>357</v>
      </c>
      <c r="Q17" s="128" t="s">
        <v>351</v>
      </c>
      <c r="R17" s="127" t="s">
        <v>357</v>
      </c>
      <c r="S17" s="127" t="s">
        <v>357</v>
      </c>
      <c r="T17" s="127" t="s">
        <v>357</v>
      </c>
      <c r="U17" s="127" t="s">
        <v>357</v>
      </c>
      <c r="V17" s="127" t="s">
        <v>357</v>
      </c>
      <c r="W17" s="127" t="s">
        <v>356</v>
      </c>
      <c r="X17" s="127" t="s">
        <v>356</v>
      </c>
      <c r="Y17" s="127" t="s">
        <v>357</v>
      </c>
      <c r="Z17" s="127" t="s">
        <v>357</v>
      </c>
      <c r="AA17" s="550">
        <v>5.0</v>
      </c>
      <c r="AB17" s="538">
        <v>19.0</v>
      </c>
      <c r="AC17" s="205" t="s">
        <v>960</v>
      </c>
      <c r="AD17" s="540">
        <f t="shared" si="1"/>
        <v>0.2631578947</v>
      </c>
    </row>
    <row r="18" ht="13.5" customHeight="1">
      <c r="C18" s="125" t="s">
        <v>963</v>
      </c>
      <c r="D18" s="127" t="s">
        <v>357</v>
      </c>
      <c r="E18" s="127" t="s">
        <v>357</v>
      </c>
      <c r="F18" s="127" t="s">
        <v>357</v>
      </c>
      <c r="G18" s="127" t="s">
        <v>357</v>
      </c>
      <c r="H18" s="127" t="s">
        <v>357</v>
      </c>
      <c r="I18" s="128" t="s">
        <v>351</v>
      </c>
      <c r="J18" s="127" t="s">
        <v>357</v>
      </c>
      <c r="K18" s="127" t="s">
        <v>357</v>
      </c>
      <c r="L18" s="127" t="s">
        <v>357</v>
      </c>
      <c r="M18" s="127" t="s">
        <v>357</v>
      </c>
      <c r="N18" s="128" t="s">
        <v>351</v>
      </c>
      <c r="O18" s="547" t="s">
        <v>357</v>
      </c>
      <c r="P18" s="127" t="s">
        <v>357</v>
      </c>
      <c r="Q18" s="128" t="s">
        <v>351</v>
      </c>
      <c r="R18" s="127" t="s">
        <v>357</v>
      </c>
      <c r="S18" s="127" t="s">
        <v>357</v>
      </c>
      <c r="T18" s="127" t="s">
        <v>357</v>
      </c>
      <c r="U18" s="128" t="s">
        <v>351</v>
      </c>
      <c r="V18" s="127" t="s">
        <v>357</v>
      </c>
      <c r="W18" s="127" t="s">
        <v>357</v>
      </c>
      <c r="X18" s="128" t="s">
        <v>351</v>
      </c>
      <c r="Y18" s="127" t="s">
        <v>356</v>
      </c>
      <c r="Z18" s="127" t="s">
        <v>357</v>
      </c>
      <c r="AA18" s="554">
        <v>5.0</v>
      </c>
      <c r="AB18" s="556">
        <v>23.0</v>
      </c>
      <c r="AC18" s="205" t="s">
        <v>967</v>
      </c>
      <c r="AD18" s="540">
        <f t="shared" si="1"/>
        <v>0.2173913043</v>
      </c>
    </row>
    <row r="19" ht="13.5" customHeight="1">
      <c r="C19" s="125" t="s">
        <v>968</v>
      </c>
      <c r="D19" s="127" t="s">
        <v>357</v>
      </c>
      <c r="E19" s="146" t="s">
        <v>356</v>
      </c>
      <c r="F19" s="146" t="s">
        <v>356</v>
      </c>
      <c r="G19" s="146" t="s">
        <v>356</v>
      </c>
      <c r="H19" s="128" t="s">
        <v>351</v>
      </c>
      <c r="I19" s="127" t="s">
        <v>357</v>
      </c>
      <c r="J19" s="146" t="s">
        <v>356</v>
      </c>
      <c r="K19" s="127" t="s">
        <v>357</v>
      </c>
      <c r="L19" s="127" t="s">
        <v>357</v>
      </c>
      <c r="M19" s="127" t="s">
        <v>357</v>
      </c>
      <c r="N19" s="127" t="s">
        <v>357</v>
      </c>
      <c r="O19" s="127" t="s">
        <v>357</v>
      </c>
      <c r="P19" s="127" t="s">
        <v>357</v>
      </c>
      <c r="Q19" s="128" t="s">
        <v>351</v>
      </c>
      <c r="R19" s="128" t="s">
        <v>351</v>
      </c>
      <c r="S19" s="127" t="s">
        <v>357</v>
      </c>
      <c r="T19" s="128" t="s">
        <v>351</v>
      </c>
      <c r="U19" s="128" t="s">
        <v>351</v>
      </c>
      <c r="V19" s="127" t="s">
        <v>357</v>
      </c>
      <c r="W19" s="127" t="s">
        <v>357</v>
      </c>
      <c r="X19" s="127" t="s">
        <v>357</v>
      </c>
      <c r="Y19" s="127" t="s">
        <v>357</v>
      </c>
      <c r="Z19" s="127" t="s">
        <v>357</v>
      </c>
      <c r="AA19" s="554">
        <v>5.0</v>
      </c>
      <c r="AB19" s="556">
        <v>19.0</v>
      </c>
      <c r="AC19" s="205" t="s">
        <v>969</v>
      </c>
      <c r="AD19" s="540">
        <f t="shared" si="1"/>
        <v>0.2631578947</v>
      </c>
    </row>
    <row r="20" ht="13.5" customHeight="1">
      <c r="A20" s="37"/>
      <c r="B20" s="37"/>
      <c r="C20" s="151" t="s">
        <v>970</v>
      </c>
      <c r="D20" s="146" t="s">
        <v>356</v>
      </c>
      <c r="E20" s="146" t="s">
        <v>356</v>
      </c>
      <c r="F20" s="146" t="s">
        <v>356</v>
      </c>
      <c r="G20" s="146" t="s">
        <v>356</v>
      </c>
      <c r="H20" s="146" t="s">
        <v>356</v>
      </c>
      <c r="I20" s="146" t="s">
        <v>356</v>
      </c>
      <c r="J20" s="146" t="s">
        <v>356</v>
      </c>
      <c r="K20" s="127" t="s">
        <v>357</v>
      </c>
      <c r="L20" s="128" t="s">
        <v>351</v>
      </c>
      <c r="M20" s="127" t="s">
        <v>357</v>
      </c>
      <c r="N20" s="127" t="s">
        <v>357</v>
      </c>
      <c r="O20" s="127" t="s">
        <v>357</v>
      </c>
      <c r="P20" s="127" t="s">
        <v>357</v>
      </c>
      <c r="Q20" s="127" t="s">
        <v>357</v>
      </c>
      <c r="R20" s="127" t="s">
        <v>357</v>
      </c>
      <c r="S20" s="127" t="s">
        <v>357</v>
      </c>
      <c r="T20" s="127" t="s">
        <v>357</v>
      </c>
      <c r="U20" s="127" t="s">
        <v>357</v>
      </c>
      <c r="V20" s="128" t="s">
        <v>351</v>
      </c>
      <c r="W20" s="146" t="s">
        <v>356</v>
      </c>
      <c r="X20" s="146" t="s">
        <v>356</v>
      </c>
      <c r="Y20" s="146" t="s">
        <v>356</v>
      </c>
      <c r="Z20" s="146" t="s">
        <v>356</v>
      </c>
      <c r="AA20" s="156">
        <v>2.0</v>
      </c>
      <c r="AB20" s="558">
        <v>12.0</v>
      </c>
      <c r="AC20" s="37" t="s">
        <v>972</v>
      </c>
      <c r="AD20" s="559">
        <f t="shared" si="1"/>
        <v>0.1666666667</v>
      </c>
    </row>
    <row r="21" ht="13.5" customHeight="1">
      <c r="C21" s="205" t="s">
        <v>439</v>
      </c>
      <c r="D21" s="560"/>
      <c r="E21" s="560"/>
      <c r="F21" s="560"/>
      <c r="G21" s="560"/>
      <c r="H21" s="560"/>
      <c r="I21" s="560"/>
      <c r="J21" s="560"/>
      <c r="K21" s="560"/>
      <c r="L21" s="560"/>
      <c r="M21" s="560"/>
      <c r="N21" s="560"/>
      <c r="O21" s="560"/>
      <c r="P21" s="560"/>
      <c r="Q21" s="560"/>
      <c r="R21" s="560"/>
      <c r="S21" s="560"/>
      <c r="T21" s="560"/>
      <c r="U21" s="560"/>
      <c r="V21" s="560"/>
      <c r="W21" s="560"/>
      <c r="X21" s="560"/>
      <c r="Y21" s="560"/>
      <c r="Z21" s="560" t="s">
        <v>439</v>
      </c>
      <c r="AA21" s="560">
        <f t="shared" ref="AA21:AB21" si="2">sum(AA9:AA20)</f>
        <v>43</v>
      </c>
      <c r="AB21" s="560">
        <f t="shared" si="2"/>
        <v>231</v>
      </c>
      <c r="AC21" s="205" t="s">
        <v>439</v>
      </c>
      <c r="AD21" s="540">
        <f t="shared" si="1"/>
        <v>0.1861471861</v>
      </c>
    </row>
    <row r="22" ht="13.5" customHeight="1">
      <c r="C22" s="565"/>
      <c r="D22" s="565" t="s">
        <v>974</v>
      </c>
      <c r="E22" s="565" t="s">
        <v>976</v>
      </c>
      <c r="F22" s="565" t="s">
        <v>977</v>
      </c>
      <c r="G22" s="565" t="s">
        <v>978</v>
      </c>
      <c r="H22" s="565" t="s">
        <v>979</v>
      </c>
      <c r="I22" s="565" t="s">
        <v>980</v>
      </c>
      <c r="J22" s="565" t="s">
        <v>981</v>
      </c>
      <c r="K22" s="565" t="s">
        <v>982</v>
      </c>
      <c r="L22" s="565" t="s">
        <v>983</v>
      </c>
      <c r="M22" s="565" t="s">
        <v>984</v>
      </c>
      <c r="N22" s="565" t="s">
        <v>985</v>
      </c>
      <c r="O22" s="565" t="s">
        <v>986</v>
      </c>
      <c r="Q22" s="569" t="s">
        <v>987</v>
      </c>
      <c r="R22" s="571"/>
      <c r="S22" s="571"/>
      <c r="T22" s="571"/>
      <c r="U22" s="571"/>
      <c r="V22" s="571"/>
      <c r="W22" s="571"/>
      <c r="X22" s="571"/>
      <c r="Y22" s="571"/>
      <c r="Z22" s="571"/>
      <c r="AA22" s="571"/>
      <c r="AB22" s="571"/>
      <c r="AC22" s="573"/>
    </row>
    <row r="23" ht="13.5" customHeight="1">
      <c r="C23" s="565" t="s">
        <v>988</v>
      </c>
      <c r="D23" s="565">
        <v>1.0</v>
      </c>
      <c r="E23" s="565">
        <v>1.0</v>
      </c>
      <c r="F23" s="565">
        <v>0.0</v>
      </c>
      <c r="G23" s="565">
        <v>1.0</v>
      </c>
      <c r="H23" s="565">
        <v>0.0</v>
      </c>
      <c r="I23" s="565">
        <v>0.0</v>
      </c>
      <c r="J23" s="565">
        <v>1.0</v>
      </c>
      <c r="K23" s="565">
        <v>0.0</v>
      </c>
      <c r="L23" s="565">
        <v>0.0</v>
      </c>
      <c r="M23" s="565">
        <v>0.0</v>
      </c>
      <c r="N23" s="576">
        <v>0.0</v>
      </c>
      <c r="O23" s="565"/>
      <c r="Q23" s="177" t="s">
        <v>456</v>
      </c>
      <c r="R23" s="178" t="s">
        <v>457</v>
      </c>
      <c r="S23" s="178" t="s">
        <v>458</v>
      </c>
      <c r="T23" s="178" t="s">
        <v>459</v>
      </c>
      <c r="U23" s="178" t="s">
        <v>461</v>
      </c>
      <c r="V23" s="178" t="s">
        <v>463</v>
      </c>
      <c r="W23" s="178" t="s">
        <v>465</v>
      </c>
      <c r="X23" s="178" t="s">
        <v>466</v>
      </c>
      <c r="Y23" s="178" t="s">
        <v>467</v>
      </c>
      <c r="Z23" s="178" t="s">
        <v>469</v>
      </c>
      <c r="AA23" s="178" t="s">
        <v>471</v>
      </c>
      <c r="AB23" s="178"/>
      <c r="AC23" s="178"/>
    </row>
    <row r="24" ht="13.5" customHeight="1">
      <c r="C24" s="565"/>
      <c r="D24" s="565" t="s">
        <v>989</v>
      </c>
      <c r="E24" s="565" t="s">
        <v>990</v>
      </c>
      <c r="F24" s="565" t="s">
        <v>991</v>
      </c>
      <c r="G24" s="565" t="s">
        <v>992</v>
      </c>
      <c r="H24" s="565" t="s">
        <v>993</v>
      </c>
      <c r="I24" s="565" t="s">
        <v>994</v>
      </c>
      <c r="J24" s="565" t="s">
        <v>995</v>
      </c>
      <c r="K24" s="565" t="s">
        <v>996</v>
      </c>
      <c r="L24" s="565" t="s">
        <v>997</v>
      </c>
      <c r="M24" s="565" t="s">
        <v>998</v>
      </c>
      <c r="N24" s="565" t="s">
        <v>999</v>
      </c>
      <c r="O24" s="565" t="s">
        <v>1000</v>
      </c>
      <c r="Q24" s="180" t="s">
        <v>493</v>
      </c>
      <c r="R24" s="181">
        <v>6.0</v>
      </c>
      <c r="S24" s="181">
        <v>3.0</v>
      </c>
      <c r="T24" s="182">
        <v>4.0</v>
      </c>
      <c r="U24" s="183">
        <v>3.0</v>
      </c>
      <c r="V24" s="183">
        <v>4.0</v>
      </c>
      <c r="W24" s="183">
        <v>5.0</v>
      </c>
      <c r="X24" s="183">
        <v>3.0</v>
      </c>
      <c r="Y24" s="183">
        <v>2.0</v>
      </c>
      <c r="Z24" s="183">
        <v>4.0</v>
      </c>
      <c r="AA24" s="183">
        <v>34.0</v>
      </c>
      <c r="AB24" s="183"/>
      <c r="AC24" s="184"/>
    </row>
    <row r="25" ht="13.5" customHeight="1">
      <c r="C25" s="205" t="s">
        <v>169</v>
      </c>
      <c r="D25" s="205">
        <v>5.0</v>
      </c>
      <c r="E25" s="205">
        <v>2.0</v>
      </c>
      <c r="F25" s="205">
        <v>2.0</v>
      </c>
      <c r="G25" s="205">
        <v>1.0</v>
      </c>
      <c r="H25" s="205">
        <v>1.0</v>
      </c>
      <c r="I25" s="205">
        <v>0.0</v>
      </c>
      <c r="J25" s="19">
        <v>3.0</v>
      </c>
      <c r="K25" s="19">
        <v>1.0</v>
      </c>
      <c r="L25" s="19">
        <v>3.0</v>
      </c>
      <c r="M25" s="19">
        <v>0.0</v>
      </c>
      <c r="N25" s="19">
        <v>2.0</v>
      </c>
      <c r="O25" s="584">
        <v>1.0</v>
      </c>
      <c r="Q25" s="180" t="s">
        <v>494</v>
      </c>
      <c r="R25" s="181">
        <v>18.0</v>
      </c>
      <c r="S25" s="181">
        <v>15.0</v>
      </c>
      <c r="T25" s="183">
        <v>10.0</v>
      </c>
      <c r="U25" s="183">
        <v>12.0</v>
      </c>
      <c r="V25" s="183">
        <v>18.0</v>
      </c>
      <c r="W25" s="183">
        <v>21.0</v>
      </c>
      <c r="X25" s="183">
        <v>17.0</v>
      </c>
      <c r="Y25" s="183">
        <v>16.0</v>
      </c>
      <c r="Z25" s="183">
        <v>18.0</v>
      </c>
      <c r="AA25" s="183">
        <v>145.0</v>
      </c>
      <c r="AB25" s="183"/>
      <c r="AC25" s="184"/>
    </row>
    <row r="26" ht="13.5" customHeight="1">
      <c r="C26" s="565"/>
      <c r="D26" s="565" t="s">
        <v>1005</v>
      </c>
      <c r="E26" s="565" t="s">
        <v>1006</v>
      </c>
      <c r="F26" s="565" t="s">
        <v>505</v>
      </c>
      <c r="G26" s="565" t="s">
        <v>1007</v>
      </c>
      <c r="H26" s="565" t="s">
        <v>1008</v>
      </c>
      <c r="I26" s="565" t="s">
        <v>1009</v>
      </c>
      <c r="J26" s="565" t="s">
        <v>1010</v>
      </c>
      <c r="K26" s="565" t="s">
        <v>1011</v>
      </c>
      <c r="L26" s="565" t="s">
        <v>1012</v>
      </c>
      <c r="M26" s="565" t="s">
        <v>1013</v>
      </c>
      <c r="N26" s="565" t="s">
        <v>1014</v>
      </c>
      <c r="O26" s="565" t="s">
        <v>1015</v>
      </c>
      <c r="Q26" s="180" t="s">
        <v>456</v>
      </c>
      <c r="R26" s="183" t="s">
        <v>519</v>
      </c>
      <c r="S26" s="183" t="s">
        <v>520</v>
      </c>
      <c r="T26" s="183" t="s">
        <v>521</v>
      </c>
      <c r="U26" s="183" t="s">
        <v>522</v>
      </c>
      <c r="V26" s="183" t="s">
        <v>523</v>
      </c>
      <c r="W26" s="183" t="s">
        <v>524</v>
      </c>
      <c r="X26" s="183" t="s">
        <v>525</v>
      </c>
      <c r="Y26" s="183" t="s">
        <v>526</v>
      </c>
      <c r="Z26" s="183" t="s">
        <v>527</v>
      </c>
      <c r="AA26" s="183" t="s">
        <v>528</v>
      </c>
      <c r="AB26" s="183" t="s">
        <v>529</v>
      </c>
      <c r="AC26" s="184" t="s">
        <v>530</v>
      </c>
    </row>
    <row r="27" ht="13.5" customHeight="1">
      <c r="C27" s="527" t="s">
        <v>531</v>
      </c>
      <c r="D27" s="205">
        <v>6.0</v>
      </c>
      <c r="E27" s="205">
        <v>2.0</v>
      </c>
      <c r="F27" s="205">
        <v>1.0</v>
      </c>
      <c r="G27" s="205">
        <v>2.0</v>
      </c>
      <c r="H27" s="205">
        <v>2.0</v>
      </c>
      <c r="I27" s="205">
        <v>2.0</v>
      </c>
      <c r="J27" s="19">
        <v>2.0</v>
      </c>
      <c r="K27" s="19">
        <v>2.0</v>
      </c>
      <c r="L27" s="205">
        <v>1.0</v>
      </c>
      <c r="M27" s="19">
        <v>3.0</v>
      </c>
      <c r="N27" s="19">
        <v>2.0</v>
      </c>
      <c r="O27" s="584">
        <v>3.0</v>
      </c>
      <c r="Q27" s="187" t="s">
        <v>532</v>
      </c>
      <c r="R27" s="590">
        <f>R24/(R25+R24)*100%</f>
        <v>0.25</v>
      </c>
      <c r="S27" s="590">
        <f t="shared" ref="S27:AC27" si="3">S24/S25</f>
        <v>0.2</v>
      </c>
      <c r="T27" s="590">
        <f t="shared" si="3"/>
        <v>0.4</v>
      </c>
      <c r="U27" s="590">
        <f t="shared" si="3"/>
        <v>0.25</v>
      </c>
      <c r="V27" s="590">
        <f t="shared" si="3"/>
        <v>0.2222222222</v>
      </c>
      <c r="W27" s="590">
        <f t="shared" si="3"/>
        <v>0.2380952381</v>
      </c>
      <c r="X27" s="590">
        <f t="shared" si="3"/>
        <v>0.1764705882</v>
      </c>
      <c r="Y27" s="590">
        <f t="shared" si="3"/>
        <v>0.125</v>
      </c>
      <c r="Z27" s="590">
        <f t="shared" si="3"/>
        <v>0.2222222222</v>
      </c>
      <c r="AA27" s="590">
        <f t="shared" si="3"/>
        <v>0.2344827586</v>
      </c>
      <c r="AB27" s="590" t="str">
        <f t="shared" si="3"/>
        <v>#DIV/0!</v>
      </c>
      <c r="AC27" s="591" t="str">
        <f t="shared" si="3"/>
        <v>#DIV/0!</v>
      </c>
    </row>
    <row r="28" ht="13.5" customHeight="1">
      <c r="C28" s="565"/>
      <c r="D28" s="565" t="s">
        <v>1016</v>
      </c>
      <c r="E28" s="565" t="s">
        <v>1017</v>
      </c>
      <c r="F28" s="565" t="s">
        <v>505</v>
      </c>
      <c r="G28" s="565" t="s">
        <v>1018</v>
      </c>
      <c r="H28" s="565" t="s">
        <v>1019</v>
      </c>
      <c r="I28" s="565" t="s">
        <v>1020</v>
      </c>
      <c r="J28" s="565" t="s">
        <v>1021</v>
      </c>
      <c r="K28" s="565" t="s">
        <v>1022</v>
      </c>
      <c r="L28" s="565" t="s">
        <v>1023</v>
      </c>
      <c r="M28" s="565" t="s">
        <v>1024</v>
      </c>
      <c r="N28" s="565" t="s">
        <v>1025</v>
      </c>
      <c r="O28" s="565" t="s">
        <v>1026</v>
      </c>
    </row>
    <row r="29" ht="13.5" customHeight="1">
      <c r="C29" s="527" t="s">
        <v>555</v>
      </c>
      <c r="D29" s="205">
        <v>1.0</v>
      </c>
      <c r="E29" s="205">
        <v>2.0</v>
      </c>
      <c r="F29" s="205">
        <v>0.0</v>
      </c>
      <c r="G29" s="205">
        <v>2.0</v>
      </c>
      <c r="H29" s="205">
        <v>1.0</v>
      </c>
      <c r="I29" s="205">
        <v>2.0</v>
      </c>
      <c r="J29" s="19">
        <v>0.0</v>
      </c>
      <c r="K29" s="19">
        <v>0.0</v>
      </c>
      <c r="L29" s="19">
        <v>0.0</v>
      </c>
      <c r="M29" s="19">
        <v>0.0</v>
      </c>
      <c r="O29" s="584">
        <v>0.0</v>
      </c>
    </row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>
      <c r="D85" s="524" t="s">
        <v>326</v>
      </c>
    </row>
    <row r="86" ht="13.5" customHeight="1">
      <c r="D86" s="528" t="s">
        <v>1034</v>
      </c>
    </row>
    <row r="87" ht="13.5" customHeight="1">
      <c r="D87" s="125" t="s">
        <v>1035</v>
      </c>
    </row>
    <row r="88" ht="13.5" customHeight="1">
      <c r="D88" s="125" t="s">
        <v>1036</v>
      </c>
    </row>
    <row r="89" ht="13.5" customHeight="1">
      <c r="D89" s="125" t="s">
        <v>1038</v>
      </c>
    </row>
    <row r="90" ht="13.5" customHeight="1">
      <c r="D90" s="125" t="s">
        <v>1039</v>
      </c>
    </row>
    <row r="91" ht="13.5" customHeight="1">
      <c r="D91" s="125" t="s">
        <v>1040</v>
      </c>
    </row>
    <row r="92" ht="13.5" customHeight="1">
      <c r="D92" s="125" t="s">
        <v>1041</v>
      </c>
    </row>
    <row r="93" ht="13.5" customHeight="1">
      <c r="D93" s="125" t="s">
        <v>1043</v>
      </c>
    </row>
    <row r="94" ht="13.5" customHeight="1">
      <c r="D94" s="125" t="s">
        <v>1045</v>
      </c>
    </row>
    <row r="95" ht="13.5" customHeight="1">
      <c r="D95" s="125" t="s">
        <v>1046</v>
      </c>
    </row>
    <row r="96" ht="13.5" customHeight="1">
      <c r="D96" s="125" t="s">
        <v>1047</v>
      </c>
    </row>
    <row r="97" ht="13.5" customHeight="1">
      <c r="D97" s="151" t="s">
        <v>1051</v>
      </c>
    </row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</sheetData>
  <mergeCells count="3">
    <mergeCell ref="J2:O2"/>
    <mergeCell ref="C7:AB7"/>
    <mergeCell ref="Q22:AC22"/>
  </mergeCell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3" width="8.71"/>
    <col customWidth="1" min="4" max="4" width="9.71"/>
    <col customWidth="1" min="5" max="5" width="11.71"/>
    <col customWidth="1" min="6" max="6" width="49.86"/>
    <col customWidth="1" min="7" max="7" width="41.0"/>
    <col customWidth="1" min="8" max="9" width="12.71"/>
    <col customWidth="1" min="10" max="10" width="26.71"/>
    <col customWidth="1" min="11" max="26" width="8.71"/>
  </cols>
  <sheetData>
    <row r="1" ht="15.75" customHeight="1">
      <c r="A1" s="441"/>
      <c r="B1" s="442"/>
      <c r="C1" s="442"/>
      <c r="D1" s="442"/>
      <c r="E1" s="442"/>
      <c r="F1" s="441"/>
      <c r="G1" s="441"/>
      <c r="H1" s="442"/>
      <c r="I1" s="442"/>
      <c r="J1" s="442"/>
      <c r="K1" s="442"/>
      <c r="L1" s="442"/>
      <c r="M1" s="442"/>
    </row>
    <row r="2" ht="64.5" customHeight="1">
      <c r="A2" s="443" t="s">
        <v>809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44"/>
    </row>
    <row r="3" ht="22.5" customHeight="1">
      <c r="A3" s="445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44"/>
    </row>
    <row r="4" ht="13.5" customHeight="1">
      <c r="A4" s="446" t="s">
        <v>3</v>
      </c>
      <c r="B4" s="447" t="s">
        <v>4</v>
      </c>
      <c r="C4" s="448" t="s">
        <v>6</v>
      </c>
      <c r="D4" s="448" t="s">
        <v>810</v>
      </c>
      <c r="E4" s="448" t="s">
        <v>9</v>
      </c>
      <c r="F4" s="448" t="s">
        <v>7</v>
      </c>
      <c r="G4" s="447" t="s">
        <v>811</v>
      </c>
      <c r="H4" s="449" t="s">
        <v>812</v>
      </c>
      <c r="I4" s="450" t="s">
        <v>813</v>
      </c>
      <c r="J4" s="448" t="s">
        <v>12</v>
      </c>
      <c r="K4" s="448" t="s">
        <v>15</v>
      </c>
      <c r="L4" s="447" t="s">
        <v>814</v>
      </c>
      <c r="M4" s="447" t="s">
        <v>815</v>
      </c>
    </row>
    <row r="5" ht="16.5" customHeight="1">
      <c r="A5" s="451" t="s">
        <v>816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444"/>
    </row>
    <row r="6" ht="13.5" customHeight="1">
      <c r="A6" s="452" t="s">
        <v>817</v>
      </c>
      <c r="B6" s="453" t="s">
        <v>818</v>
      </c>
      <c r="C6" s="454" t="s">
        <v>327</v>
      </c>
      <c r="D6" s="454" t="s">
        <v>169</v>
      </c>
      <c r="E6" s="455" t="s">
        <v>819</v>
      </c>
      <c r="F6" s="455" t="s">
        <v>820</v>
      </c>
      <c r="G6" s="456" t="s">
        <v>821</v>
      </c>
      <c r="H6" s="457"/>
      <c r="I6" s="458" t="s">
        <v>351</v>
      </c>
      <c r="J6" s="455" t="s">
        <v>822</v>
      </c>
      <c r="K6" s="454" t="s">
        <v>823</v>
      </c>
      <c r="L6" s="459">
        <v>44313.0</v>
      </c>
      <c r="M6" s="454" t="s">
        <v>357</v>
      </c>
    </row>
    <row r="7" ht="13.5" customHeight="1">
      <c r="A7" s="460"/>
      <c r="B7" s="461"/>
      <c r="C7" s="454" t="s">
        <v>327</v>
      </c>
      <c r="D7" s="454" t="s">
        <v>169</v>
      </c>
      <c r="E7" s="455" t="s">
        <v>819</v>
      </c>
      <c r="F7" s="454" t="s">
        <v>824</v>
      </c>
      <c r="G7" s="456" t="s">
        <v>825</v>
      </c>
      <c r="H7" s="457"/>
      <c r="I7" s="458" t="s">
        <v>351</v>
      </c>
      <c r="J7" s="455" t="s">
        <v>822</v>
      </c>
      <c r="K7" s="454" t="s">
        <v>823</v>
      </c>
      <c r="L7" s="459">
        <v>44377.0</v>
      </c>
      <c r="M7" s="454" t="s">
        <v>357</v>
      </c>
    </row>
    <row r="8" ht="13.5" customHeight="1">
      <c r="A8" s="460"/>
      <c r="B8" s="461"/>
      <c r="C8" s="454" t="s">
        <v>327</v>
      </c>
      <c r="D8" s="454" t="s">
        <v>303</v>
      </c>
      <c r="E8" s="455" t="s">
        <v>819</v>
      </c>
      <c r="F8" s="454" t="s">
        <v>826</v>
      </c>
      <c r="G8" s="456" t="s">
        <v>827</v>
      </c>
      <c r="H8" s="457"/>
      <c r="I8" s="458" t="s">
        <v>351</v>
      </c>
      <c r="J8" s="462" t="s">
        <v>828</v>
      </c>
      <c r="K8" s="454" t="s">
        <v>829</v>
      </c>
      <c r="L8" s="459">
        <v>44347.0</v>
      </c>
      <c r="M8" s="454" t="s">
        <v>357</v>
      </c>
    </row>
    <row r="9" ht="13.5" customHeight="1">
      <c r="A9" s="460"/>
      <c r="B9" s="461"/>
      <c r="C9" s="454" t="s">
        <v>327</v>
      </c>
      <c r="D9" s="463" t="s">
        <v>531</v>
      </c>
      <c r="E9" s="455" t="s">
        <v>819</v>
      </c>
      <c r="F9" s="454" t="s">
        <v>830</v>
      </c>
      <c r="G9" s="456" t="s">
        <v>831</v>
      </c>
      <c r="H9" s="457"/>
      <c r="I9" s="458" t="s">
        <v>351</v>
      </c>
      <c r="J9" s="462" t="s">
        <v>828</v>
      </c>
      <c r="K9" s="454" t="s">
        <v>829</v>
      </c>
      <c r="L9" s="459">
        <v>44347.0</v>
      </c>
      <c r="M9" s="454" t="s">
        <v>357</v>
      </c>
    </row>
    <row r="10" ht="13.5" customHeight="1">
      <c r="A10" s="460"/>
      <c r="B10" s="461"/>
      <c r="C10" s="454" t="s">
        <v>327</v>
      </c>
      <c r="D10" s="463" t="s">
        <v>555</v>
      </c>
      <c r="E10" s="454" t="s">
        <v>819</v>
      </c>
      <c r="F10" s="454" t="s">
        <v>832</v>
      </c>
      <c r="G10" s="456" t="s">
        <v>833</v>
      </c>
      <c r="H10" s="454"/>
      <c r="I10" s="458" t="s">
        <v>351</v>
      </c>
      <c r="J10" s="464"/>
      <c r="K10" s="454" t="s">
        <v>834</v>
      </c>
      <c r="L10" s="459">
        <v>44347.0</v>
      </c>
      <c r="M10" s="454" t="s">
        <v>357</v>
      </c>
    </row>
    <row r="11" ht="13.5" customHeight="1">
      <c r="A11" s="460"/>
      <c r="B11" s="461"/>
      <c r="C11" s="454" t="s">
        <v>327</v>
      </c>
      <c r="D11" s="455" t="s">
        <v>531</v>
      </c>
      <c r="E11" s="455" t="s">
        <v>819</v>
      </c>
      <c r="F11" s="454" t="s">
        <v>835</v>
      </c>
      <c r="G11" s="456" t="s">
        <v>821</v>
      </c>
      <c r="H11" s="454"/>
      <c r="I11" s="458" t="s">
        <v>351</v>
      </c>
      <c r="J11" s="454" t="s">
        <v>836</v>
      </c>
      <c r="K11" s="454" t="s">
        <v>27</v>
      </c>
      <c r="L11" s="459">
        <v>44313.0</v>
      </c>
      <c r="M11" s="454" t="s">
        <v>357</v>
      </c>
    </row>
    <row r="12" ht="13.5" customHeight="1">
      <c r="A12" s="460"/>
      <c r="B12" s="461"/>
      <c r="C12" s="454" t="s">
        <v>328</v>
      </c>
      <c r="D12" s="454" t="s">
        <v>531</v>
      </c>
      <c r="E12" s="455" t="s">
        <v>819</v>
      </c>
      <c r="F12" s="454" t="s">
        <v>837</v>
      </c>
      <c r="G12" s="456" t="s">
        <v>838</v>
      </c>
      <c r="H12" s="462"/>
      <c r="I12" s="458" t="s">
        <v>351</v>
      </c>
      <c r="J12" s="454" t="s">
        <v>836</v>
      </c>
      <c r="K12" s="454" t="s">
        <v>27</v>
      </c>
      <c r="L12" s="459">
        <v>44313.0</v>
      </c>
      <c r="M12" s="455" t="s">
        <v>357</v>
      </c>
    </row>
    <row r="13" ht="13.5" customHeight="1">
      <c r="A13" s="460"/>
      <c r="B13" s="461"/>
      <c r="C13" s="454" t="s">
        <v>328</v>
      </c>
      <c r="D13" s="454" t="s">
        <v>169</v>
      </c>
      <c r="E13" s="455" t="s">
        <v>819</v>
      </c>
      <c r="F13" s="455" t="s">
        <v>839</v>
      </c>
      <c r="G13" s="456" t="s">
        <v>825</v>
      </c>
      <c r="H13" s="457"/>
      <c r="I13" s="458" t="s">
        <v>351</v>
      </c>
      <c r="J13" s="455" t="s">
        <v>822</v>
      </c>
      <c r="K13" s="454" t="s">
        <v>840</v>
      </c>
      <c r="L13" s="459">
        <v>44377.0</v>
      </c>
      <c r="M13" s="454" t="s">
        <v>357</v>
      </c>
    </row>
    <row r="14" ht="13.5" customHeight="1">
      <c r="A14" s="460"/>
      <c r="B14" s="461"/>
      <c r="C14" s="454" t="s">
        <v>328</v>
      </c>
      <c r="D14" s="455" t="s">
        <v>841</v>
      </c>
      <c r="E14" s="455" t="s">
        <v>819</v>
      </c>
      <c r="F14" s="454" t="s">
        <v>842</v>
      </c>
      <c r="G14" s="456" t="s">
        <v>825</v>
      </c>
      <c r="H14" s="457"/>
      <c r="I14" s="458" t="s">
        <v>351</v>
      </c>
      <c r="J14" s="455" t="s">
        <v>822</v>
      </c>
      <c r="K14" s="454" t="s">
        <v>840</v>
      </c>
      <c r="L14" s="459">
        <v>44377.0</v>
      </c>
      <c r="M14" s="454" t="s">
        <v>357</v>
      </c>
    </row>
    <row r="15" ht="13.5" customHeight="1">
      <c r="A15" s="460"/>
      <c r="B15" s="461"/>
      <c r="C15" s="454" t="s">
        <v>329</v>
      </c>
      <c r="D15" s="454" t="s">
        <v>169</v>
      </c>
      <c r="E15" s="455" t="s">
        <v>819</v>
      </c>
      <c r="F15" s="454" t="s">
        <v>843</v>
      </c>
      <c r="G15" s="456" t="s">
        <v>844</v>
      </c>
      <c r="H15" s="457"/>
      <c r="I15" s="458" t="s">
        <v>351</v>
      </c>
      <c r="J15" s="455" t="s">
        <v>822</v>
      </c>
      <c r="K15" s="454" t="s">
        <v>823</v>
      </c>
      <c r="L15" s="459">
        <v>44377.0</v>
      </c>
      <c r="M15" s="454" t="s">
        <v>357</v>
      </c>
    </row>
    <row r="16" ht="13.5" customHeight="1">
      <c r="A16" s="460"/>
      <c r="B16" s="461"/>
      <c r="C16" s="454" t="s">
        <v>330</v>
      </c>
      <c r="D16" s="454"/>
      <c r="E16" s="455"/>
      <c r="F16" s="454"/>
      <c r="G16" s="456"/>
      <c r="H16" s="457"/>
      <c r="I16" s="458" t="s">
        <v>351</v>
      </c>
      <c r="J16" s="455"/>
      <c r="K16" s="454"/>
      <c r="L16" s="459"/>
      <c r="M16" s="454"/>
    </row>
    <row r="17" ht="13.5" customHeight="1">
      <c r="A17" s="460"/>
      <c r="B17" s="461"/>
      <c r="C17" s="455" t="s">
        <v>331</v>
      </c>
      <c r="D17" s="455" t="s">
        <v>169</v>
      </c>
      <c r="E17" s="455" t="s">
        <v>819</v>
      </c>
      <c r="F17" s="455" t="s">
        <v>845</v>
      </c>
      <c r="G17" s="456" t="s">
        <v>846</v>
      </c>
      <c r="H17" s="457"/>
      <c r="I17" s="458" t="s">
        <v>351</v>
      </c>
      <c r="J17" s="455" t="s">
        <v>822</v>
      </c>
      <c r="K17" s="455" t="s">
        <v>847</v>
      </c>
      <c r="L17" s="459">
        <v>44347.0</v>
      </c>
      <c r="M17" s="454" t="s">
        <v>357</v>
      </c>
    </row>
    <row r="18" ht="13.5" customHeight="1">
      <c r="A18" s="460"/>
      <c r="B18" s="461"/>
      <c r="C18" s="454" t="s">
        <v>332</v>
      </c>
      <c r="D18" s="454"/>
      <c r="E18" s="455"/>
      <c r="F18" s="454"/>
      <c r="G18" s="456"/>
      <c r="H18" s="457"/>
      <c r="I18" s="465" t="s">
        <v>357</v>
      </c>
      <c r="J18" s="462"/>
      <c r="K18" s="454"/>
      <c r="L18" s="459"/>
      <c r="M18" s="454"/>
    </row>
    <row r="19" ht="13.5" customHeight="1">
      <c r="A19" s="460"/>
      <c r="B19" s="461"/>
      <c r="C19" s="454" t="s">
        <v>333</v>
      </c>
      <c r="D19" s="454"/>
      <c r="E19" s="455"/>
      <c r="F19" s="454"/>
      <c r="G19" s="456"/>
      <c r="H19" s="457"/>
      <c r="I19" s="465" t="s">
        <v>357</v>
      </c>
      <c r="J19" s="462"/>
      <c r="K19" s="454"/>
      <c r="L19" s="459"/>
      <c r="M19" s="454"/>
    </row>
    <row r="20" ht="15.0" customHeight="1">
      <c r="A20" s="466" t="s">
        <v>848</v>
      </c>
      <c r="B20" s="467"/>
      <c r="C20" s="467"/>
      <c r="D20" s="467"/>
      <c r="E20" s="467"/>
      <c r="F20" s="467"/>
      <c r="G20" s="467"/>
      <c r="H20" s="467"/>
      <c r="I20" s="467"/>
      <c r="J20" s="467"/>
      <c r="K20" s="467"/>
      <c r="L20" s="467"/>
      <c r="M20" s="468"/>
    </row>
    <row r="21" ht="15.0" customHeight="1">
      <c r="A21" s="469" t="s">
        <v>817</v>
      </c>
      <c r="B21" s="452" t="s">
        <v>849</v>
      </c>
      <c r="C21" s="470" t="s">
        <v>334</v>
      </c>
      <c r="D21" s="470"/>
      <c r="E21" s="470"/>
      <c r="F21" s="470"/>
      <c r="G21" s="470"/>
      <c r="H21" s="470"/>
      <c r="I21" s="471" t="s">
        <v>357</v>
      </c>
      <c r="J21" s="470"/>
      <c r="K21" s="470"/>
      <c r="L21" s="470"/>
      <c r="M21" s="470"/>
    </row>
    <row r="22" ht="88.5" customHeight="1">
      <c r="A22" s="472"/>
      <c r="B22" s="460"/>
      <c r="C22" s="455" t="s">
        <v>335</v>
      </c>
      <c r="D22" s="455" t="s">
        <v>531</v>
      </c>
      <c r="E22" s="455" t="s">
        <v>819</v>
      </c>
      <c r="F22" s="455" t="s">
        <v>850</v>
      </c>
      <c r="G22" s="456" t="s">
        <v>851</v>
      </c>
      <c r="H22" s="462"/>
      <c r="I22" s="458" t="s">
        <v>351</v>
      </c>
      <c r="J22" s="454" t="s">
        <v>836</v>
      </c>
      <c r="K22" s="455" t="s">
        <v>27</v>
      </c>
      <c r="L22" s="459">
        <v>44377.0</v>
      </c>
      <c r="M22" s="454" t="s">
        <v>357</v>
      </c>
    </row>
    <row r="23" ht="13.5" customHeight="1">
      <c r="A23" s="472"/>
      <c r="B23" s="460"/>
      <c r="C23" s="455" t="s">
        <v>336</v>
      </c>
      <c r="D23" s="455"/>
      <c r="E23" s="455"/>
      <c r="F23" s="455"/>
      <c r="G23" s="456"/>
      <c r="H23" s="462"/>
      <c r="I23" s="465" t="s">
        <v>357</v>
      </c>
      <c r="J23" s="454"/>
      <c r="K23" s="455"/>
      <c r="L23" s="459"/>
      <c r="M23" s="454"/>
    </row>
    <row r="24" ht="13.5" customHeight="1">
      <c r="A24" s="472"/>
      <c r="B24" s="460"/>
      <c r="C24" s="455" t="s">
        <v>337</v>
      </c>
      <c r="D24" s="455"/>
      <c r="E24" s="455"/>
      <c r="F24" s="455"/>
      <c r="G24" s="456"/>
      <c r="H24" s="462"/>
      <c r="I24" s="465" t="s">
        <v>357</v>
      </c>
      <c r="J24" s="454"/>
      <c r="K24" s="455"/>
      <c r="L24" s="459"/>
      <c r="M24" s="454"/>
    </row>
    <row r="25" ht="13.5" customHeight="1">
      <c r="A25" s="472"/>
      <c r="B25" s="460"/>
      <c r="C25" s="455" t="s">
        <v>338</v>
      </c>
      <c r="D25" s="455"/>
      <c r="E25" s="455"/>
      <c r="F25" s="455"/>
      <c r="G25" s="456"/>
      <c r="H25" s="462"/>
      <c r="I25" s="465" t="s">
        <v>357</v>
      </c>
      <c r="J25" s="454"/>
      <c r="K25" s="455"/>
      <c r="L25" s="459"/>
      <c r="M25" s="454"/>
    </row>
    <row r="26" ht="37.5" customHeight="1">
      <c r="A26" s="472"/>
      <c r="B26" s="460"/>
      <c r="C26" s="455" t="s">
        <v>339</v>
      </c>
      <c r="D26" s="455" t="s">
        <v>531</v>
      </c>
      <c r="E26" s="455" t="s">
        <v>819</v>
      </c>
      <c r="F26" s="455" t="s">
        <v>852</v>
      </c>
      <c r="G26" s="456" t="s">
        <v>853</v>
      </c>
      <c r="H26" s="462"/>
      <c r="I26" s="458" t="s">
        <v>351</v>
      </c>
      <c r="J26" s="454" t="s">
        <v>836</v>
      </c>
      <c r="K26" s="455" t="s">
        <v>27</v>
      </c>
      <c r="L26" s="459">
        <v>44377.0</v>
      </c>
      <c r="M26" s="454" t="s">
        <v>357</v>
      </c>
    </row>
    <row r="27" ht="27.0" customHeight="1">
      <c r="A27" s="472"/>
      <c r="B27" s="460"/>
      <c r="C27" s="473" t="s">
        <v>339</v>
      </c>
      <c r="D27" s="473" t="s">
        <v>531</v>
      </c>
      <c r="E27" s="473" t="s">
        <v>819</v>
      </c>
      <c r="F27" s="473" t="s">
        <v>854</v>
      </c>
      <c r="G27" s="473"/>
      <c r="H27" s="474"/>
      <c r="I27" s="465" t="s">
        <v>357</v>
      </c>
      <c r="J27" s="474" t="s">
        <v>836</v>
      </c>
      <c r="K27" s="473" t="s">
        <v>27</v>
      </c>
      <c r="L27" s="459">
        <v>44377.0</v>
      </c>
      <c r="M27" s="475" t="s">
        <v>357</v>
      </c>
    </row>
    <row r="28" ht="37.5" customHeight="1">
      <c r="A28" s="472"/>
      <c r="B28" s="460"/>
      <c r="C28" s="476" t="s">
        <v>340</v>
      </c>
      <c r="D28" s="476"/>
      <c r="E28" s="476"/>
      <c r="F28" s="476"/>
      <c r="G28" s="477"/>
      <c r="H28" s="478"/>
      <c r="I28" s="465" t="s">
        <v>357</v>
      </c>
      <c r="J28" s="453"/>
      <c r="K28" s="476"/>
      <c r="L28" s="459"/>
      <c r="M28" s="453"/>
    </row>
    <row r="29" ht="37.5" customHeight="1">
      <c r="A29" s="472"/>
      <c r="B29" s="460"/>
      <c r="C29" s="476" t="s">
        <v>341</v>
      </c>
      <c r="D29" s="476"/>
      <c r="E29" s="476"/>
      <c r="F29" s="476"/>
      <c r="G29" s="477"/>
      <c r="H29" s="478"/>
      <c r="I29" s="465" t="s">
        <v>357</v>
      </c>
      <c r="J29" s="453"/>
      <c r="K29" s="476"/>
      <c r="L29" s="459"/>
      <c r="M29" s="453"/>
    </row>
    <row r="30" ht="37.5" customHeight="1">
      <c r="A30" s="472"/>
      <c r="B30" s="460"/>
      <c r="C30" s="476" t="s">
        <v>342</v>
      </c>
      <c r="D30" s="476"/>
      <c r="E30" s="476"/>
      <c r="F30" s="476"/>
      <c r="G30" s="477"/>
      <c r="H30" s="478"/>
      <c r="I30" s="465" t="s">
        <v>357</v>
      </c>
      <c r="J30" s="453"/>
      <c r="K30" s="476"/>
      <c r="L30" s="459"/>
      <c r="M30" s="453"/>
    </row>
    <row r="31" ht="37.5" customHeight="1">
      <c r="A31" s="472"/>
      <c r="B31" s="460"/>
      <c r="C31" s="476" t="s">
        <v>343</v>
      </c>
      <c r="D31" s="476"/>
      <c r="E31" s="476"/>
      <c r="F31" s="476"/>
      <c r="G31" s="477"/>
      <c r="H31" s="478"/>
      <c r="I31" s="465" t="s">
        <v>357</v>
      </c>
      <c r="J31" s="453"/>
      <c r="K31" s="476"/>
      <c r="L31" s="459"/>
      <c r="M31" s="453"/>
    </row>
    <row r="32" ht="37.5" customHeight="1">
      <c r="A32" s="472"/>
      <c r="B32" s="460"/>
      <c r="C32" s="476" t="s">
        <v>344</v>
      </c>
      <c r="D32" s="476"/>
      <c r="E32" s="476"/>
      <c r="F32" s="476"/>
      <c r="G32" s="477"/>
      <c r="H32" s="478"/>
      <c r="I32" s="465" t="s">
        <v>357</v>
      </c>
      <c r="J32" s="453"/>
      <c r="K32" s="476"/>
      <c r="L32" s="459"/>
      <c r="M32" s="453"/>
    </row>
    <row r="33" ht="37.5" customHeight="1">
      <c r="A33" s="472"/>
      <c r="B33" s="460"/>
      <c r="C33" s="476" t="s">
        <v>345</v>
      </c>
      <c r="D33" s="476"/>
      <c r="E33" s="476"/>
      <c r="F33" s="476"/>
      <c r="G33" s="477"/>
      <c r="H33" s="478"/>
      <c r="I33" s="465" t="s">
        <v>357</v>
      </c>
      <c r="J33" s="453"/>
      <c r="K33" s="476"/>
      <c r="L33" s="459"/>
      <c r="M33" s="453"/>
    </row>
    <row r="34" ht="37.5" customHeight="1">
      <c r="A34" s="472"/>
      <c r="B34" s="460"/>
      <c r="C34" s="476" t="s">
        <v>346</v>
      </c>
      <c r="D34" s="476"/>
      <c r="E34" s="476"/>
      <c r="F34" s="476"/>
      <c r="G34" s="477"/>
      <c r="H34" s="478"/>
      <c r="I34" s="465" t="s">
        <v>357</v>
      </c>
      <c r="J34" s="453"/>
      <c r="K34" s="476"/>
      <c r="L34" s="459"/>
      <c r="M34" s="453"/>
    </row>
    <row r="35" ht="37.5" customHeight="1">
      <c r="A35" s="472"/>
      <c r="B35" s="460"/>
      <c r="C35" s="476" t="s">
        <v>347</v>
      </c>
      <c r="D35" s="476"/>
      <c r="E35" s="476"/>
      <c r="F35" s="476"/>
      <c r="G35" s="477"/>
      <c r="H35" s="478"/>
      <c r="I35" s="465" t="s">
        <v>357</v>
      </c>
      <c r="J35" s="453"/>
      <c r="K35" s="476"/>
      <c r="L35" s="459"/>
      <c r="M35" s="453"/>
    </row>
    <row r="36" ht="37.5" customHeight="1">
      <c r="A36" s="479"/>
      <c r="B36" s="480"/>
      <c r="C36" s="476" t="s">
        <v>348</v>
      </c>
      <c r="D36" s="476"/>
      <c r="E36" s="476"/>
      <c r="F36" s="476"/>
      <c r="G36" s="477"/>
      <c r="H36" s="478"/>
      <c r="I36" s="465" t="s">
        <v>357</v>
      </c>
      <c r="J36" s="453"/>
      <c r="K36" s="476"/>
      <c r="L36" s="459"/>
      <c r="M36" s="453"/>
    </row>
    <row r="37" ht="30.0" customHeight="1">
      <c r="A37" s="445" t="s">
        <v>855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444"/>
    </row>
    <row r="38" ht="13.5" customHeight="1">
      <c r="A38" s="446" t="s">
        <v>3</v>
      </c>
      <c r="B38" s="447" t="s">
        <v>4</v>
      </c>
      <c r="C38" s="448" t="s">
        <v>6</v>
      </c>
      <c r="D38" s="448" t="s">
        <v>810</v>
      </c>
      <c r="E38" s="448" t="s">
        <v>9</v>
      </c>
      <c r="F38" s="448" t="s">
        <v>7</v>
      </c>
      <c r="G38" s="447" t="s">
        <v>811</v>
      </c>
      <c r="H38" s="449" t="s">
        <v>812</v>
      </c>
      <c r="I38" s="481"/>
      <c r="J38" s="448" t="s">
        <v>12</v>
      </c>
      <c r="K38" s="448" t="s">
        <v>15</v>
      </c>
      <c r="L38" s="447" t="s">
        <v>814</v>
      </c>
      <c r="M38" s="447" t="s">
        <v>815</v>
      </c>
    </row>
    <row r="39" ht="16.5" customHeight="1">
      <c r="A39" s="451" t="s">
        <v>816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444"/>
    </row>
    <row r="40" ht="16.5" customHeight="1">
      <c r="A40" s="482" t="s">
        <v>856</v>
      </c>
      <c r="B40" s="482" t="s">
        <v>857</v>
      </c>
      <c r="C40" s="483" t="s">
        <v>858</v>
      </c>
      <c r="D40" s="483"/>
      <c r="E40" s="483"/>
      <c r="F40" s="483"/>
      <c r="G40" s="483"/>
      <c r="H40" s="483"/>
      <c r="I40" s="483"/>
      <c r="J40" s="483"/>
      <c r="K40" s="483"/>
      <c r="L40" s="484"/>
      <c r="M40" s="483"/>
    </row>
    <row r="41" ht="60.75" customHeight="1">
      <c r="C41" s="485" t="s">
        <v>327</v>
      </c>
      <c r="D41" s="475" t="s">
        <v>531</v>
      </c>
      <c r="E41" s="475" t="s">
        <v>819</v>
      </c>
      <c r="F41" s="475" t="s">
        <v>859</v>
      </c>
      <c r="G41" s="486" t="s">
        <v>821</v>
      </c>
      <c r="H41" s="475"/>
      <c r="I41" s="487" t="s">
        <v>351</v>
      </c>
      <c r="J41" s="475" t="s">
        <v>836</v>
      </c>
      <c r="K41" s="475" t="s">
        <v>27</v>
      </c>
      <c r="L41" s="459">
        <v>44377.0</v>
      </c>
      <c r="M41" s="488" t="s">
        <v>357</v>
      </c>
    </row>
    <row r="42" ht="13.5" customHeight="1">
      <c r="C42" s="485" t="s">
        <v>327</v>
      </c>
      <c r="D42" s="475" t="s">
        <v>169</v>
      </c>
      <c r="E42" s="475" t="s">
        <v>819</v>
      </c>
      <c r="F42" s="489" t="s">
        <v>860</v>
      </c>
      <c r="G42" s="486" t="s">
        <v>861</v>
      </c>
      <c r="H42" s="490"/>
      <c r="I42" s="487" t="s">
        <v>351</v>
      </c>
      <c r="J42" s="474" t="s">
        <v>822</v>
      </c>
      <c r="K42" s="475" t="s">
        <v>823</v>
      </c>
      <c r="L42" s="459">
        <v>44377.0</v>
      </c>
      <c r="M42" s="488" t="s">
        <v>357</v>
      </c>
    </row>
    <row r="43" ht="13.5" customHeight="1">
      <c r="C43" s="485" t="s">
        <v>327</v>
      </c>
      <c r="D43" s="475" t="s">
        <v>555</v>
      </c>
      <c r="E43" s="475" t="s">
        <v>819</v>
      </c>
      <c r="F43" s="475" t="s">
        <v>862</v>
      </c>
      <c r="G43" s="486" t="s">
        <v>863</v>
      </c>
      <c r="H43" s="490"/>
      <c r="I43" s="487" t="s">
        <v>351</v>
      </c>
      <c r="J43" s="475" t="s">
        <v>864</v>
      </c>
      <c r="K43" s="491" t="s">
        <v>840</v>
      </c>
      <c r="L43" s="459">
        <v>44377.0</v>
      </c>
      <c r="M43" s="488" t="s">
        <v>357</v>
      </c>
    </row>
    <row r="44" ht="13.5" customHeight="1">
      <c r="C44" s="485" t="s">
        <v>328</v>
      </c>
      <c r="D44" s="475"/>
      <c r="E44" s="475"/>
      <c r="F44" s="475"/>
      <c r="G44" s="486"/>
      <c r="H44" s="490"/>
      <c r="I44" s="492" t="s">
        <v>357</v>
      </c>
      <c r="J44" s="475"/>
      <c r="K44" s="493"/>
      <c r="L44" s="459"/>
      <c r="M44" s="488"/>
    </row>
    <row r="45" ht="13.5" customHeight="1">
      <c r="C45" s="485" t="s">
        <v>329</v>
      </c>
      <c r="D45" s="475"/>
      <c r="E45" s="475"/>
      <c r="F45" s="475"/>
      <c r="G45" s="486"/>
      <c r="H45" s="490"/>
      <c r="I45" s="492" t="s">
        <v>357</v>
      </c>
      <c r="J45" s="475"/>
      <c r="K45" s="493"/>
      <c r="L45" s="459"/>
      <c r="M45" s="488"/>
    </row>
    <row r="46" ht="13.5" customHeight="1">
      <c r="C46" s="485" t="s">
        <v>330</v>
      </c>
      <c r="D46" s="475"/>
      <c r="E46" s="475"/>
      <c r="F46" s="475"/>
      <c r="G46" s="486"/>
      <c r="H46" s="490"/>
      <c r="I46" s="492" t="s">
        <v>357</v>
      </c>
      <c r="J46" s="475"/>
      <c r="K46" s="493"/>
      <c r="L46" s="459"/>
      <c r="M46" s="488"/>
    </row>
    <row r="47" ht="13.5" customHeight="1">
      <c r="C47" s="485" t="s">
        <v>331</v>
      </c>
      <c r="D47" s="475"/>
      <c r="E47" s="475"/>
      <c r="F47" s="475"/>
      <c r="G47" s="486"/>
      <c r="H47" s="490"/>
      <c r="I47" s="492" t="s">
        <v>357</v>
      </c>
      <c r="J47" s="475"/>
      <c r="K47" s="493"/>
      <c r="L47" s="459"/>
      <c r="M47" s="488"/>
    </row>
    <row r="48" ht="13.5" customHeight="1">
      <c r="C48" s="485" t="s">
        <v>332</v>
      </c>
      <c r="D48" s="475"/>
      <c r="E48" s="475"/>
      <c r="F48" s="475"/>
      <c r="G48" s="486"/>
      <c r="H48" s="490"/>
      <c r="I48" s="492" t="s">
        <v>357</v>
      </c>
      <c r="J48" s="475"/>
      <c r="K48" s="493"/>
      <c r="L48" s="459"/>
      <c r="M48" s="488"/>
    </row>
    <row r="49" ht="13.5" customHeight="1">
      <c r="C49" s="485" t="s">
        <v>333</v>
      </c>
      <c r="D49" s="475"/>
      <c r="E49" s="475"/>
      <c r="F49" s="475"/>
      <c r="G49" s="486"/>
      <c r="H49" s="490"/>
      <c r="I49" s="492" t="s">
        <v>357</v>
      </c>
      <c r="J49" s="475"/>
      <c r="K49" s="493"/>
      <c r="L49" s="459"/>
      <c r="M49" s="488"/>
    </row>
    <row r="50" ht="13.5" customHeight="1">
      <c r="C50" s="485" t="s">
        <v>865</v>
      </c>
      <c r="D50" s="475" t="s">
        <v>169</v>
      </c>
      <c r="E50" s="475" t="s">
        <v>819</v>
      </c>
      <c r="F50" s="475" t="s">
        <v>866</v>
      </c>
      <c r="G50" s="486" t="s">
        <v>867</v>
      </c>
      <c r="H50" s="474"/>
      <c r="I50" s="494" t="s">
        <v>351</v>
      </c>
      <c r="J50" s="474" t="s">
        <v>868</v>
      </c>
      <c r="K50" s="475" t="s">
        <v>823</v>
      </c>
      <c r="L50" s="459">
        <v>44377.0</v>
      </c>
      <c r="M50" s="488" t="s">
        <v>357</v>
      </c>
    </row>
    <row r="51" ht="13.5" customHeight="1">
      <c r="C51" s="485" t="s">
        <v>865</v>
      </c>
      <c r="D51" s="475" t="s">
        <v>531</v>
      </c>
      <c r="E51" s="475" t="s">
        <v>819</v>
      </c>
      <c r="F51" s="475" t="s">
        <v>870</v>
      </c>
      <c r="G51" s="486" t="s">
        <v>871</v>
      </c>
      <c r="H51" s="474"/>
      <c r="I51" s="494" t="s">
        <v>351</v>
      </c>
      <c r="J51" s="475" t="s">
        <v>836</v>
      </c>
      <c r="K51" s="475" t="s">
        <v>27</v>
      </c>
      <c r="L51" s="459">
        <v>44377.0</v>
      </c>
      <c r="M51" s="488" t="s">
        <v>357</v>
      </c>
    </row>
    <row r="52" ht="13.5" customHeight="1">
      <c r="C52" s="485" t="s">
        <v>865</v>
      </c>
      <c r="D52" s="475" t="s">
        <v>303</v>
      </c>
      <c r="E52" s="475" t="s">
        <v>819</v>
      </c>
      <c r="F52" s="475" t="s">
        <v>872</v>
      </c>
      <c r="G52" s="486" t="s">
        <v>873</v>
      </c>
      <c r="H52" s="490"/>
      <c r="I52" s="494" t="s">
        <v>351</v>
      </c>
      <c r="J52" s="475" t="s">
        <v>874</v>
      </c>
      <c r="K52" s="475" t="s">
        <v>875</v>
      </c>
      <c r="L52" s="459">
        <v>44377.0</v>
      </c>
      <c r="M52" s="488" t="s">
        <v>357</v>
      </c>
    </row>
    <row r="53" ht="16.5" customHeight="1">
      <c r="C53" s="498" t="s">
        <v>334</v>
      </c>
      <c r="D53" s="501"/>
      <c r="E53" s="501"/>
      <c r="F53" s="501"/>
      <c r="G53" s="501"/>
      <c r="H53" s="501"/>
      <c r="I53" s="502" t="s">
        <v>357</v>
      </c>
      <c r="J53" s="501"/>
      <c r="K53" s="504"/>
      <c r="L53" s="505"/>
      <c r="M53" s="501"/>
    </row>
    <row r="54" ht="13.5" customHeight="1">
      <c r="C54" s="485" t="s">
        <v>335</v>
      </c>
      <c r="D54" s="475" t="s">
        <v>555</v>
      </c>
      <c r="E54" s="475" t="s">
        <v>819</v>
      </c>
      <c r="F54" s="475" t="s">
        <v>879</v>
      </c>
      <c r="G54" s="486" t="s">
        <v>880</v>
      </c>
      <c r="H54" s="490"/>
      <c r="I54" s="487" t="s">
        <v>351</v>
      </c>
      <c r="J54" s="475" t="s">
        <v>836</v>
      </c>
      <c r="K54" s="491" t="s">
        <v>27</v>
      </c>
      <c r="L54" s="459">
        <v>44377.0</v>
      </c>
      <c r="M54" s="488" t="s">
        <v>357</v>
      </c>
    </row>
    <row r="55" ht="16.5" customHeight="1">
      <c r="C55" s="498" t="s">
        <v>336</v>
      </c>
      <c r="D55" s="501"/>
      <c r="E55" s="501"/>
      <c r="F55" s="501"/>
      <c r="G55" s="501"/>
      <c r="H55" s="501"/>
      <c r="I55" s="502" t="s">
        <v>357</v>
      </c>
      <c r="J55" s="501"/>
      <c r="K55" s="504"/>
      <c r="L55" s="505"/>
      <c r="M55" s="501"/>
    </row>
    <row r="56" ht="16.5" customHeight="1">
      <c r="C56" s="498" t="s">
        <v>337</v>
      </c>
      <c r="D56" s="501"/>
      <c r="E56" s="501"/>
      <c r="F56" s="501"/>
      <c r="G56" s="501"/>
      <c r="H56" s="501"/>
      <c r="I56" s="502" t="s">
        <v>357</v>
      </c>
      <c r="J56" s="501"/>
      <c r="K56" s="504"/>
      <c r="L56" s="505"/>
      <c r="M56" s="501"/>
    </row>
    <row r="57" ht="16.5" customHeight="1">
      <c r="C57" s="498" t="s">
        <v>338</v>
      </c>
      <c r="D57" s="501"/>
      <c r="E57" s="501"/>
      <c r="F57" s="501"/>
      <c r="G57" s="501"/>
      <c r="H57" s="501"/>
      <c r="I57" s="502" t="s">
        <v>357</v>
      </c>
      <c r="J57" s="501"/>
      <c r="K57" s="504"/>
      <c r="L57" s="505"/>
      <c r="M57" s="501"/>
    </row>
    <row r="58" ht="16.5" customHeight="1">
      <c r="C58" s="498" t="s">
        <v>339</v>
      </c>
      <c r="D58" s="501"/>
      <c r="E58" s="501"/>
      <c r="F58" s="501"/>
      <c r="G58" s="501"/>
      <c r="H58" s="501"/>
      <c r="I58" s="502" t="s">
        <v>357</v>
      </c>
      <c r="J58" s="501"/>
      <c r="K58" s="504"/>
      <c r="L58" s="505"/>
      <c r="M58" s="501"/>
    </row>
    <row r="59" ht="16.5" customHeight="1">
      <c r="C59" s="498" t="s">
        <v>340</v>
      </c>
      <c r="D59" s="501"/>
      <c r="E59" s="501"/>
      <c r="F59" s="501"/>
      <c r="G59" s="501"/>
      <c r="H59" s="501"/>
      <c r="I59" s="502" t="s">
        <v>357</v>
      </c>
      <c r="J59" s="501"/>
      <c r="K59" s="504"/>
      <c r="L59" s="505"/>
      <c r="M59" s="501"/>
    </row>
    <row r="60" ht="16.5" customHeight="1">
      <c r="A60" s="508"/>
      <c r="B60" s="510"/>
      <c r="C60" s="498" t="s">
        <v>341</v>
      </c>
      <c r="D60" s="501"/>
      <c r="E60" s="501"/>
      <c r="F60" s="501"/>
      <c r="G60" s="501"/>
      <c r="H60" s="501"/>
      <c r="I60" s="502" t="s">
        <v>357</v>
      </c>
      <c r="J60" s="501"/>
      <c r="K60" s="504"/>
      <c r="L60" s="505"/>
      <c r="M60" s="501"/>
    </row>
    <row r="61" ht="22.5" customHeight="1">
      <c r="A61" s="445" t="s">
        <v>896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444"/>
    </row>
    <row r="62" ht="13.5" customHeight="1">
      <c r="A62" s="446" t="s">
        <v>3</v>
      </c>
      <c r="B62" s="447" t="s">
        <v>4</v>
      </c>
      <c r="C62" s="448" t="s">
        <v>6</v>
      </c>
      <c r="D62" s="448" t="s">
        <v>810</v>
      </c>
      <c r="E62" s="448" t="s">
        <v>9</v>
      </c>
      <c r="F62" s="448" t="s">
        <v>7</v>
      </c>
      <c r="G62" s="447" t="s">
        <v>811</v>
      </c>
      <c r="H62" s="449" t="s">
        <v>812</v>
      </c>
      <c r="I62" s="481"/>
      <c r="J62" s="448" t="s">
        <v>12</v>
      </c>
      <c r="K62" s="448" t="s">
        <v>15</v>
      </c>
      <c r="L62" s="447" t="s">
        <v>814</v>
      </c>
      <c r="M62" s="447" t="s">
        <v>815</v>
      </c>
    </row>
    <row r="63" ht="16.5" customHeight="1">
      <c r="A63" s="451" t="s">
        <v>816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444"/>
    </row>
    <row r="64" ht="13.5" customHeight="1">
      <c r="A64" s="482" t="s">
        <v>908</v>
      </c>
      <c r="B64" s="517" t="s">
        <v>910</v>
      </c>
      <c r="C64" s="485" t="s">
        <v>327</v>
      </c>
      <c r="D64" s="475" t="s">
        <v>169</v>
      </c>
      <c r="E64" s="475" t="s">
        <v>819</v>
      </c>
      <c r="F64" s="489" t="s">
        <v>911</v>
      </c>
      <c r="G64" s="486" t="s">
        <v>912</v>
      </c>
      <c r="H64" s="475"/>
      <c r="I64" s="494" t="s">
        <v>351</v>
      </c>
      <c r="J64" s="474" t="s">
        <v>914</v>
      </c>
      <c r="K64" s="491" t="s">
        <v>916</v>
      </c>
      <c r="L64" s="519">
        <v>44408.0</v>
      </c>
      <c r="M64" s="491" t="s">
        <v>357</v>
      </c>
    </row>
    <row r="65" ht="61.5" customHeight="1">
      <c r="B65" s="472"/>
      <c r="C65" s="485" t="s">
        <v>328</v>
      </c>
      <c r="D65" s="475" t="s">
        <v>169</v>
      </c>
      <c r="E65" s="475" t="s">
        <v>819</v>
      </c>
      <c r="F65" s="475" t="s">
        <v>919</v>
      </c>
      <c r="G65" s="486" t="s">
        <v>920</v>
      </c>
      <c r="H65" s="475"/>
      <c r="I65" s="487" t="s">
        <v>351</v>
      </c>
      <c r="J65" s="475" t="s">
        <v>921</v>
      </c>
      <c r="K65" s="475" t="s">
        <v>823</v>
      </c>
      <c r="L65" s="519">
        <v>44408.0</v>
      </c>
      <c r="M65" s="488" t="s">
        <v>357</v>
      </c>
    </row>
    <row r="66" ht="13.5" customHeight="1">
      <c r="B66" s="472"/>
      <c r="C66" s="485" t="s">
        <v>329</v>
      </c>
      <c r="D66" s="475"/>
      <c r="E66" s="475"/>
      <c r="F66" s="475"/>
      <c r="G66" s="486"/>
      <c r="H66" s="475"/>
      <c r="I66" s="522" t="s">
        <v>357</v>
      </c>
      <c r="J66" s="474"/>
      <c r="K66" s="491"/>
      <c r="L66" s="519"/>
      <c r="M66" s="493"/>
    </row>
    <row r="67" ht="13.5" customHeight="1">
      <c r="B67" s="472"/>
      <c r="C67" s="485" t="s">
        <v>330</v>
      </c>
      <c r="D67" s="475"/>
      <c r="E67" s="475"/>
      <c r="F67" s="475"/>
      <c r="G67" s="486"/>
      <c r="H67" s="475"/>
      <c r="I67" s="522" t="s">
        <v>357</v>
      </c>
      <c r="J67" s="474"/>
      <c r="K67" s="491"/>
      <c r="L67" s="519"/>
      <c r="M67" s="493"/>
    </row>
    <row r="68" ht="13.5" customHeight="1">
      <c r="B68" s="472"/>
      <c r="C68" s="485" t="s">
        <v>331</v>
      </c>
      <c r="D68" s="475"/>
      <c r="E68" s="475"/>
      <c r="F68" s="475"/>
      <c r="G68" s="486"/>
      <c r="H68" s="475"/>
      <c r="I68" s="522" t="s">
        <v>357</v>
      </c>
      <c r="J68" s="474"/>
      <c r="K68" s="491"/>
      <c r="L68" s="519"/>
      <c r="M68" s="493"/>
    </row>
    <row r="69" ht="13.5" customHeight="1">
      <c r="B69" s="472"/>
      <c r="C69" s="485" t="s">
        <v>332</v>
      </c>
      <c r="D69" s="475"/>
      <c r="E69" s="475"/>
      <c r="F69" s="475"/>
      <c r="G69" s="486"/>
      <c r="H69" s="475"/>
      <c r="I69" s="522" t="s">
        <v>357</v>
      </c>
      <c r="J69" s="474"/>
      <c r="K69" s="491"/>
      <c r="L69" s="519"/>
      <c r="M69" s="493"/>
    </row>
    <row r="70" ht="13.5" customHeight="1">
      <c r="B70" s="472"/>
      <c r="C70" s="485" t="s">
        <v>333</v>
      </c>
      <c r="D70" s="475"/>
      <c r="E70" s="475"/>
      <c r="F70" s="475"/>
      <c r="G70" s="486"/>
      <c r="H70" s="475"/>
      <c r="I70" s="522" t="s">
        <v>357</v>
      </c>
      <c r="J70" s="474"/>
      <c r="K70" s="491"/>
      <c r="L70" s="519"/>
      <c r="M70" s="493"/>
    </row>
    <row r="71" ht="16.5" customHeight="1">
      <c r="B71" s="472"/>
      <c r="C71" s="498" t="s">
        <v>334</v>
      </c>
      <c r="D71" s="501"/>
      <c r="E71" s="501"/>
      <c r="F71" s="501"/>
      <c r="G71" s="501"/>
      <c r="H71" s="501"/>
      <c r="I71" s="522" t="s">
        <v>357</v>
      </c>
      <c r="J71" s="501"/>
      <c r="K71" s="504"/>
      <c r="L71" s="501"/>
      <c r="M71" s="501"/>
    </row>
    <row r="72" ht="16.5" customHeight="1">
      <c r="B72" s="472"/>
      <c r="C72" s="498" t="s">
        <v>335</v>
      </c>
      <c r="D72" s="501"/>
      <c r="E72" s="501"/>
      <c r="F72" s="501"/>
      <c r="G72" s="501"/>
      <c r="H72" s="501"/>
      <c r="I72" s="522" t="s">
        <v>357</v>
      </c>
      <c r="J72" s="501"/>
      <c r="K72" s="504"/>
      <c r="L72" s="501"/>
      <c r="M72" s="501"/>
    </row>
    <row r="73" ht="16.5" customHeight="1">
      <c r="B73" s="472"/>
      <c r="C73" s="498" t="s">
        <v>336</v>
      </c>
      <c r="D73" s="501"/>
      <c r="E73" s="501"/>
      <c r="F73" s="501"/>
      <c r="G73" s="501"/>
      <c r="H73" s="501"/>
      <c r="I73" s="522" t="s">
        <v>357</v>
      </c>
      <c r="J73" s="501"/>
      <c r="K73" s="504"/>
      <c r="L73" s="501"/>
      <c r="M73" s="501"/>
    </row>
    <row r="74" ht="16.5" customHeight="1">
      <c r="B74" s="472"/>
      <c r="C74" s="498" t="s">
        <v>337</v>
      </c>
      <c r="D74" s="501"/>
      <c r="E74" s="501"/>
      <c r="F74" s="501"/>
      <c r="G74" s="501"/>
      <c r="H74" s="501"/>
      <c r="I74" s="522" t="s">
        <v>357</v>
      </c>
      <c r="J74" s="501"/>
      <c r="K74" s="504"/>
      <c r="L74" s="501"/>
      <c r="M74" s="501"/>
    </row>
    <row r="75" ht="16.5" customHeight="1">
      <c r="B75" s="472"/>
      <c r="C75" s="498" t="s">
        <v>338</v>
      </c>
      <c r="D75" s="501"/>
      <c r="E75" s="501"/>
      <c r="F75" s="501"/>
      <c r="G75" s="501"/>
      <c r="H75" s="501"/>
      <c r="I75" s="522" t="s">
        <v>357</v>
      </c>
      <c r="J75" s="501"/>
      <c r="K75" s="504"/>
      <c r="L75" s="501"/>
      <c r="M75" s="501"/>
    </row>
    <row r="76" ht="16.5" customHeight="1">
      <c r="B76" s="472"/>
      <c r="C76" s="498" t="s">
        <v>339</v>
      </c>
      <c r="D76" s="501"/>
      <c r="E76" s="501"/>
      <c r="F76" s="501"/>
      <c r="G76" s="501"/>
      <c r="H76" s="501"/>
      <c r="I76" s="522" t="s">
        <v>357</v>
      </c>
      <c r="J76" s="501"/>
      <c r="K76" s="504"/>
      <c r="L76" s="501"/>
      <c r="M76" s="501"/>
    </row>
    <row r="77" ht="16.5" customHeight="1">
      <c r="B77" s="472"/>
      <c r="C77" s="498" t="s">
        <v>340</v>
      </c>
      <c r="D77" s="501"/>
      <c r="E77" s="501"/>
      <c r="F77" s="501"/>
      <c r="G77" s="501"/>
      <c r="H77" s="501"/>
      <c r="I77" s="522" t="s">
        <v>357</v>
      </c>
      <c r="J77" s="501"/>
      <c r="K77" s="504"/>
      <c r="L77" s="501"/>
      <c r="M77" s="501"/>
    </row>
    <row r="78" ht="13.5" customHeight="1">
      <c r="A78" s="508"/>
      <c r="B78" s="530"/>
      <c r="C78" s="485" t="s">
        <v>341</v>
      </c>
      <c r="D78" s="475" t="s">
        <v>531</v>
      </c>
      <c r="E78" s="475" t="s">
        <v>819</v>
      </c>
      <c r="F78" s="475" t="s">
        <v>923</v>
      </c>
      <c r="G78" s="486" t="s">
        <v>924</v>
      </c>
      <c r="H78" s="474"/>
      <c r="I78" s="487" t="s">
        <v>351</v>
      </c>
      <c r="J78" s="475" t="s">
        <v>836</v>
      </c>
      <c r="K78" s="491" t="s">
        <v>27</v>
      </c>
      <c r="L78" s="519">
        <v>44408.0</v>
      </c>
      <c r="M78" s="488" t="s">
        <v>357</v>
      </c>
    </row>
    <row r="79" ht="22.5" customHeight="1">
      <c r="A79" s="534" t="s">
        <v>896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444"/>
    </row>
    <row r="80" ht="13.5" customHeight="1">
      <c r="A80" s="535" t="s">
        <v>3</v>
      </c>
      <c r="B80" s="447" t="s">
        <v>4</v>
      </c>
      <c r="C80" s="447" t="s">
        <v>6</v>
      </c>
      <c r="D80" s="447" t="s">
        <v>810</v>
      </c>
      <c r="E80" s="447" t="s">
        <v>9</v>
      </c>
      <c r="F80" s="447" t="s">
        <v>7</v>
      </c>
      <c r="G80" s="447" t="s">
        <v>811</v>
      </c>
      <c r="H80" s="537" t="s">
        <v>812</v>
      </c>
      <c r="I80" s="447"/>
      <c r="J80" s="447" t="s">
        <v>12</v>
      </c>
      <c r="K80" s="447" t="s">
        <v>15</v>
      </c>
      <c r="L80" s="447" t="s">
        <v>814</v>
      </c>
      <c r="M80" s="447" t="s">
        <v>815</v>
      </c>
    </row>
    <row r="81" ht="16.5" customHeight="1">
      <c r="A81" s="451" t="s">
        <v>816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444"/>
    </row>
    <row r="82" ht="16.5" customHeight="1">
      <c r="A82" s="539" t="s">
        <v>928</v>
      </c>
      <c r="B82" s="539" t="s">
        <v>929</v>
      </c>
      <c r="C82" s="485" t="s">
        <v>327</v>
      </c>
      <c r="D82" s="541"/>
      <c r="E82" s="541"/>
      <c r="F82" s="541"/>
      <c r="G82" s="541"/>
      <c r="H82" s="541"/>
      <c r="I82" s="542" t="s">
        <v>357</v>
      </c>
      <c r="J82" s="541"/>
      <c r="K82" s="541"/>
      <c r="L82" s="541"/>
      <c r="M82" s="541"/>
    </row>
    <row r="83" ht="16.5" customHeight="1">
      <c r="C83" s="485" t="s">
        <v>328</v>
      </c>
      <c r="D83" s="541"/>
      <c r="E83" s="541"/>
      <c r="F83" s="541"/>
      <c r="G83" s="541"/>
      <c r="H83" s="541"/>
      <c r="I83" s="542" t="s">
        <v>357</v>
      </c>
      <c r="J83" s="541"/>
      <c r="K83" s="541"/>
      <c r="L83" s="541"/>
      <c r="M83" s="541"/>
    </row>
    <row r="84" ht="16.5" customHeight="1">
      <c r="C84" s="485" t="s">
        <v>328</v>
      </c>
      <c r="D84" s="541"/>
      <c r="E84" s="541"/>
      <c r="F84" s="541"/>
      <c r="G84" s="541"/>
      <c r="H84" s="541"/>
      <c r="I84" s="542" t="s">
        <v>357</v>
      </c>
      <c r="J84" s="541"/>
      <c r="K84" s="541"/>
      <c r="L84" s="541"/>
      <c r="M84" s="541"/>
    </row>
    <row r="85" ht="16.5" customHeight="1">
      <c r="C85" s="485" t="s">
        <v>329</v>
      </c>
      <c r="D85" s="541"/>
      <c r="E85" s="541"/>
      <c r="F85" s="541"/>
      <c r="G85" s="541"/>
      <c r="H85" s="541"/>
      <c r="I85" s="542" t="s">
        <v>357</v>
      </c>
      <c r="J85" s="541"/>
      <c r="K85" s="541"/>
      <c r="L85" s="541"/>
      <c r="M85" s="541"/>
    </row>
    <row r="86" ht="16.5" customHeight="1">
      <c r="C86" s="485" t="s">
        <v>330</v>
      </c>
      <c r="D86" s="541"/>
      <c r="E86" s="541"/>
      <c r="F86" s="541"/>
      <c r="G86" s="541"/>
      <c r="H86" s="541"/>
      <c r="I86" s="542" t="s">
        <v>357</v>
      </c>
      <c r="J86" s="541"/>
      <c r="K86" s="541"/>
      <c r="L86" s="541"/>
      <c r="M86" s="541"/>
    </row>
    <row r="87" ht="16.5" customHeight="1">
      <c r="C87" s="485" t="s">
        <v>331</v>
      </c>
      <c r="D87" s="541"/>
      <c r="E87" s="541"/>
      <c r="F87" s="541"/>
      <c r="G87" s="541"/>
      <c r="H87" s="541"/>
      <c r="I87" s="542" t="s">
        <v>357</v>
      </c>
      <c r="J87" s="541"/>
      <c r="K87" s="541"/>
      <c r="L87" s="541"/>
      <c r="M87" s="541"/>
    </row>
    <row r="88" ht="16.5" customHeight="1">
      <c r="C88" s="485" t="s">
        <v>332</v>
      </c>
      <c r="D88" s="541"/>
      <c r="E88" s="541"/>
      <c r="F88" s="541"/>
      <c r="G88" s="541"/>
      <c r="H88" s="541"/>
      <c r="I88" s="542" t="s">
        <v>357</v>
      </c>
      <c r="J88" s="541"/>
      <c r="K88" s="541"/>
      <c r="L88" s="541"/>
      <c r="M88" s="541"/>
    </row>
    <row r="89" ht="60.75" customHeight="1">
      <c r="C89" s="543" t="s">
        <v>333</v>
      </c>
      <c r="D89" s="491" t="s">
        <v>169</v>
      </c>
      <c r="E89" s="491" t="s">
        <v>819</v>
      </c>
      <c r="F89" s="544" t="s">
        <v>937</v>
      </c>
      <c r="G89" s="545" t="s">
        <v>938</v>
      </c>
      <c r="H89" s="491"/>
      <c r="I89" s="545" t="s">
        <v>351</v>
      </c>
      <c r="J89" s="491" t="s">
        <v>940</v>
      </c>
      <c r="K89" s="491" t="s">
        <v>942</v>
      </c>
      <c r="L89" s="546">
        <v>44500.0</v>
      </c>
      <c r="M89" s="491" t="s">
        <v>357</v>
      </c>
    </row>
    <row r="90" ht="13.5" customHeight="1">
      <c r="C90" s="543" t="s">
        <v>333</v>
      </c>
      <c r="D90" s="544" t="s">
        <v>943</v>
      </c>
      <c r="E90" s="491" t="s">
        <v>944</v>
      </c>
      <c r="F90" s="491" t="s">
        <v>945</v>
      </c>
      <c r="G90" s="545" t="s">
        <v>946</v>
      </c>
      <c r="H90" s="491"/>
      <c r="I90" s="545" t="s">
        <v>351</v>
      </c>
      <c r="J90" s="491" t="s">
        <v>947</v>
      </c>
      <c r="K90" s="491" t="s">
        <v>69</v>
      </c>
      <c r="L90" s="546">
        <v>44500.0</v>
      </c>
      <c r="M90" s="491" t="s">
        <v>357</v>
      </c>
    </row>
    <row r="91" ht="16.5" customHeight="1">
      <c r="C91" s="548" t="s">
        <v>334</v>
      </c>
      <c r="D91" s="548"/>
      <c r="E91" s="548"/>
      <c r="F91" s="548"/>
      <c r="G91" s="548"/>
      <c r="H91" s="548"/>
      <c r="I91" s="542" t="s">
        <v>357</v>
      </c>
      <c r="J91" s="548"/>
      <c r="K91" s="548"/>
      <c r="L91" s="548"/>
      <c r="M91" s="548"/>
    </row>
    <row r="92" ht="16.5" customHeight="1">
      <c r="C92" s="548" t="s">
        <v>335</v>
      </c>
      <c r="D92" s="548"/>
      <c r="E92" s="548"/>
      <c r="F92" s="548"/>
      <c r="G92" s="548"/>
      <c r="H92" s="548"/>
      <c r="I92" s="542" t="s">
        <v>357</v>
      </c>
      <c r="J92" s="548"/>
      <c r="K92" s="548"/>
      <c r="L92" s="548"/>
      <c r="M92" s="548"/>
    </row>
    <row r="93" ht="13.5" customHeight="1">
      <c r="C93" s="543" t="s">
        <v>336</v>
      </c>
      <c r="D93" s="491" t="s">
        <v>841</v>
      </c>
      <c r="E93" s="491" t="s">
        <v>819</v>
      </c>
      <c r="F93" s="491" t="s">
        <v>950</v>
      </c>
      <c r="G93" s="545" t="s">
        <v>951</v>
      </c>
      <c r="H93" s="491"/>
      <c r="I93" s="545" t="s">
        <v>351</v>
      </c>
      <c r="J93" s="491" t="s">
        <v>952</v>
      </c>
      <c r="K93" s="491" t="s">
        <v>69</v>
      </c>
      <c r="L93" s="546">
        <v>44500.0</v>
      </c>
      <c r="M93" s="491" t="s">
        <v>357</v>
      </c>
    </row>
    <row r="94" ht="13.5" customHeight="1">
      <c r="C94" s="543" t="s">
        <v>337</v>
      </c>
      <c r="D94" s="491" t="s">
        <v>531</v>
      </c>
      <c r="E94" s="491" t="s">
        <v>954</v>
      </c>
      <c r="F94" s="544" t="s">
        <v>955</v>
      </c>
      <c r="G94" s="545" t="s">
        <v>956</v>
      </c>
      <c r="H94" s="491"/>
      <c r="I94" s="545" t="s">
        <v>351</v>
      </c>
      <c r="J94" s="491" t="s">
        <v>957</v>
      </c>
      <c r="K94" s="491" t="s">
        <v>29</v>
      </c>
      <c r="L94" s="546">
        <v>44500.0</v>
      </c>
      <c r="M94" s="491" t="s">
        <v>357</v>
      </c>
    </row>
    <row r="95" ht="13.5" customHeight="1">
      <c r="C95" s="543" t="s">
        <v>337</v>
      </c>
      <c r="D95" s="491" t="s">
        <v>303</v>
      </c>
      <c r="E95" s="491" t="s">
        <v>819</v>
      </c>
      <c r="F95" s="544" t="s">
        <v>958</v>
      </c>
      <c r="G95" s="545" t="s">
        <v>959</v>
      </c>
      <c r="H95" s="491"/>
      <c r="I95" s="545" t="s">
        <v>351</v>
      </c>
      <c r="J95" s="491" t="s">
        <v>961</v>
      </c>
      <c r="K95" s="491" t="s">
        <v>962</v>
      </c>
      <c r="L95" s="546">
        <v>44500.0</v>
      </c>
      <c r="M95" s="491" t="s">
        <v>357</v>
      </c>
    </row>
    <row r="96" ht="13.5" customHeight="1">
      <c r="C96" s="543" t="s">
        <v>338</v>
      </c>
      <c r="D96" s="491" t="s">
        <v>531</v>
      </c>
      <c r="E96" s="491" t="s">
        <v>954</v>
      </c>
      <c r="F96" s="491" t="s">
        <v>964</v>
      </c>
      <c r="G96" s="545" t="s">
        <v>965</v>
      </c>
      <c r="H96" s="491"/>
      <c r="I96" s="545" t="s">
        <v>351</v>
      </c>
      <c r="J96" s="491" t="s">
        <v>966</v>
      </c>
      <c r="K96" s="491" t="s">
        <v>69</v>
      </c>
      <c r="L96" s="546">
        <v>44500.0</v>
      </c>
      <c r="M96" s="491" t="s">
        <v>357</v>
      </c>
    </row>
    <row r="97" ht="13.5" customHeight="1">
      <c r="C97" s="552" t="s">
        <v>339</v>
      </c>
      <c r="D97" s="543"/>
      <c r="E97" s="543"/>
      <c r="F97" s="543"/>
      <c r="G97" s="553"/>
      <c r="H97" s="543"/>
      <c r="I97" s="542" t="s">
        <v>357</v>
      </c>
      <c r="J97" s="543"/>
      <c r="K97" s="543"/>
      <c r="L97" s="555"/>
      <c r="M97" s="543"/>
    </row>
    <row r="98" ht="13.5" customHeight="1">
      <c r="C98" s="557" t="s">
        <v>340</v>
      </c>
      <c r="D98" s="543"/>
      <c r="E98" s="543"/>
      <c r="F98" s="543"/>
      <c r="G98" s="553"/>
      <c r="H98" s="543"/>
      <c r="I98" s="542" t="s">
        <v>357</v>
      </c>
      <c r="J98" s="543"/>
      <c r="K98" s="543"/>
      <c r="L98" s="555"/>
      <c r="M98" s="543"/>
    </row>
    <row r="99" ht="13.5" customHeight="1">
      <c r="C99" s="557" t="s">
        <v>341</v>
      </c>
      <c r="D99" s="543"/>
      <c r="E99" s="543"/>
      <c r="F99" s="543"/>
      <c r="G99" s="553"/>
      <c r="H99" s="543"/>
      <c r="I99" s="542" t="s">
        <v>357</v>
      </c>
      <c r="J99" s="543"/>
      <c r="K99" s="543"/>
      <c r="L99" s="555"/>
      <c r="M99" s="543"/>
    </row>
    <row r="100" ht="13.5" customHeight="1">
      <c r="C100" s="557" t="s">
        <v>342</v>
      </c>
      <c r="D100" s="543"/>
      <c r="E100" s="543"/>
      <c r="F100" s="543"/>
      <c r="G100" s="553"/>
      <c r="H100" s="543"/>
      <c r="I100" s="542" t="s">
        <v>357</v>
      </c>
      <c r="J100" s="543"/>
      <c r="K100" s="543"/>
      <c r="L100" s="555"/>
      <c r="M100" s="543"/>
    </row>
    <row r="101" ht="13.5" customHeight="1">
      <c r="C101" s="557" t="s">
        <v>343</v>
      </c>
      <c r="D101" s="543"/>
      <c r="E101" s="543"/>
      <c r="F101" s="543"/>
      <c r="G101" s="553"/>
      <c r="H101" s="543"/>
      <c r="I101" s="542" t="s">
        <v>357</v>
      </c>
      <c r="J101" s="543"/>
      <c r="K101" s="543"/>
      <c r="L101" s="555"/>
      <c r="M101" s="543"/>
    </row>
    <row r="102" ht="13.5" customHeight="1">
      <c r="C102" s="557" t="s">
        <v>344</v>
      </c>
      <c r="D102" s="543"/>
      <c r="E102" s="543"/>
      <c r="F102" s="543"/>
      <c r="G102" s="553"/>
      <c r="H102" s="543"/>
      <c r="I102" s="542" t="s">
        <v>357</v>
      </c>
      <c r="J102" s="543"/>
      <c r="K102" s="543"/>
      <c r="L102" s="555"/>
      <c r="M102" s="543"/>
    </row>
    <row r="103" ht="13.5" customHeight="1">
      <c r="A103" s="508"/>
      <c r="B103" s="508"/>
      <c r="C103" s="557" t="s">
        <v>345</v>
      </c>
      <c r="D103" s="543"/>
      <c r="E103" s="543"/>
      <c r="F103" s="543"/>
      <c r="G103" s="553"/>
      <c r="H103" s="543"/>
      <c r="I103" s="542" t="s">
        <v>357</v>
      </c>
      <c r="J103" s="543"/>
      <c r="K103" s="543"/>
      <c r="L103" s="555"/>
      <c r="M103" s="543"/>
    </row>
    <row r="104" ht="22.5" customHeight="1">
      <c r="A104" s="534" t="s">
        <v>971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444"/>
    </row>
    <row r="105" ht="13.5" customHeight="1">
      <c r="A105" s="561" t="s">
        <v>3</v>
      </c>
      <c r="B105" s="562" t="s">
        <v>4</v>
      </c>
      <c r="C105" s="562" t="s">
        <v>6</v>
      </c>
      <c r="D105" s="562" t="s">
        <v>810</v>
      </c>
      <c r="E105" s="562" t="s">
        <v>9</v>
      </c>
      <c r="F105" s="562" t="s">
        <v>7</v>
      </c>
      <c r="G105" s="562" t="s">
        <v>811</v>
      </c>
      <c r="H105" s="563" t="s">
        <v>812</v>
      </c>
      <c r="I105" s="562"/>
      <c r="J105" s="562" t="s">
        <v>12</v>
      </c>
      <c r="K105" s="562" t="s">
        <v>15</v>
      </c>
      <c r="L105" s="562" t="s">
        <v>814</v>
      </c>
      <c r="M105" s="562" t="s">
        <v>815</v>
      </c>
    </row>
    <row r="106" ht="16.5" customHeight="1">
      <c r="A106" s="564" t="s">
        <v>973</v>
      </c>
      <c r="B106" s="566" t="s">
        <v>975</v>
      </c>
      <c r="C106" s="567" t="s">
        <v>327</v>
      </c>
      <c r="D106" s="568"/>
      <c r="E106" s="568"/>
      <c r="F106" s="568"/>
      <c r="G106" s="568"/>
      <c r="H106" s="568"/>
      <c r="I106" s="570" t="s">
        <v>357</v>
      </c>
      <c r="J106" s="568"/>
      <c r="K106" s="568"/>
      <c r="L106" s="568"/>
      <c r="M106" s="572"/>
    </row>
    <row r="107" ht="16.5" customHeight="1">
      <c r="A107" s="574"/>
      <c r="B107" s="219"/>
      <c r="C107" s="575" t="s">
        <v>328</v>
      </c>
      <c r="D107" s="577"/>
      <c r="E107" s="577"/>
      <c r="F107" s="577"/>
      <c r="G107" s="577"/>
      <c r="H107" s="577"/>
      <c r="I107" s="578" t="s">
        <v>357</v>
      </c>
      <c r="J107" s="577"/>
      <c r="K107" s="577"/>
      <c r="L107" s="577"/>
      <c r="M107" s="579"/>
    </row>
    <row r="108" ht="16.5" customHeight="1">
      <c r="A108" s="574"/>
      <c r="B108" s="219"/>
      <c r="C108" s="575" t="s">
        <v>328</v>
      </c>
      <c r="D108" s="577"/>
      <c r="E108" s="577"/>
      <c r="F108" s="577"/>
      <c r="G108" s="577"/>
      <c r="H108" s="577"/>
      <c r="I108" s="578" t="s">
        <v>357</v>
      </c>
      <c r="J108" s="577"/>
      <c r="K108" s="577"/>
      <c r="L108" s="577"/>
      <c r="M108" s="579"/>
    </row>
    <row r="109" ht="16.5" customHeight="1">
      <c r="A109" s="574"/>
      <c r="B109" s="219"/>
      <c r="C109" s="575" t="s">
        <v>329</v>
      </c>
      <c r="D109" s="577"/>
      <c r="E109" s="577"/>
      <c r="F109" s="577"/>
      <c r="G109" s="577"/>
      <c r="H109" s="577"/>
      <c r="I109" s="578" t="s">
        <v>357</v>
      </c>
      <c r="J109" s="577"/>
      <c r="K109" s="577"/>
      <c r="L109" s="577"/>
      <c r="M109" s="579"/>
    </row>
    <row r="110" ht="16.5" customHeight="1">
      <c r="A110" s="574"/>
      <c r="B110" s="219"/>
      <c r="C110" s="575" t="s">
        <v>330</v>
      </c>
      <c r="D110" s="577"/>
      <c r="E110" s="577"/>
      <c r="F110" s="577"/>
      <c r="G110" s="577"/>
      <c r="H110" s="577"/>
      <c r="I110" s="578" t="s">
        <v>357</v>
      </c>
      <c r="J110" s="577"/>
      <c r="K110" s="577"/>
      <c r="L110" s="577"/>
      <c r="M110" s="579"/>
    </row>
    <row r="111" ht="16.5" customHeight="1">
      <c r="A111" s="574"/>
      <c r="B111" s="219"/>
      <c r="C111" s="575" t="s">
        <v>331</v>
      </c>
      <c r="D111" s="577"/>
      <c r="E111" s="577"/>
      <c r="F111" s="577"/>
      <c r="G111" s="577"/>
      <c r="H111" s="577"/>
      <c r="I111" s="578" t="s">
        <v>357</v>
      </c>
      <c r="J111" s="577"/>
      <c r="K111" s="577"/>
      <c r="L111" s="577"/>
      <c r="M111" s="579"/>
    </row>
    <row r="112" ht="31.5" customHeight="1">
      <c r="A112" s="574"/>
      <c r="B112" s="219"/>
      <c r="C112" s="575" t="s">
        <v>332</v>
      </c>
      <c r="D112" s="575" t="s">
        <v>531</v>
      </c>
      <c r="E112" s="575" t="s">
        <v>819</v>
      </c>
      <c r="F112" s="575" t="s">
        <v>1001</v>
      </c>
      <c r="G112" s="575" t="s">
        <v>1002</v>
      </c>
      <c r="H112" s="84"/>
      <c r="I112" s="580" t="s">
        <v>351</v>
      </c>
      <c r="J112" s="575" t="s">
        <v>966</v>
      </c>
      <c r="K112" s="575" t="s">
        <v>69</v>
      </c>
      <c r="L112" s="581">
        <v>44347.0</v>
      </c>
      <c r="M112" s="582" t="s">
        <v>357</v>
      </c>
      <c r="N112" s="583"/>
      <c r="O112" s="583"/>
      <c r="P112" s="583"/>
      <c r="Q112" s="583"/>
      <c r="R112" s="583"/>
      <c r="S112" s="583"/>
      <c r="T112" s="583"/>
      <c r="U112" s="583"/>
      <c r="V112" s="583"/>
      <c r="W112" s="583"/>
      <c r="X112" s="583"/>
      <c r="Y112" s="583"/>
      <c r="Z112" s="583"/>
    </row>
    <row r="113" ht="27.75" customHeight="1">
      <c r="A113" s="574"/>
      <c r="B113" s="219"/>
      <c r="C113" s="585" t="s">
        <v>332</v>
      </c>
      <c r="D113" s="585" t="s">
        <v>555</v>
      </c>
      <c r="E113" s="585" t="s">
        <v>954</v>
      </c>
      <c r="F113" s="585" t="s">
        <v>1003</v>
      </c>
      <c r="G113" s="585" t="s">
        <v>1004</v>
      </c>
      <c r="H113" s="586"/>
      <c r="I113" s="587" t="s">
        <v>351</v>
      </c>
      <c r="J113" s="585" t="s">
        <v>966</v>
      </c>
      <c r="K113" s="585" t="s">
        <v>69</v>
      </c>
      <c r="L113" s="588">
        <v>44347.0</v>
      </c>
      <c r="M113" s="589" t="s">
        <v>357</v>
      </c>
      <c r="N113" s="583"/>
      <c r="O113" s="583"/>
      <c r="P113" s="583"/>
      <c r="Q113" s="583"/>
      <c r="R113" s="583"/>
      <c r="S113" s="583"/>
      <c r="T113" s="583"/>
      <c r="U113" s="583"/>
      <c r="V113" s="583"/>
      <c r="W113" s="583"/>
      <c r="X113" s="583"/>
      <c r="Y113" s="583"/>
      <c r="Z113" s="583"/>
    </row>
    <row r="114" ht="15.0" customHeight="1">
      <c r="A114" s="574"/>
      <c r="B114" s="219"/>
      <c r="C114" s="568" t="s">
        <v>334</v>
      </c>
      <c r="D114" s="568"/>
      <c r="E114" s="568"/>
      <c r="F114" s="568"/>
      <c r="G114" s="568"/>
      <c r="H114" s="568"/>
      <c r="I114" s="578" t="s">
        <v>357</v>
      </c>
      <c r="J114" s="568"/>
      <c r="K114" s="568"/>
      <c r="L114" s="568"/>
      <c r="M114" s="572"/>
    </row>
    <row r="115" ht="15.0" customHeight="1">
      <c r="A115" s="574"/>
      <c r="B115" s="219"/>
      <c r="C115" s="577" t="s">
        <v>335</v>
      </c>
      <c r="D115" s="577"/>
      <c r="E115" s="577"/>
      <c r="F115" s="577"/>
      <c r="G115" s="577"/>
      <c r="H115" s="577"/>
      <c r="I115" s="578" t="s">
        <v>357</v>
      </c>
      <c r="J115" s="577"/>
      <c r="K115" s="577"/>
      <c r="L115" s="577"/>
      <c r="M115" s="579"/>
    </row>
    <row r="116" ht="15.0" customHeight="1">
      <c r="A116" s="574"/>
      <c r="B116" s="219"/>
      <c r="C116" s="577" t="s">
        <v>336</v>
      </c>
      <c r="D116" s="577"/>
      <c r="E116" s="577"/>
      <c r="F116" s="577"/>
      <c r="G116" s="577"/>
      <c r="H116" s="577"/>
      <c r="I116" s="578" t="s">
        <v>357</v>
      </c>
      <c r="J116" s="577"/>
      <c r="K116" s="577"/>
      <c r="L116" s="577"/>
      <c r="M116" s="579"/>
    </row>
    <row r="117" ht="15.0" customHeight="1">
      <c r="A117" s="574"/>
      <c r="B117" s="219"/>
      <c r="C117" s="577" t="s">
        <v>337</v>
      </c>
      <c r="D117" s="577"/>
      <c r="E117" s="577"/>
      <c r="F117" s="577"/>
      <c r="G117" s="577"/>
      <c r="H117" s="577"/>
      <c r="I117" s="578" t="s">
        <v>357</v>
      </c>
      <c r="J117" s="577"/>
      <c r="K117" s="577"/>
      <c r="L117" s="577"/>
      <c r="M117" s="579"/>
    </row>
    <row r="118" ht="15.0" customHeight="1">
      <c r="A118" s="574"/>
      <c r="B118" s="219"/>
      <c r="C118" s="577" t="s">
        <v>338</v>
      </c>
      <c r="D118" s="577"/>
      <c r="E118" s="577"/>
      <c r="F118" s="577"/>
      <c r="G118" s="577"/>
      <c r="H118" s="577"/>
      <c r="I118" s="578" t="s">
        <v>357</v>
      </c>
      <c r="J118" s="577"/>
      <c r="K118" s="577"/>
      <c r="L118" s="577"/>
      <c r="M118" s="579"/>
    </row>
    <row r="119" ht="15.0" customHeight="1">
      <c r="A119" s="574"/>
      <c r="B119" s="219"/>
      <c r="C119" s="577" t="s">
        <v>339</v>
      </c>
      <c r="D119" s="577"/>
      <c r="E119" s="577"/>
      <c r="F119" s="577"/>
      <c r="G119" s="577"/>
      <c r="H119" s="577"/>
      <c r="I119" s="578" t="s">
        <v>357</v>
      </c>
      <c r="J119" s="577"/>
      <c r="K119" s="577"/>
      <c r="L119" s="577"/>
      <c r="M119" s="579"/>
    </row>
    <row r="120" ht="15.0" customHeight="1">
      <c r="A120" s="574"/>
      <c r="B120" s="219"/>
      <c r="C120" s="577" t="s">
        <v>340</v>
      </c>
      <c r="D120" s="577"/>
      <c r="E120" s="577"/>
      <c r="F120" s="577"/>
      <c r="G120" s="577"/>
      <c r="H120" s="577"/>
      <c r="I120" s="578" t="s">
        <v>357</v>
      </c>
      <c r="J120" s="577"/>
      <c r="K120" s="577"/>
      <c r="L120" s="577"/>
      <c r="M120" s="579"/>
    </row>
    <row r="121" ht="15.0" customHeight="1">
      <c r="A121" s="574"/>
      <c r="B121" s="219"/>
      <c r="C121" s="575" t="s">
        <v>341</v>
      </c>
      <c r="D121" s="577"/>
      <c r="E121" s="577"/>
      <c r="F121" s="577"/>
      <c r="G121" s="577"/>
      <c r="H121" s="577"/>
      <c r="I121" s="578" t="s">
        <v>357</v>
      </c>
      <c r="J121" s="577"/>
      <c r="K121" s="577"/>
      <c r="L121" s="577"/>
      <c r="M121" s="579"/>
    </row>
    <row r="122" ht="15.0" customHeight="1">
      <c r="A122" s="574"/>
      <c r="B122" s="219"/>
      <c r="C122" s="577" t="s">
        <v>342</v>
      </c>
      <c r="D122" s="577"/>
      <c r="E122" s="577"/>
      <c r="F122" s="577"/>
      <c r="G122" s="577"/>
      <c r="H122" s="577"/>
      <c r="I122" s="578" t="s">
        <v>357</v>
      </c>
      <c r="J122" s="577"/>
      <c r="K122" s="577"/>
      <c r="L122" s="577"/>
      <c r="M122" s="579"/>
    </row>
    <row r="123" ht="15.0" customHeight="1">
      <c r="A123" s="574"/>
      <c r="B123" s="219"/>
      <c r="C123" s="577" t="s">
        <v>343</v>
      </c>
      <c r="D123" s="577"/>
      <c r="E123" s="577"/>
      <c r="F123" s="577"/>
      <c r="G123" s="577"/>
      <c r="H123" s="577"/>
      <c r="I123" s="578" t="s">
        <v>357</v>
      </c>
      <c r="J123" s="577"/>
      <c r="K123" s="577"/>
      <c r="L123" s="577"/>
      <c r="M123" s="579"/>
    </row>
    <row r="124" ht="15.0" customHeight="1">
      <c r="A124" s="574"/>
      <c r="B124" s="219"/>
      <c r="C124" s="577" t="s">
        <v>344</v>
      </c>
      <c r="D124" s="577"/>
      <c r="E124" s="577"/>
      <c r="F124" s="577"/>
      <c r="G124" s="577"/>
      <c r="H124" s="577"/>
      <c r="I124" s="578" t="s">
        <v>357</v>
      </c>
      <c r="J124" s="577"/>
      <c r="K124" s="577"/>
      <c r="L124" s="577"/>
      <c r="M124" s="579"/>
    </row>
    <row r="125" ht="13.5" customHeight="1">
      <c r="A125" s="574"/>
      <c r="B125" s="219"/>
      <c r="C125" s="575" t="s">
        <v>345</v>
      </c>
      <c r="D125" s="575" t="s">
        <v>531</v>
      </c>
      <c r="E125" s="575" t="s">
        <v>819</v>
      </c>
      <c r="F125" s="575" t="s">
        <v>1027</v>
      </c>
      <c r="G125" s="575" t="s">
        <v>1028</v>
      </c>
      <c r="H125" s="84"/>
      <c r="I125" s="587" t="s">
        <v>351</v>
      </c>
      <c r="J125" s="575" t="s">
        <v>1029</v>
      </c>
      <c r="K125" s="575" t="s">
        <v>69</v>
      </c>
      <c r="L125" s="581">
        <v>44347.0</v>
      </c>
      <c r="M125" s="582" t="s">
        <v>357</v>
      </c>
    </row>
    <row r="126" ht="13.5" customHeight="1">
      <c r="A126" s="592"/>
      <c r="B126" s="593"/>
      <c r="C126" s="594" t="s">
        <v>348</v>
      </c>
      <c r="D126" s="594" t="s">
        <v>169</v>
      </c>
      <c r="E126" s="594" t="s">
        <v>819</v>
      </c>
      <c r="F126" s="594" t="s">
        <v>1030</v>
      </c>
      <c r="G126" s="594" t="s">
        <v>1031</v>
      </c>
      <c r="H126" s="595"/>
      <c r="I126" s="587" t="s">
        <v>351</v>
      </c>
      <c r="J126" s="595" t="s">
        <v>1032</v>
      </c>
      <c r="K126" s="594" t="s">
        <v>29</v>
      </c>
      <c r="L126" s="596">
        <v>44347.0</v>
      </c>
      <c r="M126" s="597" t="s">
        <v>357</v>
      </c>
    </row>
    <row r="127" ht="21.75" customHeight="1">
      <c r="A127" s="598" t="s">
        <v>1033</v>
      </c>
      <c r="B127" s="599"/>
      <c r="C127" s="599"/>
      <c r="D127" s="599"/>
      <c r="E127" s="599"/>
      <c r="F127" s="599"/>
      <c r="G127" s="599"/>
      <c r="H127" s="599"/>
      <c r="I127" s="599"/>
      <c r="J127" s="599"/>
      <c r="K127" s="599"/>
      <c r="L127" s="599"/>
      <c r="M127" s="600"/>
    </row>
    <row r="128" ht="13.5" customHeight="1">
      <c r="A128" s="535" t="s">
        <v>3</v>
      </c>
      <c r="B128" s="447" t="s">
        <v>4</v>
      </c>
      <c r="C128" s="447" t="s">
        <v>6</v>
      </c>
      <c r="D128" s="447" t="s">
        <v>810</v>
      </c>
      <c r="E128" s="447" t="s">
        <v>9</v>
      </c>
      <c r="F128" s="447" t="s">
        <v>7</v>
      </c>
      <c r="G128" s="447" t="s">
        <v>811</v>
      </c>
      <c r="H128" s="537" t="s">
        <v>812</v>
      </c>
      <c r="I128" s="447"/>
      <c r="J128" s="447" t="s">
        <v>12</v>
      </c>
      <c r="K128" s="447" t="s">
        <v>15</v>
      </c>
      <c r="L128" s="447" t="s">
        <v>814</v>
      </c>
      <c r="M128" s="447" t="s">
        <v>815</v>
      </c>
    </row>
    <row r="129" ht="16.5" customHeight="1">
      <c r="A129" s="451" t="s">
        <v>1037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444"/>
    </row>
    <row r="130" ht="40.5" customHeight="1">
      <c r="A130" s="482" t="s">
        <v>1042</v>
      </c>
      <c r="B130" s="482" t="s">
        <v>1044</v>
      </c>
      <c r="C130" s="601" t="s">
        <v>327</v>
      </c>
      <c r="D130" s="454" t="s">
        <v>555</v>
      </c>
      <c r="E130" s="454" t="s">
        <v>1048</v>
      </c>
      <c r="F130" s="454" t="s">
        <v>1049</v>
      </c>
      <c r="G130" s="454" t="s">
        <v>1050</v>
      </c>
      <c r="H130" s="462"/>
      <c r="I130" s="587" t="s">
        <v>351</v>
      </c>
      <c r="J130" s="462"/>
      <c r="K130" s="454" t="s">
        <v>69</v>
      </c>
      <c r="L130" s="546">
        <v>44377.0</v>
      </c>
      <c r="M130" s="475" t="s">
        <v>357</v>
      </c>
      <c r="N130" s="583"/>
      <c r="O130" s="583"/>
      <c r="P130" s="583"/>
      <c r="Q130" s="583"/>
      <c r="R130" s="583"/>
      <c r="S130" s="583"/>
      <c r="T130" s="583"/>
      <c r="U130" s="583"/>
      <c r="V130" s="583"/>
      <c r="W130" s="583"/>
      <c r="X130" s="583"/>
      <c r="Y130" s="583"/>
      <c r="Z130" s="583"/>
    </row>
    <row r="131" ht="13.5" customHeight="1">
      <c r="C131" s="601" t="s">
        <v>328</v>
      </c>
      <c r="D131" s="453"/>
      <c r="E131" s="453"/>
      <c r="F131" s="453"/>
      <c r="G131" s="453"/>
      <c r="H131" s="478"/>
      <c r="I131" s="578" t="s">
        <v>357</v>
      </c>
      <c r="J131" s="478"/>
      <c r="K131" s="453"/>
      <c r="L131" s="546"/>
      <c r="M131" s="475"/>
      <c r="N131" s="583"/>
      <c r="O131" s="583"/>
      <c r="P131" s="583"/>
      <c r="Q131" s="583"/>
      <c r="R131" s="583"/>
      <c r="S131" s="583"/>
      <c r="T131" s="583"/>
      <c r="U131" s="583"/>
      <c r="V131" s="583"/>
      <c r="W131" s="583"/>
      <c r="X131" s="583"/>
      <c r="Y131" s="583"/>
      <c r="Z131" s="583"/>
    </row>
    <row r="132" ht="13.5" customHeight="1">
      <c r="C132" s="601" t="s">
        <v>329</v>
      </c>
      <c r="D132" s="453"/>
      <c r="E132" s="453"/>
      <c r="F132" s="453"/>
      <c r="G132" s="453"/>
      <c r="H132" s="478"/>
      <c r="I132" s="578" t="s">
        <v>357</v>
      </c>
      <c r="J132" s="478"/>
      <c r="K132" s="453"/>
      <c r="L132" s="546"/>
      <c r="M132" s="475"/>
      <c r="N132" s="583"/>
      <c r="O132" s="583"/>
      <c r="P132" s="583"/>
      <c r="Q132" s="583"/>
      <c r="R132" s="583"/>
      <c r="S132" s="583"/>
      <c r="T132" s="583"/>
      <c r="U132" s="583"/>
      <c r="V132" s="583"/>
      <c r="W132" s="583"/>
      <c r="X132" s="583"/>
      <c r="Y132" s="583"/>
      <c r="Z132" s="583"/>
    </row>
    <row r="133" ht="13.5" customHeight="1">
      <c r="C133" s="601" t="s">
        <v>330</v>
      </c>
      <c r="D133" s="453"/>
      <c r="E133" s="453"/>
      <c r="F133" s="453"/>
      <c r="G133" s="453"/>
      <c r="H133" s="478"/>
      <c r="I133" s="578" t="s">
        <v>357</v>
      </c>
      <c r="J133" s="478"/>
      <c r="K133" s="453"/>
      <c r="L133" s="546"/>
      <c r="M133" s="475"/>
      <c r="N133" s="583"/>
      <c r="O133" s="583"/>
      <c r="P133" s="583"/>
      <c r="Q133" s="583"/>
      <c r="R133" s="583"/>
      <c r="S133" s="583"/>
      <c r="T133" s="583"/>
      <c r="U133" s="583"/>
      <c r="V133" s="583"/>
      <c r="W133" s="583"/>
      <c r="X133" s="583"/>
      <c r="Y133" s="583"/>
      <c r="Z133" s="583"/>
    </row>
    <row r="134" ht="13.5" customHeight="1">
      <c r="C134" s="601" t="s">
        <v>331</v>
      </c>
      <c r="D134" s="453"/>
      <c r="E134" s="453"/>
      <c r="F134" s="453"/>
      <c r="G134" s="453"/>
      <c r="H134" s="478"/>
      <c r="I134" s="578" t="s">
        <v>357</v>
      </c>
      <c r="J134" s="478"/>
      <c r="K134" s="453"/>
      <c r="L134" s="546"/>
      <c r="M134" s="475"/>
      <c r="N134" s="583"/>
      <c r="O134" s="583"/>
      <c r="P134" s="583"/>
      <c r="Q134" s="583"/>
      <c r="R134" s="583"/>
      <c r="S134" s="583"/>
      <c r="T134" s="583"/>
      <c r="U134" s="583"/>
      <c r="V134" s="583"/>
      <c r="W134" s="583"/>
      <c r="X134" s="583"/>
      <c r="Y134" s="583"/>
      <c r="Z134" s="583"/>
    </row>
    <row r="135" ht="13.5" customHeight="1">
      <c r="C135" s="601" t="s">
        <v>332</v>
      </c>
      <c r="D135" s="453"/>
      <c r="E135" s="453"/>
      <c r="F135" s="453"/>
      <c r="G135" s="453"/>
      <c r="H135" s="478"/>
      <c r="I135" s="578" t="s">
        <v>357</v>
      </c>
      <c r="J135" s="478"/>
      <c r="K135" s="453"/>
      <c r="L135" s="546"/>
      <c r="M135" s="475"/>
      <c r="N135" s="583"/>
      <c r="O135" s="583"/>
      <c r="P135" s="583"/>
      <c r="Q135" s="583"/>
      <c r="R135" s="583"/>
      <c r="S135" s="583"/>
      <c r="T135" s="583"/>
      <c r="U135" s="583"/>
      <c r="V135" s="583"/>
      <c r="W135" s="583"/>
      <c r="X135" s="583"/>
      <c r="Y135" s="583"/>
      <c r="Z135" s="583"/>
    </row>
    <row r="136" ht="40.5" customHeight="1">
      <c r="C136" s="485" t="s">
        <v>333</v>
      </c>
      <c r="D136" s="475" t="s">
        <v>531</v>
      </c>
      <c r="E136" s="475" t="s">
        <v>954</v>
      </c>
      <c r="F136" s="489" t="s">
        <v>1052</v>
      </c>
      <c r="G136" s="475" t="s">
        <v>1053</v>
      </c>
      <c r="H136" s="474"/>
      <c r="I136" s="587" t="s">
        <v>351</v>
      </c>
      <c r="J136" s="474"/>
      <c r="K136" s="602" t="s">
        <v>69</v>
      </c>
      <c r="L136" s="546">
        <v>44377.0</v>
      </c>
      <c r="M136" s="475" t="s">
        <v>357</v>
      </c>
      <c r="N136" s="583"/>
      <c r="O136" s="583"/>
      <c r="P136" s="583"/>
      <c r="Q136" s="583"/>
      <c r="R136" s="583"/>
      <c r="S136" s="583"/>
      <c r="T136" s="583"/>
      <c r="U136" s="583"/>
      <c r="V136" s="583"/>
      <c r="W136" s="583"/>
      <c r="X136" s="583"/>
      <c r="Y136" s="583"/>
      <c r="Z136" s="583"/>
    </row>
    <row r="137" ht="13.5" customHeight="1">
      <c r="C137" s="603" t="s">
        <v>334</v>
      </c>
      <c r="D137" s="453"/>
      <c r="E137" s="453"/>
      <c r="F137" s="453"/>
      <c r="G137" s="453"/>
      <c r="H137" s="478"/>
      <c r="I137" s="578" t="s">
        <v>357</v>
      </c>
      <c r="J137" s="478"/>
      <c r="K137" s="604"/>
      <c r="L137" s="546"/>
      <c r="M137" s="475"/>
      <c r="N137" s="583"/>
      <c r="O137" s="583"/>
      <c r="P137" s="583"/>
      <c r="Q137" s="583"/>
      <c r="R137" s="583"/>
      <c r="S137" s="583"/>
      <c r="T137" s="583"/>
      <c r="U137" s="583"/>
      <c r="V137" s="583"/>
      <c r="W137" s="583"/>
      <c r="X137" s="583"/>
      <c r="Y137" s="583"/>
      <c r="Z137" s="583"/>
    </row>
    <row r="138" ht="13.5" customHeight="1">
      <c r="C138" s="601" t="s">
        <v>335</v>
      </c>
      <c r="D138" s="454" t="s">
        <v>531</v>
      </c>
      <c r="E138" s="454"/>
      <c r="F138" s="454" t="s">
        <v>1054</v>
      </c>
      <c r="G138" s="454" t="s">
        <v>1055</v>
      </c>
      <c r="H138" s="462"/>
      <c r="I138" s="587" t="s">
        <v>351</v>
      </c>
      <c r="J138" s="462"/>
      <c r="K138" s="605" t="s">
        <v>69</v>
      </c>
      <c r="L138" s="546">
        <v>44377.0</v>
      </c>
      <c r="M138" s="475" t="s">
        <v>357</v>
      </c>
      <c r="N138" s="583"/>
      <c r="O138" s="583"/>
      <c r="P138" s="583"/>
      <c r="Q138" s="583"/>
      <c r="R138" s="583"/>
      <c r="S138" s="583"/>
      <c r="T138" s="583"/>
      <c r="U138" s="583"/>
      <c r="V138" s="583"/>
      <c r="W138" s="583"/>
      <c r="X138" s="583"/>
      <c r="Y138" s="583"/>
      <c r="Z138" s="583"/>
    </row>
    <row r="139" ht="13.5" customHeight="1">
      <c r="C139" s="601" t="s">
        <v>335</v>
      </c>
      <c r="D139" s="463" t="s">
        <v>531</v>
      </c>
      <c r="E139" s="454" t="s">
        <v>1048</v>
      </c>
      <c r="F139" s="454" t="s">
        <v>1056</v>
      </c>
      <c r="G139" s="454" t="s">
        <v>1057</v>
      </c>
      <c r="H139" s="462"/>
      <c r="I139" s="587" t="s">
        <v>351</v>
      </c>
      <c r="J139" s="462"/>
      <c r="K139" s="605" t="s">
        <v>69</v>
      </c>
      <c r="L139" s="546">
        <v>44377.0</v>
      </c>
      <c r="M139" s="475" t="s">
        <v>357</v>
      </c>
      <c r="N139" s="583"/>
      <c r="O139" s="583"/>
      <c r="P139" s="583"/>
      <c r="Q139" s="583"/>
      <c r="R139" s="583"/>
      <c r="S139" s="583"/>
      <c r="T139" s="583"/>
      <c r="U139" s="583"/>
      <c r="V139" s="583"/>
      <c r="W139" s="583"/>
      <c r="X139" s="583"/>
      <c r="Y139" s="583"/>
      <c r="Z139" s="583"/>
    </row>
    <row r="140" ht="13.5" customHeight="1">
      <c r="C140" s="601" t="s">
        <v>336</v>
      </c>
      <c r="D140" s="608"/>
      <c r="E140" s="608"/>
      <c r="F140" s="608"/>
      <c r="G140" s="608"/>
      <c r="H140" s="610"/>
      <c r="I140" s="578" t="s">
        <v>357</v>
      </c>
      <c r="J140" s="610"/>
      <c r="K140" s="611"/>
      <c r="L140" s="613"/>
      <c r="M140" s="614"/>
      <c r="N140" s="583"/>
      <c r="O140" s="583"/>
      <c r="P140" s="583"/>
      <c r="Q140" s="583"/>
      <c r="R140" s="583"/>
      <c r="S140" s="583"/>
      <c r="T140" s="583"/>
      <c r="U140" s="583"/>
      <c r="V140" s="583"/>
      <c r="W140" s="583"/>
      <c r="X140" s="583"/>
      <c r="Y140" s="583"/>
      <c r="Z140" s="583"/>
    </row>
    <row r="141" ht="13.5" customHeight="1">
      <c r="C141" s="601" t="s">
        <v>337</v>
      </c>
      <c r="D141" s="608"/>
      <c r="E141" s="608"/>
      <c r="F141" s="608"/>
      <c r="G141" s="608"/>
      <c r="H141" s="610"/>
      <c r="I141" s="578" t="s">
        <v>357</v>
      </c>
      <c r="J141" s="610"/>
      <c r="K141" s="611"/>
      <c r="L141" s="613"/>
      <c r="M141" s="614"/>
      <c r="N141" s="583"/>
      <c r="O141" s="583"/>
      <c r="P141" s="583"/>
      <c r="Q141" s="583"/>
      <c r="R141" s="583"/>
      <c r="S141" s="583"/>
      <c r="T141" s="583"/>
      <c r="U141" s="583"/>
      <c r="V141" s="583"/>
      <c r="W141" s="583"/>
      <c r="X141" s="583"/>
      <c r="Y141" s="583"/>
      <c r="Z141" s="583"/>
    </row>
    <row r="142" ht="13.5" customHeight="1">
      <c r="C142" s="601" t="s">
        <v>338</v>
      </c>
      <c r="D142" s="608"/>
      <c r="E142" s="608"/>
      <c r="F142" s="608"/>
      <c r="G142" s="608"/>
      <c r="H142" s="610"/>
      <c r="I142" s="578" t="s">
        <v>357</v>
      </c>
      <c r="J142" s="610"/>
      <c r="K142" s="611"/>
      <c r="L142" s="613"/>
      <c r="M142" s="614"/>
      <c r="N142" s="583"/>
      <c r="O142" s="583"/>
      <c r="P142" s="583"/>
      <c r="Q142" s="583"/>
      <c r="R142" s="583"/>
      <c r="S142" s="583"/>
      <c r="T142" s="583"/>
      <c r="U142" s="583"/>
      <c r="V142" s="583"/>
      <c r="W142" s="583"/>
      <c r="X142" s="583"/>
      <c r="Y142" s="583"/>
      <c r="Z142" s="583"/>
    </row>
    <row r="143" ht="13.5" customHeight="1">
      <c r="C143" s="601" t="s">
        <v>339</v>
      </c>
      <c r="D143" s="608"/>
      <c r="E143" s="608"/>
      <c r="F143" s="608"/>
      <c r="G143" s="608"/>
      <c r="H143" s="610"/>
      <c r="I143" s="578" t="s">
        <v>357</v>
      </c>
      <c r="J143" s="610"/>
      <c r="K143" s="611"/>
      <c r="L143" s="613"/>
      <c r="M143" s="614"/>
      <c r="N143" s="583"/>
      <c r="O143" s="583"/>
      <c r="P143" s="583"/>
      <c r="Q143" s="583"/>
      <c r="R143" s="583"/>
      <c r="S143" s="583"/>
      <c r="T143" s="583"/>
      <c r="U143" s="583"/>
      <c r="V143" s="583"/>
      <c r="W143" s="583"/>
      <c r="X143" s="583"/>
      <c r="Y143" s="583"/>
      <c r="Z143" s="583"/>
    </row>
    <row r="144" ht="13.5" customHeight="1">
      <c r="C144" s="601" t="s">
        <v>340</v>
      </c>
      <c r="D144" s="608"/>
      <c r="E144" s="608"/>
      <c r="F144" s="608"/>
      <c r="G144" s="608"/>
      <c r="H144" s="610"/>
      <c r="I144" s="578" t="s">
        <v>357</v>
      </c>
      <c r="J144" s="610"/>
      <c r="K144" s="611"/>
      <c r="L144" s="613"/>
      <c r="M144" s="614"/>
      <c r="N144" s="583"/>
      <c r="O144" s="583"/>
      <c r="P144" s="583"/>
      <c r="Q144" s="583"/>
      <c r="R144" s="583"/>
      <c r="S144" s="583"/>
      <c r="T144" s="583"/>
      <c r="U144" s="583"/>
      <c r="V144" s="583"/>
      <c r="W144" s="583"/>
      <c r="X144" s="583"/>
      <c r="Y144" s="583"/>
      <c r="Z144" s="583"/>
    </row>
    <row r="145" ht="13.5" customHeight="1">
      <c r="C145" s="601" t="s">
        <v>341</v>
      </c>
      <c r="D145" s="608"/>
      <c r="E145" s="608"/>
      <c r="F145" s="608"/>
      <c r="G145" s="608"/>
      <c r="H145" s="610"/>
      <c r="I145" s="578" t="s">
        <v>357</v>
      </c>
      <c r="J145" s="610"/>
      <c r="K145" s="611"/>
      <c r="L145" s="613"/>
      <c r="M145" s="614"/>
      <c r="N145" s="583"/>
      <c r="O145" s="583"/>
      <c r="P145" s="583"/>
      <c r="Q145" s="583"/>
      <c r="R145" s="583"/>
      <c r="S145" s="583"/>
      <c r="T145" s="583"/>
      <c r="U145" s="583"/>
      <c r="V145" s="583"/>
      <c r="W145" s="583"/>
      <c r="X145" s="583"/>
      <c r="Y145" s="583"/>
      <c r="Z145" s="583"/>
    </row>
    <row r="146" ht="13.5" customHeight="1">
      <c r="C146" s="601" t="s">
        <v>342</v>
      </c>
      <c r="D146" s="608"/>
      <c r="E146" s="608"/>
      <c r="F146" s="608"/>
      <c r="G146" s="608"/>
      <c r="H146" s="610"/>
      <c r="I146" s="578" t="s">
        <v>357</v>
      </c>
      <c r="J146" s="610"/>
      <c r="K146" s="611"/>
      <c r="L146" s="613"/>
      <c r="M146" s="614"/>
      <c r="N146" s="583"/>
      <c r="O146" s="583"/>
      <c r="P146" s="583"/>
      <c r="Q146" s="583"/>
      <c r="R146" s="583"/>
      <c r="S146" s="583"/>
      <c r="T146" s="583"/>
      <c r="U146" s="583"/>
      <c r="V146" s="583"/>
      <c r="W146" s="583"/>
      <c r="X146" s="583"/>
      <c r="Y146" s="583"/>
      <c r="Z146" s="583"/>
    </row>
    <row r="147" ht="13.5" customHeight="1">
      <c r="C147" s="601" t="s">
        <v>343</v>
      </c>
      <c r="D147" s="608"/>
      <c r="E147" s="608"/>
      <c r="F147" s="608"/>
      <c r="G147" s="608"/>
      <c r="H147" s="610"/>
      <c r="I147" s="578" t="s">
        <v>357</v>
      </c>
      <c r="J147" s="610"/>
      <c r="K147" s="611"/>
      <c r="L147" s="613"/>
      <c r="M147" s="614"/>
      <c r="N147" s="583"/>
      <c r="O147" s="583"/>
      <c r="P147" s="583"/>
      <c r="Q147" s="583"/>
      <c r="R147" s="583"/>
      <c r="S147" s="583"/>
      <c r="T147" s="583"/>
      <c r="U147" s="583"/>
      <c r="V147" s="583"/>
      <c r="W147" s="583"/>
      <c r="X147" s="583"/>
      <c r="Y147" s="583"/>
      <c r="Z147" s="583"/>
    </row>
    <row r="148" ht="13.5" customHeight="1">
      <c r="C148" s="601" t="s">
        <v>344</v>
      </c>
      <c r="D148" s="608"/>
      <c r="E148" s="608"/>
      <c r="F148" s="608"/>
      <c r="G148" s="608"/>
      <c r="H148" s="610"/>
      <c r="I148" s="578" t="s">
        <v>357</v>
      </c>
      <c r="J148" s="610"/>
      <c r="K148" s="611"/>
      <c r="L148" s="613"/>
      <c r="M148" s="614"/>
      <c r="N148" s="583"/>
      <c r="O148" s="583"/>
      <c r="P148" s="583"/>
      <c r="Q148" s="583"/>
      <c r="R148" s="583"/>
      <c r="S148" s="583"/>
      <c r="T148" s="583"/>
      <c r="U148" s="583"/>
      <c r="V148" s="583"/>
      <c r="W148" s="583"/>
      <c r="X148" s="583"/>
      <c r="Y148" s="583"/>
      <c r="Z148" s="583"/>
    </row>
    <row r="149" ht="13.5" customHeight="1">
      <c r="C149" s="601" t="s">
        <v>345</v>
      </c>
      <c r="D149" s="608"/>
      <c r="E149" s="608"/>
      <c r="F149" s="608"/>
      <c r="G149" s="608"/>
      <c r="H149" s="610"/>
      <c r="I149" s="578" t="s">
        <v>357</v>
      </c>
      <c r="J149" s="610"/>
      <c r="K149" s="611"/>
      <c r="L149" s="613"/>
      <c r="M149" s="614"/>
      <c r="N149" s="583"/>
      <c r="O149" s="583"/>
      <c r="P149" s="583"/>
      <c r="Q149" s="583"/>
      <c r="R149" s="583"/>
      <c r="S149" s="583"/>
      <c r="T149" s="583"/>
      <c r="U149" s="583"/>
      <c r="V149" s="583"/>
      <c r="W149" s="583"/>
      <c r="X149" s="583"/>
      <c r="Y149" s="583"/>
      <c r="Z149" s="583"/>
    </row>
    <row r="150" ht="13.5" customHeight="1">
      <c r="A150" s="622">
        <v>44394.0</v>
      </c>
      <c r="B150" s="623" t="s">
        <v>275</v>
      </c>
      <c r="C150" s="625" t="s">
        <v>327</v>
      </c>
      <c r="D150" s="626" t="s">
        <v>531</v>
      </c>
      <c r="E150" s="626" t="s">
        <v>1048</v>
      </c>
      <c r="F150" s="628" t="s">
        <v>1081</v>
      </c>
      <c r="G150" s="629" t="s">
        <v>1086</v>
      </c>
      <c r="H150" s="630"/>
      <c r="I150" s="631" t="s">
        <v>351</v>
      </c>
      <c r="J150" s="632" t="s">
        <v>1089</v>
      </c>
      <c r="K150" s="632" t="s">
        <v>69</v>
      </c>
      <c r="L150" s="634">
        <v>44433.0</v>
      </c>
      <c r="M150" s="636" t="s">
        <v>357</v>
      </c>
    </row>
    <row r="151" ht="13.5" customHeight="1">
      <c r="A151" s="219"/>
      <c r="B151" s="219"/>
      <c r="C151" s="637" t="s">
        <v>327</v>
      </c>
      <c r="D151" s="454" t="s">
        <v>169</v>
      </c>
      <c r="E151" s="455" t="s">
        <v>1048</v>
      </c>
      <c r="F151" s="455" t="s">
        <v>1097</v>
      </c>
      <c r="G151" s="456" t="s">
        <v>1098</v>
      </c>
      <c r="H151" s="462"/>
      <c r="I151" s="458" t="s">
        <v>351</v>
      </c>
      <c r="J151" s="455" t="s">
        <v>148</v>
      </c>
      <c r="K151" s="454" t="s">
        <v>29</v>
      </c>
      <c r="L151" s="638">
        <v>44454.0</v>
      </c>
      <c r="M151" s="636" t="s">
        <v>357</v>
      </c>
    </row>
    <row r="152" ht="13.5" customHeight="1">
      <c r="A152" s="219"/>
      <c r="B152" s="219"/>
      <c r="C152" s="637" t="s">
        <v>327</v>
      </c>
      <c r="D152" s="463" t="s">
        <v>531</v>
      </c>
      <c r="E152" s="455" t="s">
        <v>1048</v>
      </c>
      <c r="F152" s="454" t="s">
        <v>1101</v>
      </c>
      <c r="G152" s="454" t="s">
        <v>1103</v>
      </c>
      <c r="H152" s="462"/>
      <c r="I152" s="458" t="s">
        <v>351</v>
      </c>
      <c r="J152" s="455" t="s">
        <v>1104</v>
      </c>
      <c r="K152" s="454" t="s">
        <v>69</v>
      </c>
      <c r="L152" s="638">
        <v>44433.0</v>
      </c>
      <c r="M152" s="636" t="s">
        <v>357</v>
      </c>
    </row>
    <row r="153" ht="13.5" customHeight="1">
      <c r="A153" s="219"/>
      <c r="B153" s="219"/>
      <c r="C153" s="640" t="s">
        <v>328</v>
      </c>
      <c r="D153" s="463"/>
      <c r="E153" s="455"/>
      <c r="F153" s="454"/>
      <c r="G153" s="454"/>
      <c r="H153" s="462"/>
      <c r="I153" s="641" t="s">
        <v>357</v>
      </c>
      <c r="J153" s="455"/>
      <c r="K153" s="454"/>
      <c r="L153" s="638"/>
      <c r="M153" s="636"/>
    </row>
    <row r="154" ht="13.5" customHeight="1">
      <c r="A154" s="219"/>
      <c r="B154" s="219"/>
      <c r="C154" s="640" t="s">
        <v>329</v>
      </c>
      <c r="D154" s="454"/>
      <c r="E154" s="454"/>
      <c r="F154" s="464"/>
      <c r="G154" s="464"/>
      <c r="H154" s="462"/>
      <c r="I154" s="641" t="s">
        <v>357</v>
      </c>
      <c r="J154" s="462"/>
      <c r="K154" s="462"/>
      <c r="L154" s="643"/>
      <c r="M154" s="636"/>
    </row>
    <row r="155" ht="13.5" customHeight="1">
      <c r="A155" s="219"/>
      <c r="B155" s="219"/>
      <c r="C155" s="640" t="s">
        <v>330</v>
      </c>
      <c r="D155" s="462"/>
      <c r="E155" s="462"/>
      <c r="F155" s="462"/>
      <c r="G155" s="462"/>
      <c r="H155" s="462"/>
      <c r="I155" s="641" t="s">
        <v>357</v>
      </c>
      <c r="J155" s="462"/>
      <c r="K155" s="462"/>
      <c r="L155" s="643"/>
      <c r="M155" s="636"/>
    </row>
    <row r="156" ht="13.5" customHeight="1">
      <c r="A156" s="219"/>
      <c r="B156" s="219"/>
      <c r="C156" s="640" t="s">
        <v>332</v>
      </c>
      <c r="D156" s="454" t="s">
        <v>303</v>
      </c>
      <c r="E156" s="455" t="s">
        <v>1048</v>
      </c>
      <c r="F156" s="454" t="s">
        <v>1109</v>
      </c>
      <c r="G156" s="456" t="s">
        <v>1110</v>
      </c>
      <c r="H156" s="462"/>
      <c r="I156" s="458" t="s">
        <v>351</v>
      </c>
      <c r="J156" s="454" t="s">
        <v>1112</v>
      </c>
      <c r="K156" s="454" t="s">
        <v>69</v>
      </c>
      <c r="L156" s="638">
        <v>44433.0</v>
      </c>
      <c r="M156" s="636" t="s">
        <v>357</v>
      </c>
    </row>
    <row r="157" ht="13.5" customHeight="1">
      <c r="A157" s="219"/>
      <c r="B157" s="219"/>
      <c r="C157" s="640" t="s">
        <v>333</v>
      </c>
      <c r="D157" s="462"/>
      <c r="E157" s="462"/>
      <c r="F157" s="462"/>
      <c r="G157" s="462"/>
      <c r="H157" s="462"/>
      <c r="I157" s="641" t="s">
        <v>357</v>
      </c>
      <c r="J157" s="462"/>
      <c r="K157" s="462"/>
      <c r="L157" s="643"/>
      <c r="M157" s="636"/>
    </row>
    <row r="158" ht="13.5" customHeight="1">
      <c r="A158" s="219"/>
      <c r="B158" s="219"/>
      <c r="C158" s="644" t="s">
        <v>334</v>
      </c>
      <c r="D158" s="645" t="s">
        <v>531</v>
      </c>
      <c r="E158" s="646" t="s">
        <v>954</v>
      </c>
      <c r="F158" s="647" t="s">
        <v>1113</v>
      </c>
      <c r="G158" s="648" t="s">
        <v>1114</v>
      </c>
      <c r="H158" s="649"/>
      <c r="I158" s="651" t="s">
        <v>351</v>
      </c>
      <c r="J158" s="647"/>
      <c r="K158" s="647" t="s">
        <v>1115</v>
      </c>
      <c r="L158" s="647" t="s">
        <v>69</v>
      </c>
      <c r="M158" s="636" t="s">
        <v>357</v>
      </c>
    </row>
    <row r="159" ht="13.5" customHeight="1">
      <c r="A159" s="219"/>
      <c r="B159" s="219"/>
      <c r="C159" s="652" t="s">
        <v>335</v>
      </c>
      <c r="D159" s="462"/>
      <c r="E159" s="462"/>
      <c r="F159" s="462"/>
      <c r="G159" s="462"/>
      <c r="H159" s="462"/>
      <c r="I159" s="641" t="s">
        <v>357</v>
      </c>
      <c r="J159" s="454"/>
      <c r="K159" s="462"/>
      <c r="L159" s="462"/>
      <c r="M159" s="636"/>
    </row>
    <row r="160" ht="13.5" customHeight="1">
      <c r="A160" s="219"/>
      <c r="B160" s="219"/>
      <c r="C160" s="652" t="s">
        <v>336</v>
      </c>
      <c r="D160" s="478"/>
      <c r="E160" s="478"/>
      <c r="F160" s="478"/>
      <c r="G160" s="478"/>
      <c r="H160" s="478"/>
      <c r="I160" s="641"/>
      <c r="J160" s="454"/>
      <c r="K160" s="478"/>
      <c r="L160" s="478"/>
      <c r="M160" s="653"/>
    </row>
    <row r="161" ht="13.5" customHeight="1">
      <c r="A161" s="219"/>
      <c r="B161" s="219"/>
      <c r="C161" s="652" t="s">
        <v>337</v>
      </c>
      <c r="D161" s="478"/>
      <c r="E161" s="478"/>
      <c r="F161" s="478"/>
      <c r="G161" s="478"/>
      <c r="H161" s="478"/>
      <c r="I161" s="641"/>
      <c r="J161" s="454"/>
      <c r="K161" s="478"/>
      <c r="L161" s="478"/>
      <c r="M161" s="653"/>
    </row>
    <row r="162" ht="13.5" customHeight="1">
      <c r="A162" s="219"/>
      <c r="B162" s="219"/>
      <c r="C162" s="652" t="s">
        <v>338</v>
      </c>
      <c r="D162" s="478"/>
      <c r="E162" s="478"/>
      <c r="F162" s="478"/>
      <c r="G162" s="478"/>
      <c r="H162" s="478"/>
      <c r="I162" s="641"/>
      <c r="J162" s="454"/>
      <c r="K162" s="478"/>
      <c r="L162" s="478"/>
      <c r="M162" s="653"/>
    </row>
    <row r="163" ht="13.5" customHeight="1">
      <c r="A163" s="219"/>
      <c r="B163" s="219"/>
      <c r="C163" s="652" t="s">
        <v>339</v>
      </c>
      <c r="D163" s="478"/>
      <c r="E163" s="478"/>
      <c r="F163" s="478"/>
      <c r="G163" s="478"/>
      <c r="H163" s="478"/>
      <c r="I163" s="641"/>
      <c r="J163" s="454"/>
      <c r="K163" s="478"/>
      <c r="L163" s="478"/>
      <c r="M163" s="653"/>
    </row>
    <row r="164" ht="13.5" customHeight="1">
      <c r="A164" s="219"/>
      <c r="B164" s="219"/>
      <c r="C164" s="652" t="s">
        <v>340</v>
      </c>
      <c r="D164" s="478"/>
      <c r="E164" s="478"/>
      <c r="F164" s="478"/>
      <c r="G164" s="478"/>
      <c r="H164" s="478"/>
      <c r="I164" s="641"/>
      <c r="J164" s="454"/>
      <c r="K164" s="478"/>
      <c r="L164" s="478"/>
      <c r="M164" s="653"/>
    </row>
    <row r="165" ht="13.5" customHeight="1">
      <c r="A165" s="219"/>
      <c r="B165" s="219"/>
      <c r="C165" s="652" t="s">
        <v>341</v>
      </c>
      <c r="D165" s="478"/>
      <c r="E165" s="478"/>
      <c r="F165" s="478"/>
      <c r="G165" s="478"/>
      <c r="H165" s="478"/>
      <c r="I165" s="641"/>
      <c r="J165" s="454"/>
      <c r="K165" s="478"/>
      <c r="L165" s="478"/>
      <c r="M165" s="653"/>
    </row>
    <row r="166" ht="13.5" customHeight="1">
      <c r="A166" s="219"/>
      <c r="B166" s="219"/>
      <c r="C166" s="652" t="s">
        <v>342</v>
      </c>
      <c r="D166" s="478"/>
      <c r="E166" s="478"/>
      <c r="F166" s="478"/>
      <c r="G166" s="478"/>
      <c r="H166" s="478"/>
      <c r="I166" s="641"/>
      <c r="J166" s="454"/>
      <c r="K166" s="478"/>
      <c r="L166" s="478"/>
      <c r="M166" s="653"/>
    </row>
    <row r="167" ht="13.5" customHeight="1">
      <c r="A167" s="219"/>
      <c r="B167" s="219"/>
      <c r="C167" s="652" t="s">
        <v>343</v>
      </c>
      <c r="D167" s="478"/>
      <c r="E167" s="478"/>
      <c r="F167" s="478"/>
      <c r="G167" s="478"/>
      <c r="H167" s="478"/>
      <c r="I167" s="641"/>
      <c r="J167" s="454"/>
      <c r="K167" s="478"/>
      <c r="L167" s="478"/>
      <c r="M167" s="653"/>
    </row>
    <row r="168" ht="13.5" customHeight="1">
      <c r="A168" s="219"/>
      <c r="B168" s="219"/>
      <c r="C168" s="652" t="s">
        <v>344</v>
      </c>
      <c r="D168" s="474"/>
      <c r="E168" s="474"/>
      <c r="F168" s="474"/>
      <c r="G168" s="474"/>
      <c r="H168" s="474"/>
      <c r="I168" s="641" t="s">
        <v>357</v>
      </c>
      <c r="J168" s="454"/>
      <c r="K168" s="474"/>
      <c r="L168" s="474"/>
      <c r="M168" s="474"/>
    </row>
    <row r="169" ht="13.5" customHeight="1">
      <c r="A169" s="226"/>
      <c r="B169" s="226"/>
      <c r="C169" s="652" t="s">
        <v>345</v>
      </c>
      <c r="D169" s="474"/>
      <c r="E169" s="474"/>
      <c r="F169" s="474"/>
      <c r="G169" s="474"/>
      <c r="H169" s="474"/>
      <c r="I169" s="641" t="s">
        <v>357</v>
      </c>
      <c r="J169" s="454"/>
      <c r="K169" s="474"/>
      <c r="L169" s="474"/>
      <c r="M169" s="474"/>
    </row>
    <row r="170" ht="13.5" customHeight="1">
      <c r="A170" s="655"/>
      <c r="B170" s="499"/>
      <c r="C170" s="499"/>
      <c r="D170" s="499"/>
      <c r="E170" s="499"/>
      <c r="F170" s="499"/>
      <c r="G170" s="499"/>
      <c r="H170" s="499"/>
      <c r="I170" s="499"/>
      <c r="J170" s="499"/>
      <c r="K170" s="499"/>
      <c r="L170" s="499"/>
      <c r="M170" s="500"/>
    </row>
    <row r="171" ht="13.5" customHeight="1">
      <c r="A171" s="656" t="s">
        <v>3</v>
      </c>
      <c r="B171" s="657" t="s">
        <v>4</v>
      </c>
      <c r="C171" s="658" t="s">
        <v>6</v>
      </c>
      <c r="D171" s="659" t="s">
        <v>810</v>
      </c>
      <c r="E171" s="659" t="s">
        <v>9</v>
      </c>
      <c r="F171" s="659" t="s">
        <v>7</v>
      </c>
      <c r="G171" s="660" t="s">
        <v>811</v>
      </c>
      <c r="H171" s="661" t="s">
        <v>812</v>
      </c>
      <c r="I171" s="662" t="s">
        <v>1116</v>
      </c>
      <c r="J171" s="663" t="s">
        <v>12</v>
      </c>
      <c r="K171" s="663" t="s">
        <v>15</v>
      </c>
      <c r="L171" s="665" t="s">
        <v>814</v>
      </c>
      <c r="M171" s="665" t="s">
        <v>815</v>
      </c>
    </row>
    <row r="172" ht="13.5" customHeight="1">
      <c r="A172" s="667" t="s">
        <v>816</v>
      </c>
      <c r="B172" s="173"/>
      <c r="C172" s="173"/>
      <c r="D172" s="173"/>
      <c r="E172" s="173"/>
      <c r="F172" s="173"/>
      <c r="G172" s="173"/>
      <c r="H172" s="173"/>
      <c r="I172" s="173"/>
      <c r="J172" s="173"/>
      <c r="K172" s="173"/>
      <c r="L172" s="173"/>
      <c r="M172" s="174"/>
    </row>
    <row r="173" ht="13.5" customHeight="1">
      <c r="A173" s="668">
        <v>44432.0</v>
      </c>
      <c r="B173" s="669" t="s">
        <v>1117</v>
      </c>
      <c r="C173" s="670" t="s">
        <v>327</v>
      </c>
      <c r="D173" s="531"/>
      <c r="E173" s="531"/>
      <c r="F173" s="531"/>
      <c r="G173" s="531"/>
      <c r="H173" s="531"/>
      <c r="I173" s="671" t="s">
        <v>357</v>
      </c>
      <c r="J173" s="531"/>
      <c r="K173" s="531"/>
      <c r="L173" s="531"/>
      <c r="M173" s="532"/>
    </row>
    <row r="174" ht="13.5" customHeight="1">
      <c r="A174" s="472"/>
      <c r="C174" s="672" t="s">
        <v>328</v>
      </c>
      <c r="D174" s="84"/>
      <c r="E174" s="84"/>
      <c r="F174" s="84"/>
      <c r="G174" s="84"/>
      <c r="H174" s="84"/>
      <c r="I174" s="671" t="s">
        <v>357</v>
      </c>
      <c r="J174" s="84"/>
      <c r="K174" s="84"/>
      <c r="L174" s="84"/>
      <c r="M174" s="673"/>
    </row>
    <row r="175" ht="13.5" customHeight="1">
      <c r="A175" s="472"/>
      <c r="C175" s="672" t="s">
        <v>329</v>
      </c>
      <c r="D175" s="84"/>
      <c r="E175" s="84"/>
      <c r="F175" s="84"/>
      <c r="G175" s="84"/>
      <c r="H175" s="84"/>
      <c r="I175" s="671" t="s">
        <v>357</v>
      </c>
      <c r="J175" s="84"/>
      <c r="K175" s="84"/>
      <c r="L175" s="84"/>
      <c r="M175" s="673"/>
    </row>
    <row r="176" ht="13.5" customHeight="1">
      <c r="A176" s="472"/>
      <c r="C176" s="672" t="s">
        <v>330</v>
      </c>
      <c r="D176" s="84"/>
      <c r="E176" s="84"/>
      <c r="F176" s="84"/>
      <c r="G176" s="84"/>
      <c r="H176" s="84"/>
      <c r="I176" s="671" t="s">
        <v>357</v>
      </c>
      <c r="J176" s="84"/>
      <c r="K176" s="84"/>
      <c r="L176" s="84"/>
      <c r="M176" s="673"/>
    </row>
    <row r="177" ht="13.5" customHeight="1">
      <c r="A177" s="472"/>
      <c r="C177" s="672" t="s">
        <v>331</v>
      </c>
      <c r="D177" s="84"/>
      <c r="E177" s="84"/>
      <c r="F177" s="84"/>
      <c r="G177" s="84"/>
      <c r="H177" s="84"/>
      <c r="I177" s="671" t="s">
        <v>357</v>
      </c>
      <c r="J177" s="84"/>
      <c r="K177" s="84"/>
      <c r="L177" s="84"/>
      <c r="M177" s="673"/>
    </row>
    <row r="178" ht="13.5" customHeight="1">
      <c r="A178" s="472"/>
      <c r="C178" s="672" t="s">
        <v>332</v>
      </c>
      <c r="D178" s="84"/>
      <c r="E178" s="84"/>
      <c r="F178" s="84"/>
      <c r="G178" s="84"/>
      <c r="H178" s="84"/>
      <c r="I178" s="671" t="s">
        <v>357</v>
      </c>
      <c r="J178" s="84"/>
      <c r="K178" s="84"/>
      <c r="L178" s="84"/>
      <c r="M178" s="673"/>
    </row>
    <row r="179" ht="13.5" customHeight="1">
      <c r="A179" s="472"/>
      <c r="C179" s="674" t="s">
        <v>333</v>
      </c>
      <c r="D179" s="595"/>
      <c r="E179" s="595"/>
      <c r="F179" s="595"/>
      <c r="G179" s="595"/>
      <c r="H179" s="595"/>
      <c r="I179" s="671" t="s">
        <v>357</v>
      </c>
      <c r="J179" s="595"/>
      <c r="K179" s="595"/>
      <c r="L179" s="595"/>
      <c r="M179" s="675"/>
    </row>
    <row r="180" ht="13.5" customHeight="1">
      <c r="A180" s="472"/>
      <c r="C180" s="676" t="s">
        <v>334</v>
      </c>
      <c r="D180" s="677"/>
      <c r="E180" s="677"/>
      <c r="F180" s="677"/>
      <c r="G180" s="677"/>
      <c r="H180" s="677"/>
      <c r="I180" s="671" t="s">
        <v>357</v>
      </c>
      <c r="J180" s="677"/>
      <c r="K180" s="677"/>
      <c r="L180" s="678"/>
      <c r="M180" s="680"/>
    </row>
    <row r="181" ht="13.5" customHeight="1">
      <c r="A181" s="472"/>
      <c r="C181" s="681" t="s">
        <v>335</v>
      </c>
      <c r="D181" s="682"/>
      <c r="E181" s="682"/>
      <c r="F181" s="682"/>
      <c r="G181" s="682"/>
      <c r="H181" s="682"/>
      <c r="I181" s="683" t="s">
        <v>357</v>
      </c>
      <c r="J181" s="682"/>
      <c r="K181" s="682"/>
      <c r="L181" s="684"/>
      <c r="M181" s="685"/>
    </row>
    <row r="182" ht="13.5" customHeight="1">
      <c r="A182" s="472"/>
      <c r="C182" s="485" t="s">
        <v>336</v>
      </c>
      <c r="D182" s="686"/>
      <c r="E182" s="686"/>
      <c r="F182" s="686"/>
      <c r="G182" s="686"/>
      <c r="H182" s="686"/>
      <c r="I182" s="671" t="s">
        <v>357</v>
      </c>
      <c r="J182" s="686"/>
      <c r="K182" s="686"/>
      <c r="L182" s="49"/>
      <c r="M182" s="687"/>
    </row>
    <row r="183" ht="13.5" customHeight="1">
      <c r="A183" s="472"/>
      <c r="C183" s="485" t="s">
        <v>337</v>
      </c>
      <c r="D183" s="686"/>
      <c r="E183" s="686"/>
      <c r="F183" s="686"/>
      <c r="G183" s="686"/>
      <c r="H183" s="686"/>
      <c r="I183" s="671" t="s">
        <v>357</v>
      </c>
      <c r="J183" s="686"/>
      <c r="K183" s="686"/>
      <c r="L183" s="49"/>
      <c r="M183" s="687"/>
    </row>
    <row r="184" ht="13.5" customHeight="1">
      <c r="A184" s="472"/>
      <c r="C184" s="485" t="s">
        <v>338</v>
      </c>
      <c r="D184" s="686"/>
      <c r="E184" s="686"/>
      <c r="F184" s="686"/>
      <c r="G184" s="686"/>
      <c r="H184" s="686"/>
      <c r="I184" s="671" t="s">
        <v>357</v>
      </c>
      <c r="J184" s="686"/>
      <c r="K184" s="686"/>
      <c r="L184" s="49"/>
      <c r="M184" s="687"/>
    </row>
    <row r="185" ht="13.5" customHeight="1">
      <c r="A185" s="472"/>
      <c r="C185" s="485" t="s">
        <v>339</v>
      </c>
      <c r="D185" s="686"/>
      <c r="E185" s="686"/>
      <c r="F185" s="686"/>
      <c r="G185" s="686"/>
      <c r="H185" s="686"/>
      <c r="I185" s="671" t="s">
        <v>357</v>
      </c>
      <c r="J185" s="686"/>
      <c r="K185" s="686"/>
      <c r="L185" s="49"/>
      <c r="M185" s="687"/>
    </row>
    <row r="186" ht="13.5" customHeight="1">
      <c r="A186" s="472"/>
      <c r="C186" s="485" t="s">
        <v>344</v>
      </c>
      <c r="D186" s="686"/>
      <c r="E186" s="686"/>
      <c r="F186" s="686"/>
      <c r="G186" s="686"/>
      <c r="H186" s="686"/>
      <c r="I186" s="671" t="s">
        <v>357</v>
      </c>
      <c r="J186" s="686"/>
      <c r="K186" s="686"/>
      <c r="L186" s="49"/>
      <c r="M186" s="687"/>
    </row>
    <row r="187" ht="13.5" customHeight="1">
      <c r="A187" s="472"/>
      <c r="C187" s="485" t="s">
        <v>345</v>
      </c>
      <c r="D187" s="686"/>
      <c r="E187" s="686"/>
      <c r="F187" s="686"/>
      <c r="G187" s="686"/>
      <c r="H187" s="686"/>
      <c r="I187" s="671" t="s">
        <v>357</v>
      </c>
      <c r="J187" s="686"/>
      <c r="K187" s="686"/>
      <c r="L187" s="49"/>
      <c r="M187" s="687"/>
    </row>
    <row r="188" ht="13.5" customHeight="1">
      <c r="A188" s="472"/>
      <c r="C188" s="485" t="s">
        <v>346</v>
      </c>
      <c r="D188" s="686"/>
      <c r="E188" s="686"/>
      <c r="F188" s="686"/>
      <c r="G188" s="686"/>
      <c r="H188" s="686"/>
      <c r="I188" s="671" t="s">
        <v>357</v>
      </c>
      <c r="J188" s="686"/>
      <c r="K188" s="686"/>
      <c r="L188" s="49"/>
      <c r="M188" s="687"/>
    </row>
    <row r="189" ht="13.5" customHeight="1">
      <c r="A189" s="472"/>
      <c r="C189" s="485" t="s">
        <v>347</v>
      </c>
      <c r="D189" s="686"/>
      <c r="E189" s="686"/>
      <c r="F189" s="686"/>
      <c r="G189" s="686"/>
      <c r="H189" s="686"/>
      <c r="I189" s="671" t="s">
        <v>357</v>
      </c>
      <c r="J189" s="686"/>
      <c r="K189" s="686"/>
      <c r="L189" s="49"/>
      <c r="M189" s="687"/>
    </row>
    <row r="190" ht="13.5" customHeight="1">
      <c r="A190" s="472"/>
      <c r="C190" s="485" t="s">
        <v>348</v>
      </c>
      <c r="D190" s="686"/>
      <c r="E190" s="686"/>
      <c r="F190" s="686"/>
      <c r="G190" s="686"/>
      <c r="H190" s="686"/>
      <c r="I190" s="492" t="s">
        <v>357</v>
      </c>
      <c r="J190" s="686"/>
      <c r="K190" s="686"/>
      <c r="L190" s="49"/>
      <c r="M190" s="687"/>
    </row>
    <row r="191" ht="13.5" customHeight="1">
      <c r="A191" s="479"/>
      <c r="B191" s="510"/>
      <c r="C191" s="485" t="s">
        <v>1118</v>
      </c>
      <c r="D191" s="475" t="s">
        <v>531</v>
      </c>
      <c r="E191" s="475" t="s">
        <v>1048</v>
      </c>
      <c r="F191" s="686" t="s">
        <v>1119</v>
      </c>
      <c r="G191" s="486" t="s">
        <v>1120</v>
      </c>
      <c r="H191" s="686"/>
      <c r="I191" s="487" t="s">
        <v>351</v>
      </c>
      <c r="J191" s="688" t="s">
        <v>1121</v>
      </c>
      <c r="K191" s="475" t="s">
        <v>69</v>
      </c>
      <c r="L191" s="519">
        <v>44434.0</v>
      </c>
      <c r="M191" s="687" t="s">
        <v>357</v>
      </c>
    </row>
    <row r="192" ht="13.5" customHeight="1">
      <c r="A192" s="655"/>
      <c r="B192" s="499"/>
      <c r="C192" s="499"/>
      <c r="D192" s="499"/>
      <c r="E192" s="499"/>
      <c r="F192" s="499"/>
      <c r="G192" s="499"/>
      <c r="H192" s="499"/>
      <c r="I192" s="499"/>
      <c r="J192" s="499"/>
      <c r="K192" s="499"/>
      <c r="L192" s="499"/>
      <c r="M192" s="500"/>
    </row>
    <row r="193" ht="13.5" customHeight="1">
      <c r="A193" s="656" t="s">
        <v>3</v>
      </c>
      <c r="B193" s="657" t="s">
        <v>4</v>
      </c>
      <c r="C193" s="658" t="s">
        <v>6</v>
      </c>
      <c r="D193" s="659" t="s">
        <v>810</v>
      </c>
      <c r="E193" s="659" t="s">
        <v>9</v>
      </c>
      <c r="F193" s="659" t="s">
        <v>7</v>
      </c>
      <c r="G193" s="660" t="s">
        <v>811</v>
      </c>
      <c r="H193" s="661" t="s">
        <v>812</v>
      </c>
      <c r="I193" s="662" t="s">
        <v>1116</v>
      </c>
      <c r="J193" s="663" t="s">
        <v>12</v>
      </c>
      <c r="K193" s="663" t="s">
        <v>15</v>
      </c>
      <c r="L193" s="665" t="s">
        <v>814</v>
      </c>
      <c r="M193" s="665" t="s">
        <v>815</v>
      </c>
    </row>
    <row r="194" ht="13.5" customHeight="1">
      <c r="A194" s="689" t="s">
        <v>816</v>
      </c>
      <c r="B194" s="690"/>
      <c r="C194" s="690"/>
      <c r="D194" s="690"/>
      <c r="E194" s="690"/>
      <c r="F194" s="690"/>
      <c r="G194" s="690"/>
      <c r="H194" s="690"/>
      <c r="I194" s="690"/>
      <c r="J194" s="690"/>
      <c r="K194" s="690"/>
      <c r="L194" s="690"/>
      <c r="M194" s="691"/>
    </row>
    <row r="195" ht="13.5" customHeight="1">
      <c r="A195" s="668">
        <v>44439.0</v>
      </c>
      <c r="B195" s="692" t="s">
        <v>1122</v>
      </c>
      <c r="C195" s="625" t="s">
        <v>327</v>
      </c>
      <c r="D195" s="632"/>
      <c r="E195" s="632"/>
      <c r="F195" s="630"/>
      <c r="G195" s="630"/>
      <c r="H195" s="630"/>
      <c r="I195" s="693" t="s">
        <v>357</v>
      </c>
      <c r="J195" s="694"/>
      <c r="K195" s="630"/>
      <c r="L195" s="630"/>
      <c r="M195" s="630"/>
    </row>
    <row r="196" ht="13.5" customHeight="1">
      <c r="A196" s="472"/>
      <c r="B196" s="695"/>
      <c r="C196" s="625" t="s">
        <v>328</v>
      </c>
      <c r="D196" s="489" t="s">
        <v>531</v>
      </c>
      <c r="E196" s="475" t="s">
        <v>1048</v>
      </c>
      <c r="F196" s="489" t="s">
        <v>1123</v>
      </c>
      <c r="G196" s="486" t="s">
        <v>1124</v>
      </c>
      <c r="H196" s="474"/>
      <c r="I196" s="487" t="s">
        <v>351</v>
      </c>
      <c r="J196" s="696" t="s">
        <v>1121</v>
      </c>
      <c r="K196" s="475" t="s">
        <v>69</v>
      </c>
      <c r="L196" s="519">
        <v>44439.0</v>
      </c>
      <c r="M196" s="687" t="s">
        <v>357</v>
      </c>
    </row>
    <row r="197" ht="13.5" customHeight="1">
      <c r="A197" s="472"/>
      <c r="B197" s="695"/>
      <c r="C197" s="475" t="s">
        <v>329</v>
      </c>
      <c r="D197" s="474"/>
      <c r="E197" s="474"/>
      <c r="F197" s="474"/>
      <c r="G197" s="474"/>
      <c r="H197" s="474"/>
      <c r="I197" s="492" t="s">
        <v>357</v>
      </c>
      <c r="J197" s="697"/>
      <c r="K197" s="698"/>
      <c r="L197" s="698"/>
      <c r="M197" s="441"/>
    </row>
    <row r="198" ht="13.5" customHeight="1">
      <c r="A198" s="472"/>
      <c r="B198" s="695"/>
      <c r="C198" s="475" t="s">
        <v>330</v>
      </c>
      <c r="D198" s="474"/>
      <c r="E198" s="474"/>
      <c r="F198" s="474"/>
      <c r="G198" s="474"/>
      <c r="H198" s="474"/>
      <c r="I198" s="492" t="s">
        <v>357</v>
      </c>
      <c r="J198" s="697"/>
      <c r="K198" s="698"/>
      <c r="L198" s="698"/>
      <c r="M198" s="699"/>
    </row>
    <row r="199" ht="13.5" customHeight="1">
      <c r="A199" s="472"/>
      <c r="B199" s="695"/>
      <c r="C199" s="475" t="s">
        <v>331</v>
      </c>
      <c r="D199" s="474"/>
      <c r="E199" s="474"/>
      <c r="F199" s="474"/>
      <c r="G199" s="474"/>
      <c r="H199" s="474"/>
      <c r="I199" s="492" t="s">
        <v>357</v>
      </c>
      <c r="J199" s="697"/>
      <c r="K199" s="698"/>
      <c r="L199" s="698"/>
      <c r="M199" s="699"/>
    </row>
    <row r="200" ht="13.5" customHeight="1">
      <c r="A200" s="472"/>
      <c r="B200" s="695"/>
      <c r="C200" s="475" t="s">
        <v>332</v>
      </c>
      <c r="D200" s="474"/>
      <c r="E200" s="474"/>
      <c r="F200" s="474"/>
      <c r="G200" s="474"/>
      <c r="H200" s="474"/>
      <c r="I200" s="492" t="s">
        <v>357</v>
      </c>
      <c r="J200" s="697"/>
      <c r="K200" s="698"/>
      <c r="L200" s="698"/>
      <c r="M200" s="699"/>
    </row>
    <row r="201" ht="13.5" customHeight="1">
      <c r="A201" s="472"/>
      <c r="B201" s="695"/>
      <c r="C201" s="475" t="s">
        <v>333</v>
      </c>
      <c r="D201" s="474"/>
      <c r="E201" s="474"/>
      <c r="F201" s="474"/>
      <c r="G201" s="474"/>
      <c r="H201" s="474"/>
      <c r="I201" s="671" t="s">
        <v>357</v>
      </c>
      <c r="J201" s="697"/>
      <c r="K201" s="698"/>
      <c r="L201" s="698"/>
      <c r="M201" s="698"/>
    </row>
    <row r="202" ht="13.5" customHeight="1">
      <c r="A202" s="472"/>
      <c r="B202" s="695"/>
      <c r="C202" s="701" t="s">
        <v>334</v>
      </c>
      <c r="D202" s="702"/>
      <c r="E202" s="702"/>
      <c r="F202" s="703"/>
      <c r="G202" s="702"/>
      <c r="H202" s="702"/>
      <c r="I202" s="704" t="s">
        <v>357</v>
      </c>
      <c r="J202" s="703"/>
      <c r="K202" s="703"/>
      <c r="L202" s="705"/>
      <c r="M202" s="702"/>
    </row>
    <row r="203" ht="13.5" customHeight="1">
      <c r="A203" s="472"/>
      <c r="B203" s="695"/>
      <c r="C203" s="543" t="s">
        <v>335</v>
      </c>
      <c r="D203" s="491"/>
      <c r="E203" s="698"/>
      <c r="F203" s="491"/>
      <c r="G203" s="545"/>
      <c r="H203" s="698"/>
      <c r="I203" s="706" t="s">
        <v>357</v>
      </c>
      <c r="J203" s="491"/>
      <c r="K203" s="491"/>
      <c r="L203" s="546"/>
      <c r="M203" s="698"/>
    </row>
    <row r="204" ht="13.5" customHeight="1">
      <c r="A204" s="472"/>
      <c r="B204" s="695"/>
      <c r="C204" s="543" t="s">
        <v>336</v>
      </c>
      <c r="D204" s="491"/>
      <c r="E204" s="698"/>
      <c r="F204" s="491"/>
      <c r="G204" s="698"/>
      <c r="H204" s="698"/>
      <c r="I204" s="706" t="s">
        <v>357</v>
      </c>
      <c r="J204" s="491"/>
      <c r="K204" s="491"/>
      <c r="L204" s="546"/>
      <c r="M204" s="698"/>
    </row>
    <row r="205" ht="13.5" customHeight="1">
      <c r="A205" s="472"/>
      <c r="B205" s="695"/>
      <c r="C205" s="543" t="s">
        <v>337</v>
      </c>
      <c r="D205" s="491"/>
      <c r="E205" s="698"/>
      <c r="F205" s="491"/>
      <c r="G205" s="545"/>
      <c r="H205" s="698"/>
      <c r="I205" s="706" t="s">
        <v>357</v>
      </c>
      <c r="J205" s="491"/>
      <c r="K205" s="491"/>
      <c r="L205" s="546"/>
      <c r="M205" s="698"/>
    </row>
    <row r="206" ht="13.5" customHeight="1">
      <c r="A206" s="472"/>
      <c r="B206" s="695"/>
      <c r="C206" s="543" t="s">
        <v>338</v>
      </c>
      <c r="D206" s="491"/>
      <c r="E206" s="698"/>
      <c r="F206" s="491"/>
      <c r="G206" s="545"/>
      <c r="H206" s="698"/>
      <c r="I206" s="706" t="s">
        <v>357</v>
      </c>
      <c r="J206" s="491"/>
      <c r="K206" s="491"/>
      <c r="L206" s="546"/>
      <c r="M206" s="698"/>
    </row>
    <row r="207" ht="13.5" customHeight="1">
      <c r="A207" s="472"/>
      <c r="B207" s="695"/>
      <c r="C207" s="543" t="s">
        <v>339</v>
      </c>
      <c r="D207" s="491"/>
      <c r="E207" s="698"/>
      <c r="F207" s="491"/>
      <c r="G207" s="545"/>
      <c r="H207" s="698"/>
      <c r="I207" s="706" t="s">
        <v>357</v>
      </c>
      <c r="J207" s="491"/>
      <c r="K207" s="491"/>
      <c r="L207" s="546"/>
      <c r="M207" s="698"/>
    </row>
    <row r="208" ht="13.5" customHeight="1">
      <c r="A208" s="472"/>
      <c r="B208" s="695"/>
      <c r="C208" s="543" t="s">
        <v>340</v>
      </c>
      <c r="D208" s="491"/>
      <c r="E208" s="698"/>
      <c r="F208" s="491"/>
      <c r="G208" s="545"/>
      <c r="H208" s="698"/>
      <c r="I208" s="706" t="s">
        <v>357</v>
      </c>
      <c r="J208" s="491"/>
      <c r="K208" s="491"/>
      <c r="L208" s="546"/>
      <c r="M208" s="698"/>
    </row>
    <row r="209" ht="13.5" customHeight="1">
      <c r="A209" s="472"/>
      <c r="B209" s="695"/>
      <c r="C209" s="543" t="s">
        <v>341</v>
      </c>
      <c r="D209" s="491"/>
      <c r="E209" s="698"/>
      <c r="F209" s="491"/>
      <c r="G209" s="545"/>
      <c r="H209" s="698"/>
      <c r="I209" s="706" t="s">
        <v>357</v>
      </c>
      <c r="J209" s="491"/>
      <c r="K209" s="491"/>
      <c r="L209" s="546"/>
      <c r="M209" s="698"/>
    </row>
    <row r="210" ht="13.5" customHeight="1">
      <c r="A210" s="472"/>
      <c r="B210" s="695"/>
      <c r="C210" s="543" t="s">
        <v>342</v>
      </c>
      <c r="D210" s="707" t="s">
        <v>531</v>
      </c>
      <c r="E210" s="707" t="s">
        <v>1048</v>
      </c>
      <c r="F210" s="707" t="s">
        <v>1125</v>
      </c>
      <c r="G210" s="708" t="s">
        <v>1126</v>
      </c>
      <c r="H210" s="709"/>
      <c r="I210" s="710" t="s">
        <v>351</v>
      </c>
      <c r="J210" s="707" t="s">
        <v>1127</v>
      </c>
      <c r="K210" s="703" t="s">
        <v>69</v>
      </c>
      <c r="L210" s="705">
        <v>44439.0</v>
      </c>
      <c r="M210" s="711" t="s">
        <v>357</v>
      </c>
    </row>
    <row r="211" ht="13.5" customHeight="1">
      <c r="A211" s="472"/>
      <c r="B211" s="695"/>
      <c r="C211" s="543" t="s">
        <v>343</v>
      </c>
      <c r="D211" s="491"/>
      <c r="E211" s="698"/>
      <c r="F211" s="491"/>
      <c r="G211" s="545"/>
      <c r="H211" s="698"/>
      <c r="I211" s="706" t="s">
        <v>357</v>
      </c>
      <c r="J211" s="491"/>
      <c r="K211" s="491"/>
      <c r="L211" s="546"/>
      <c r="M211" s="698"/>
    </row>
    <row r="212" ht="13.5" customHeight="1">
      <c r="A212" s="472"/>
      <c r="B212" s="695"/>
      <c r="C212" s="543" t="s">
        <v>344</v>
      </c>
      <c r="D212" s="491"/>
      <c r="E212" s="698"/>
      <c r="F212" s="491"/>
      <c r="G212" s="545"/>
      <c r="H212" s="698"/>
      <c r="I212" s="706" t="s">
        <v>357</v>
      </c>
      <c r="J212" s="491"/>
      <c r="K212" s="491"/>
      <c r="L212" s="546"/>
      <c r="M212" s="698"/>
    </row>
    <row r="213" ht="13.5" customHeight="1">
      <c r="A213" s="472"/>
      <c r="B213" s="695"/>
      <c r="C213" s="543" t="s">
        <v>345</v>
      </c>
      <c r="D213" s="491"/>
      <c r="E213" s="698"/>
      <c r="F213" s="491"/>
      <c r="G213" s="545"/>
      <c r="H213" s="698"/>
      <c r="I213" s="706" t="s">
        <v>357</v>
      </c>
      <c r="J213" s="491"/>
      <c r="K213" s="491"/>
      <c r="L213" s="546"/>
      <c r="M213" s="698"/>
    </row>
    <row r="214" ht="13.5" customHeight="1">
      <c r="A214" s="479"/>
      <c r="B214" s="712"/>
      <c r="C214" s="543" t="s">
        <v>346</v>
      </c>
      <c r="D214" s="491"/>
      <c r="E214" s="698"/>
      <c r="F214" s="491"/>
      <c r="G214" s="545"/>
      <c r="H214" s="698"/>
      <c r="I214" s="706" t="s">
        <v>357</v>
      </c>
      <c r="J214" s="491"/>
      <c r="K214" s="491"/>
      <c r="L214" s="546"/>
      <c r="M214" s="698"/>
    </row>
    <row r="215" ht="13.5" customHeight="1">
      <c r="A215" s="713"/>
      <c r="B215" s="521"/>
      <c r="C215" s="521"/>
      <c r="D215" s="521"/>
      <c r="E215" s="521"/>
      <c r="F215" s="521"/>
      <c r="G215" s="521"/>
      <c r="H215" s="521"/>
      <c r="I215" s="521"/>
      <c r="J215" s="521"/>
      <c r="K215" s="521"/>
      <c r="L215" s="521"/>
      <c r="M215" s="523"/>
    </row>
    <row r="216" ht="13.5" customHeight="1">
      <c r="A216" s="714" t="s">
        <v>3</v>
      </c>
      <c r="B216" s="619" t="s">
        <v>4</v>
      </c>
      <c r="C216" s="619" t="s">
        <v>6</v>
      </c>
      <c r="D216" s="619" t="s">
        <v>810</v>
      </c>
      <c r="E216" s="619" t="s">
        <v>9</v>
      </c>
      <c r="F216" s="619" t="s">
        <v>7</v>
      </c>
      <c r="G216" s="619" t="s">
        <v>811</v>
      </c>
      <c r="H216" s="715" t="s">
        <v>812</v>
      </c>
      <c r="I216" s="662" t="s">
        <v>1116</v>
      </c>
      <c r="J216" s="619" t="s">
        <v>12</v>
      </c>
      <c r="K216" s="619" t="s">
        <v>15</v>
      </c>
      <c r="L216" s="619" t="s">
        <v>814</v>
      </c>
      <c r="M216" s="619" t="s">
        <v>815</v>
      </c>
    </row>
    <row r="217" ht="13.5" customHeight="1">
      <c r="A217" s="689" t="s">
        <v>816</v>
      </c>
      <c r="B217" s="690"/>
      <c r="C217" s="690"/>
      <c r="D217" s="690"/>
      <c r="E217" s="690"/>
      <c r="F217" s="690"/>
      <c r="G217" s="690"/>
      <c r="H217" s="690"/>
      <c r="I217" s="690"/>
      <c r="J217" s="690"/>
      <c r="K217" s="690"/>
      <c r="L217" s="690"/>
      <c r="M217" s="691"/>
    </row>
    <row r="218" ht="21.75" customHeight="1">
      <c r="A218" s="716">
        <v>44448.0</v>
      </c>
      <c r="B218" s="539" t="s">
        <v>1128</v>
      </c>
      <c r="C218" s="717" t="s">
        <v>327</v>
      </c>
      <c r="D218" s="575"/>
      <c r="E218" s="575"/>
      <c r="F218" s="575"/>
      <c r="G218" s="580"/>
      <c r="H218" s="575"/>
      <c r="I218" s="718" t="s">
        <v>357</v>
      </c>
      <c r="J218" s="575"/>
      <c r="K218" s="575"/>
      <c r="L218" s="581"/>
      <c r="M218" s="575"/>
    </row>
    <row r="219" ht="24.0" customHeight="1">
      <c r="A219" s="472"/>
      <c r="C219" s="717" t="s">
        <v>328</v>
      </c>
      <c r="D219" s="575"/>
      <c r="E219" s="575"/>
      <c r="F219" s="575"/>
      <c r="G219" s="580"/>
      <c r="H219" s="575"/>
      <c r="I219" s="718" t="s">
        <v>357</v>
      </c>
      <c r="J219" s="575"/>
      <c r="K219" s="575"/>
      <c r="L219" s="581"/>
      <c r="M219" s="575"/>
    </row>
    <row r="220" ht="21.75" customHeight="1">
      <c r="A220" s="472"/>
      <c r="C220" s="717" t="s">
        <v>329</v>
      </c>
      <c r="D220" s="575"/>
      <c r="E220" s="575"/>
      <c r="F220" s="575"/>
      <c r="G220" s="580"/>
      <c r="H220" s="575"/>
      <c r="I220" s="718" t="s">
        <v>357</v>
      </c>
      <c r="J220" s="575"/>
      <c r="K220" s="575"/>
      <c r="L220" s="581"/>
      <c r="M220" s="575"/>
    </row>
    <row r="221" ht="19.5" customHeight="1">
      <c r="A221" s="472"/>
      <c r="C221" s="717" t="s">
        <v>330</v>
      </c>
      <c r="D221" s="575"/>
      <c r="E221" s="575"/>
      <c r="F221" s="719"/>
      <c r="G221" s="720"/>
      <c r="H221" s="575"/>
      <c r="I221" s="718" t="s">
        <v>357</v>
      </c>
      <c r="J221" s="719"/>
      <c r="K221" s="719"/>
      <c r="L221" s="581"/>
      <c r="M221" s="575"/>
    </row>
    <row r="222" ht="19.5" customHeight="1">
      <c r="A222" s="472"/>
      <c r="C222" s="717" t="s">
        <v>331</v>
      </c>
      <c r="D222" s="575"/>
      <c r="E222" s="575"/>
      <c r="F222" s="719"/>
      <c r="G222" s="720"/>
      <c r="H222" s="575"/>
      <c r="I222" s="718" t="s">
        <v>357</v>
      </c>
      <c r="J222" s="719"/>
      <c r="K222" s="719"/>
      <c r="L222" s="581"/>
      <c r="M222" s="575"/>
    </row>
    <row r="223" ht="19.5" customHeight="1">
      <c r="A223" s="472"/>
      <c r="C223" s="717" t="s">
        <v>332</v>
      </c>
      <c r="D223" s="575"/>
      <c r="E223" s="575"/>
      <c r="F223" s="719"/>
      <c r="G223" s="720"/>
      <c r="H223" s="575"/>
      <c r="I223" s="718" t="s">
        <v>357</v>
      </c>
      <c r="J223" s="719"/>
      <c r="K223" s="719"/>
      <c r="L223" s="581"/>
      <c r="M223" s="575"/>
    </row>
    <row r="224" ht="19.5" customHeight="1">
      <c r="A224" s="472"/>
      <c r="C224" s="717" t="s">
        <v>333</v>
      </c>
      <c r="D224" s="575"/>
      <c r="E224" s="575"/>
      <c r="F224" s="719"/>
      <c r="G224" s="720"/>
      <c r="H224" s="575"/>
      <c r="I224" s="718" t="s">
        <v>357</v>
      </c>
      <c r="J224" s="719"/>
      <c r="K224" s="719"/>
      <c r="L224" s="581"/>
      <c r="M224" s="575"/>
    </row>
    <row r="225" ht="13.5" customHeight="1">
      <c r="A225" s="472"/>
      <c r="C225" s="721" t="s">
        <v>334</v>
      </c>
      <c r="D225" s="722"/>
      <c r="E225" s="722"/>
      <c r="F225" s="722"/>
      <c r="G225" s="722"/>
      <c r="H225" s="722"/>
      <c r="I225" s="718" t="s">
        <v>357</v>
      </c>
      <c r="J225" s="722"/>
      <c r="K225" s="722"/>
      <c r="L225" s="722"/>
      <c r="M225" s="723"/>
    </row>
    <row r="226" ht="18.0" customHeight="1">
      <c r="A226" s="472"/>
      <c r="C226" s="543" t="s">
        <v>335</v>
      </c>
      <c r="D226" s="463" t="s">
        <v>531</v>
      </c>
      <c r="E226" s="454"/>
      <c r="F226" s="463" t="s">
        <v>1056</v>
      </c>
      <c r="G226" s="724"/>
      <c r="H226" s="454"/>
      <c r="I226" s="458" t="s">
        <v>351</v>
      </c>
      <c r="J226" s="454"/>
      <c r="K226" s="454"/>
      <c r="L226" s="459"/>
      <c r="M226" s="454"/>
    </row>
    <row r="227" ht="18.75" customHeight="1">
      <c r="A227" s="472"/>
      <c r="C227" s="543" t="s">
        <v>336</v>
      </c>
      <c r="D227" s="454"/>
      <c r="E227" s="454"/>
      <c r="F227" s="454"/>
      <c r="G227" s="458"/>
      <c r="H227" s="454"/>
      <c r="I227" s="641" t="s">
        <v>357</v>
      </c>
      <c r="J227" s="454"/>
      <c r="K227" s="454"/>
      <c r="L227" s="459"/>
      <c r="M227" s="454"/>
    </row>
    <row r="228" ht="21.0" customHeight="1">
      <c r="A228" s="472"/>
      <c r="C228" s="543" t="s">
        <v>337</v>
      </c>
      <c r="D228" s="454"/>
      <c r="E228" s="454"/>
      <c r="F228" s="454"/>
      <c r="G228" s="458"/>
      <c r="H228" s="454"/>
      <c r="I228" s="641" t="s">
        <v>357</v>
      </c>
      <c r="J228" s="454"/>
      <c r="K228" s="454"/>
      <c r="L228" s="459"/>
      <c r="M228" s="454"/>
    </row>
    <row r="229" ht="22.5" customHeight="1">
      <c r="A229" s="472"/>
      <c r="C229" s="543" t="s">
        <v>338</v>
      </c>
      <c r="D229" s="454"/>
      <c r="E229" s="454"/>
      <c r="F229" s="454"/>
      <c r="G229" s="458"/>
      <c r="H229" s="454"/>
      <c r="I229" s="641" t="s">
        <v>357</v>
      </c>
      <c r="J229" s="454"/>
      <c r="K229" s="454"/>
      <c r="L229" s="459"/>
      <c r="M229" s="454"/>
    </row>
    <row r="230" ht="21.0" customHeight="1">
      <c r="A230" s="472"/>
      <c r="C230" s="543" t="s">
        <v>339</v>
      </c>
      <c r="D230" s="454"/>
      <c r="E230" s="454"/>
      <c r="F230" s="454"/>
      <c r="G230" s="458"/>
      <c r="H230" s="454"/>
      <c r="I230" s="641" t="s">
        <v>357</v>
      </c>
      <c r="J230" s="454"/>
      <c r="K230" s="454"/>
      <c r="L230" s="459"/>
      <c r="M230" s="454"/>
    </row>
    <row r="231" ht="21.75" customHeight="1">
      <c r="A231" s="472"/>
      <c r="C231" s="543" t="s">
        <v>340</v>
      </c>
      <c r="D231" s="454"/>
      <c r="E231" s="454"/>
      <c r="F231" s="454"/>
      <c r="G231" s="458"/>
      <c r="H231" s="454"/>
      <c r="I231" s="641" t="s">
        <v>357</v>
      </c>
      <c r="J231" s="454"/>
      <c r="K231" s="454"/>
      <c r="L231" s="459"/>
      <c r="M231" s="454"/>
    </row>
    <row r="232" ht="13.5" customHeight="1">
      <c r="A232" s="479"/>
      <c r="B232" s="510"/>
      <c r="C232" s="543" t="s">
        <v>341</v>
      </c>
      <c r="D232" s="454"/>
      <c r="E232" s="454"/>
      <c r="F232" s="454"/>
      <c r="G232" s="458"/>
      <c r="H232" s="454"/>
      <c r="I232" s="641" t="s">
        <v>357</v>
      </c>
      <c r="J232" s="454"/>
      <c r="K232" s="454"/>
      <c r="L232" s="459"/>
      <c r="M232" s="454"/>
    </row>
    <row r="233" ht="13.5" customHeight="1">
      <c r="A233" s="725" t="s">
        <v>3</v>
      </c>
      <c r="B233" s="725" t="s">
        <v>4</v>
      </c>
      <c r="C233" s="725" t="s">
        <v>6</v>
      </c>
      <c r="D233" s="725" t="s">
        <v>810</v>
      </c>
      <c r="E233" s="725" t="s">
        <v>9</v>
      </c>
      <c r="F233" s="725" t="s">
        <v>7</v>
      </c>
      <c r="G233" s="725" t="s">
        <v>811</v>
      </c>
      <c r="H233" s="725" t="s">
        <v>812</v>
      </c>
      <c r="I233" s="726" t="s">
        <v>1116</v>
      </c>
      <c r="J233" s="725" t="s">
        <v>12</v>
      </c>
      <c r="K233" s="725" t="s">
        <v>15</v>
      </c>
      <c r="L233" s="725" t="s">
        <v>814</v>
      </c>
      <c r="M233" s="725" t="s">
        <v>815</v>
      </c>
    </row>
    <row r="234" ht="13.5" customHeight="1">
      <c r="A234" s="727" t="s">
        <v>816</v>
      </c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444"/>
    </row>
    <row r="235" ht="13.5" customHeight="1">
      <c r="A235" s="728">
        <v>44481.0</v>
      </c>
      <c r="B235" s="729" t="s">
        <v>975</v>
      </c>
      <c r="C235" s="730" t="s">
        <v>327</v>
      </c>
      <c r="D235" s="698"/>
      <c r="E235" s="698"/>
      <c r="F235" s="698"/>
      <c r="G235" s="698"/>
      <c r="H235" s="698"/>
      <c r="I235" s="731" t="s">
        <v>357</v>
      </c>
      <c r="J235" s="698"/>
      <c r="K235" s="698"/>
      <c r="L235" s="698"/>
      <c r="M235" s="698"/>
    </row>
    <row r="236" ht="13.5" customHeight="1">
      <c r="A236" s="732"/>
      <c r="C236" s="543" t="s">
        <v>328</v>
      </c>
      <c r="D236" s="491"/>
      <c r="E236" s="491"/>
      <c r="F236" s="491"/>
      <c r="G236" s="698"/>
      <c r="H236" s="491"/>
      <c r="I236" s="731" t="s">
        <v>357</v>
      </c>
      <c r="J236" s="491"/>
      <c r="K236" s="491"/>
      <c r="L236" s="698"/>
      <c r="M236" s="491"/>
    </row>
    <row r="237" ht="13.5" customHeight="1">
      <c r="A237" s="732"/>
      <c r="C237" s="543" t="s">
        <v>329</v>
      </c>
      <c r="D237" s="491"/>
      <c r="E237" s="491"/>
      <c r="F237" s="491"/>
      <c r="G237" s="698"/>
      <c r="H237" s="491"/>
      <c r="I237" s="731" t="s">
        <v>357</v>
      </c>
      <c r="J237" s="491"/>
      <c r="K237" s="491"/>
      <c r="L237" s="698"/>
      <c r="M237" s="491"/>
    </row>
    <row r="238" ht="13.5" customHeight="1">
      <c r="A238" s="732"/>
      <c r="C238" s="543" t="s">
        <v>330</v>
      </c>
      <c r="D238" s="491"/>
      <c r="E238" s="491"/>
      <c r="F238" s="491"/>
      <c r="G238" s="698"/>
      <c r="H238" s="491"/>
      <c r="I238" s="731" t="s">
        <v>357</v>
      </c>
      <c r="J238" s="491"/>
      <c r="K238" s="491"/>
      <c r="L238" s="698"/>
      <c r="M238" s="491"/>
    </row>
    <row r="239" ht="13.5" customHeight="1">
      <c r="A239" s="732"/>
      <c r="C239" s="543" t="s">
        <v>331</v>
      </c>
      <c r="D239" s="491"/>
      <c r="E239" s="491"/>
      <c r="F239" s="544"/>
      <c r="G239" s="733"/>
      <c r="H239" s="491"/>
      <c r="I239" s="731" t="s">
        <v>357</v>
      </c>
      <c r="J239" s="544"/>
      <c r="K239" s="544"/>
      <c r="L239" s="734"/>
      <c r="M239" s="491"/>
    </row>
    <row r="240" ht="13.5" customHeight="1">
      <c r="A240" s="732"/>
      <c r="C240" s="543" t="s">
        <v>332</v>
      </c>
      <c r="D240" s="491"/>
      <c r="E240" s="491"/>
      <c r="F240" s="544"/>
      <c r="G240" s="733"/>
      <c r="H240" s="491"/>
      <c r="I240" s="731" t="s">
        <v>357</v>
      </c>
      <c r="J240" s="544"/>
      <c r="K240" s="735"/>
      <c r="L240" s="734"/>
      <c r="M240" s="491"/>
    </row>
    <row r="241" ht="13.5" customHeight="1">
      <c r="A241" s="732"/>
      <c r="C241" s="543" t="s">
        <v>332</v>
      </c>
      <c r="D241" s="491"/>
      <c r="E241" s="491"/>
      <c r="F241" s="544"/>
      <c r="G241" s="733"/>
      <c r="H241" s="491"/>
      <c r="I241" s="731" t="s">
        <v>357</v>
      </c>
      <c r="J241" s="544"/>
      <c r="K241" s="544"/>
      <c r="L241" s="734"/>
      <c r="M241" s="491"/>
    </row>
    <row r="242" ht="13.5" customHeight="1">
      <c r="A242" s="732"/>
      <c r="C242" s="543" t="s">
        <v>332</v>
      </c>
      <c r="D242" s="491"/>
      <c r="E242" s="491"/>
      <c r="F242" s="544"/>
      <c r="G242" s="733"/>
      <c r="H242" s="491"/>
      <c r="I242" s="731" t="s">
        <v>357</v>
      </c>
      <c r="J242" s="544"/>
      <c r="K242" s="544"/>
      <c r="L242" s="698"/>
      <c r="M242" s="491"/>
    </row>
    <row r="243" ht="13.5" customHeight="1">
      <c r="A243" s="732"/>
      <c r="C243" s="736" t="s">
        <v>333</v>
      </c>
      <c r="D243" s="491" t="s">
        <v>169</v>
      </c>
      <c r="E243" s="491" t="s">
        <v>319</v>
      </c>
      <c r="F243" s="544" t="s">
        <v>1129</v>
      </c>
      <c r="G243" s="733" t="s">
        <v>1130</v>
      </c>
      <c r="H243" s="491"/>
      <c r="I243" s="545" t="s">
        <v>1131</v>
      </c>
      <c r="J243" s="544" t="s">
        <v>940</v>
      </c>
      <c r="K243" s="544" t="s">
        <v>29</v>
      </c>
      <c r="L243" s="698"/>
      <c r="M243" s="491"/>
    </row>
    <row r="244" ht="13.5" customHeight="1">
      <c r="A244" s="732"/>
      <c r="C244" s="736" t="s">
        <v>333</v>
      </c>
      <c r="D244" s="491" t="s">
        <v>169</v>
      </c>
      <c r="E244" s="491" t="s">
        <v>319</v>
      </c>
      <c r="F244" s="544" t="s">
        <v>1132</v>
      </c>
      <c r="G244" s="733" t="s">
        <v>1133</v>
      </c>
      <c r="H244" s="491"/>
      <c r="I244" s="545" t="s">
        <v>1131</v>
      </c>
      <c r="J244" s="544" t="s">
        <v>1134</v>
      </c>
      <c r="K244" s="544" t="s">
        <v>29</v>
      </c>
      <c r="L244" s="698"/>
      <c r="M244" s="491"/>
    </row>
    <row r="245" ht="13.5" customHeight="1">
      <c r="A245" s="732"/>
      <c r="C245" s="601" t="s">
        <v>334</v>
      </c>
      <c r="D245" s="462"/>
      <c r="E245" s="462"/>
      <c r="F245" s="462"/>
      <c r="G245" s="462"/>
      <c r="H245" s="462"/>
      <c r="I245" s="737" t="s">
        <v>357</v>
      </c>
      <c r="J245" s="462"/>
      <c r="K245" s="462"/>
      <c r="L245" s="462"/>
      <c r="M245" s="454"/>
    </row>
    <row r="246" ht="13.5" customHeight="1">
      <c r="A246" s="732"/>
      <c r="C246" s="601" t="s">
        <v>335</v>
      </c>
      <c r="D246" s="462"/>
      <c r="E246" s="462"/>
      <c r="F246" s="462"/>
      <c r="G246" s="462"/>
      <c r="H246" s="462"/>
      <c r="I246" s="737" t="s">
        <v>357</v>
      </c>
      <c r="J246" s="462"/>
      <c r="K246" s="462"/>
      <c r="L246" s="462"/>
      <c r="M246" s="462"/>
    </row>
    <row r="247" ht="13.5" customHeight="1">
      <c r="A247" s="732"/>
      <c r="C247" s="601" t="s">
        <v>336</v>
      </c>
      <c r="D247" s="462"/>
      <c r="E247" s="462"/>
      <c r="F247" s="462"/>
      <c r="G247" s="462"/>
      <c r="H247" s="462"/>
      <c r="I247" s="737" t="s">
        <v>357</v>
      </c>
      <c r="J247" s="462"/>
      <c r="K247" s="462"/>
      <c r="L247" s="738"/>
      <c r="M247" s="462"/>
    </row>
    <row r="248" ht="13.5" customHeight="1">
      <c r="A248" s="732"/>
      <c r="C248" s="601" t="s">
        <v>337</v>
      </c>
      <c r="D248" s="454"/>
      <c r="E248" s="454"/>
      <c r="F248" s="454"/>
      <c r="G248" s="458"/>
      <c r="H248" s="462"/>
      <c r="I248" s="731" t="s">
        <v>357</v>
      </c>
      <c r="J248" s="454"/>
      <c r="K248" s="739"/>
      <c r="L248" s="734"/>
      <c r="M248" s="462"/>
    </row>
    <row r="249" ht="13.5" customHeight="1">
      <c r="A249" s="732"/>
      <c r="C249" s="601" t="s">
        <v>338</v>
      </c>
      <c r="D249" s="463" t="s">
        <v>531</v>
      </c>
      <c r="E249" s="454" t="s">
        <v>316</v>
      </c>
      <c r="F249" s="454" t="s">
        <v>1135</v>
      </c>
      <c r="G249" s="458" t="s">
        <v>1136</v>
      </c>
      <c r="H249" s="462"/>
      <c r="I249" s="458" t="s">
        <v>351</v>
      </c>
      <c r="J249" s="454" t="s">
        <v>1137</v>
      </c>
      <c r="K249" s="739" t="s">
        <v>29</v>
      </c>
      <c r="L249" s="734">
        <v>44489.0</v>
      </c>
      <c r="M249" s="462" t="s">
        <v>357</v>
      </c>
    </row>
    <row r="250" ht="13.5" customHeight="1">
      <c r="A250" s="732"/>
      <c r="C250" s="601" t="s">
        <v>339</v>
      </c>
      <c r="D250" s="462"/>
      <c r="E250" s="462"/>
      <c r="F250" s="462"/>
      <c r="G250" s="462"/>
      <c r="H250" s="462"/>
      <c r="I250" s="737" t="s">
        <v>357</v>
      </c>
      <c r="J250" s="462"/>
      <c r="K250" s="462"/>
      <c r="L250" s="462"/>
      <c r="M250" s="462"/>
    </row>
    <row r="251" ht="13.5" customHeight="1">
      <c r="A251" s="732"/>
      <c r="C251" s="601" t="s">
        <v>340</v>
      </c>
      <c r="D251" s="462"/>
      <c r="E251" s="462"/>
      <c r="F251" s="462"/>
      <c r="G251" s="462"/>
      <c r="H251" s="462"/>
      <c r="I251" s="737" t="s">
        <v>357</v>
      </c>
      <c r="J251" s="462"/>
      <c r="K251" s="462"/>
      <c r="L251" s="462"/>
      <c r="M251" s="462"/>
    </row>
    <row r="252" ht="13.5" customHeight="1">
      <c r="A252" s="732"/>
      <c r="C252" s="601" t="s">
        <v>341</v>
      </c>
      <c r="D252" s="462"/>
      <c r="E252" s="462"/>
      <c r="F252" s="462"/>
      <c r="G252" s="462"/>
      <c r="H252" s="462"/>
      <c r="I252" s="737" t="s">
        <v>357</v>
      </c>
      <c r="J252" s="462"/>
      <c r="K252" s="462"/>
      <c r="L252" s="462"/>
      <c r="M252" s="462"/>
    </row>
    <row r="253" ht="13.5" customHeight="1">
      <c r="A253" s="732"/>
      <c r="C253" s="601" t="s">
        <v>342</v>
      </c>
      <c r="D253" s="464"/>
      <c r="E253" s="464"/>
      <c r="F253" s="462"/>
      <c r="G253" s="462"/>
      <c r="H253" s="464"/>
      <c r="I253" s="737" t="s">
        <v>357</v>
      </c>
      <c r="J253" s="464"/>
      <c r="K253" s="462"/>
      <c r="L253" s="464"/>
      <c r="M253" s="464"/>
    </row>
    <row r="254" ht="13.5" customHeight="1">
      <c r="A254" s="732"/>
      <c r="C254" s="601" t="s">
        <v>343</v>
      </c>
      <c r="D254" s="464"/>
      <c r="E254" s="464"/>
      <c r="F254" s="462"/>
      <c r="G254" s="462"/>
      <c r="H254" s="464"/>
      <c r="I254" s="737" t="s">
        <v>357</v>
      </c>
      <c r="J254" s="464"/>
      <c r="K254" s="462"/>
      <c r="L254" s="464"/>
      <c r="M254" s="464"/>
    </row>
    <row r="255" ht="13.5" customHeight="1">
      <c r="A255" s="732"/>
      <c r="C255" s="601" t="s">
        <v>344</v>
      </c>
      <c r="D255" s="464"/>
      <c r="E255" s="464"/>
      <c r="F255" s="462"/>
      <c r="G255" s="462"/>
      <c r="H255" s="464"/>
      <c r="I255" s="737" t="s">
        <v>357</v>
      </c>
      <c r="J255" s="464"/>
      <c r="K255" s="462"/>
      <c r="L255" s="464"/>
      <c r="M255" s="464"/>
    </row>
    <row r="256" ht="13.5" customHeight="1">
      <c r="A256" s="732"/>
      <c r="C256" s="601" t="s">
        <v>345</v>
      </c>
      <c r="D256" s="464"/>
      <c r="E256" s="464"/>
      <c r="F256" s="462"/>
      <c r="G256" s="462"/>
      <c r="H256" s="464"/>
      <c r="I256" s="737" t="s">
        <v>357</v>
      </c>
      <c r="J256" s="464"/>
      <c r="K256" s="462"/>
      <c r="L256" s="464"/>
      <c r="M256" s="464"/>
    </row>
    <row r="257" ht="13.5" customHeight="1">
      <c r="A257" s="732"/>
      <c r="C257" s="601" t="s">
        <v>346</v>
      </c>
      <c r="D257" s="464"/>
      <c r="E257" s="464"/>
      <c r="F257" s="462"/>
      <c r="G257" s="462"/>
      <c r="H257" s="464"/>
      <c r="I257" s="737" t="s">
        <v>357</v>
      </c>
      <c r="J257" s="464"/>
      <c r="K257" s="462"/>
      <c r="L257" s="464"/>
      <c r="M257" s="464"/>
    </row>
    <row r="258" ht="13.5" customHeight="1">
      <c r="A258" s="740"/>
      <c r="B258" s="510"/>
      <c r="C258" s="601" t="s">
        <v>347</v>
      </c>
      <c r="D258" s="741"/>
      <c r="E258" s="741"/>
      <c r="F258" s="454"/>
      <c r="G258" s="454"/>
      <c r="H258" s="464"/>
      <c r="I258" s="737" t="s">
        <v>357</v>
      </c>
      <c r="J258" s="742"/>
      <c r="K258" s="454"/>
      <c r="L258" s="464"/>
      <c r="M258" s="464"/>
    </row>
    <row r="259" ht="13.5" customHeight="1">
      <c r="A259" s="743"/>
      <c r="B259" s="8"/>
      <c r="C259" s="744" t="s">
        <v>865</v>
      </c>
      <c r="D259" s="745"/>
      <c r="E259" s="745"/>
      <c r="F259" s="746"/>
      <c r="G259" s="746"/>
      <c r="H259" s="747"/>
      <c r="I259" s="748" t="s">
        <v>357</v>
      </c>
      <c r="J259" s="749"/>
      <c r="K259" s="746"/>
      <c r="L259" s="747"/>
      <c r="M259" s="747"/>
    </row>
    <row r="260" ht="13.5" customHeight="1">
      <c r="A260" s="615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444"/>
    </row>
    <row r="261" ht="13.5" customHeight="1">
      <c r="A261" s="447" t="s">
        <v>3</v>
      </c>
      <c r="B261" s="447" t="s">
        <v>4</v>
      </c>
      <c r="C261" s="447" t="s">
        <v>6</v>
      </c>
      <c r="D261" s="447" t="s">
        <v>810</v>
      </c>
      <c r="E261" s="447" t="s">
        <v>9</v>
      </c>
      <c r="F261" s="447" t="s">
        <v>7</v>
      </c>
      <c r="G261" s="447" t="s">
        <v>811</v>
      </c>
      <c r="H261" s="447" t="s">
        <v>812</v>
      </c>
      <c r="I261" s="750" t="s">
        <v>1116</v>
      </c>
      <c r="J261" s="447" t="s">
        <v>12</v>
      </c>
      <c r="K261" s="447" t="s">
        <v>15</v>
      </c>
      <c r="L261" s="447" t="s">
        <v>814</v>
      </c>
      <c r="M261" s="447" t="s">
        <v>815</v>
      </c>
    </row>
    <row r="262" ht="13.5" customHeight="1">
      <c r="A262" s="727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444"/>
    </row>
    <row r="263" ht="13.5" customHeight="1">
      <c r="A263" s="751">
        <v>44530.0</v>
      </c>
      <c r="B263" s="585" t="s">
        <v>1138</v>
      </c>
      <c r="C263" s="719" t="s">
        <v>334</v>
      </c>
      <c r="D263" s="575"/>
      <c r="E263" s="575"/>
      <c r="F263" s="719"/>
      <c r="G263" s="84"/>
      <c r="H263" s="84"/>
      <c r="I263" s="752" t="s">
        <v>357</v>
      </c>
      <c r="J263" s="719"/>
      <c r="K263" s="84"/>
      <c r="L263" s="84"/>
      <c r="M263" s="84"/>
    </row>
    <row r="264" ht="13.5" customHeight="1">
      <c r="A264" s="219"/>
      <c r="B264" s="219"/>
      <c r="C264" s="575" t="s">
        <v>335</v>
      </c>
      <c r="D264" s="575"/>
      <c r="E264" s="575"/>
      <c r="F264" s="575"/>
      <c r="G264" s="580"/>
      <c r="H264" s="575"/>
      <c r="I264" s="752" t="s">
        <v>357</v>
      </c>
      <c r="J264" s="96"/>
      <c r="K264" s="96"/>
      <c r="L264" s="96"/>
      <c r="M264" s="96"/>
    </row>
    <row r="265" ht="13.5" customHeight="1">
      <c r="A265" s="219"/>
      <c r="B265" s="219"/>
      <c r="C265" s="575" t="s">
        <v>336</v>
      </c>
      <c r="D265" s="575"/>
      <c r="E265" s="575"/>
      <c r="F265" s="575"/>
      <c r="G265" s="580"/>
      <c r="H265" s="575"/>
      <c r="I265" s="752" t="s">
        <v>357</v>
      </c>
      <c r="J265" s="96"/>
      <c r="K265" s="96"/>
      <c r="L265" s="96"/>
      <c r="M265" s="96"/>
    </row>
    <row r="266" ht="13.5" customHeight="1">
      <c r="A266" s="219"/>
      <c r="B266" s="219"/>
      <c r="C266" s="575" t="s">
        <v>337</v>
      </c>
      <c r="D266" s="575"/>
      <c r="E266" s="575"/>
      <c r="F266" s="575"/>
      <c r="G266" s="580"/>
      <c r="H266" s="575"/>
      <c r="I266" s="752" t="s">
        <v>357</v>
      </c>
      <c r="J266" s="96"/>
      <c r="K266" s="96"/>
      <c r="L266" s="96"/>
      <c r="M266" s="96"/>
    </row>
    <row r="267" ht="13.5" customHeight="1">
      <c r="A267" s="219"/>
      <c r="B267" s="219"/>
      <c r="C267" s="719" t="s">
        <v>338</v>
      </c>
      <c r="D267" s="575" t="s">
        <v>555</v>
      </c>
      <c r="E267" s="575" t="s">
        <v>319</v>
      </c>
      <c r="F267" s="575" t="s">
        <v>1139</v>
      </c>
      <c r="G267" s="580" t="s">
        <v>1140</v>
      </c>
      <c r="H267" s="575"/>
      <c r="I267" s="580" t="s">
        <v>351</v>
      </c>
      <c r="J267" s="753" t="s">
        <v>1141</v>
      </c>
      <c r="K267" s="753" t="s">
        <v>1065</v>
      </c>
      <c r="L267" s="96"/>
      <c r="M267" s="96"/>
    </row>
    <row r="268" ht="13.5" customHeight="1">
      <c r="A268" s="219"/>
      <c r="B268" s="219"/>
      <c r="C268" s="575" t="s">
        <v>340</v>
      </c>
      <c r="D268" s="719"/>
      <c r="E268" s="575"/>
      <c r="F268" s="575"/>
      <c r="G268" s="580"/>
      <c r="H268" s="84"/>
      <c r="I268" s="752" t="s">
        <v>357</v>
      </c>
      <c r="J268" s="96"/>
      <c r="K268" s="96"/>
      <c r="L268" s="96"/>
      <c r="M268" s="96"/>
    </row>
    <row r="269" ht="13.5" customHeight="1">
      <c r="A269" s="219"/>
      <c r="B269" s="219"/>
      <c r="C269" s="719" t="s">
        <v>341</v>
      </c>
      <c r="D269" s="575" t="s">
        <v>555</v>
      </c>
      <c r="E269" s="575" t="s">
        <v>316</v>
      </c>
      <c r="F269" s="575" t="s">
        <v>1142</v>
      </c>
      <c r="G269" s="580" t="s">
        <v>1143</v>
      </c>
      <c r="H269" s="575"/>
      <c r="I269" s="580" t="s">
        <v>351</v>
      </c>
      <c r="J269" s="753" t="s">
        <v>1144</v>
      </c>
      <c r="K269" s="753" t="s">
        <v>69</v>
      </c>
      <c r="L269" s="96"/>
      <c r="M269" s="96"/>
    </row>
    <row r="270" ht="13.5" customHeight="1">
      <c r="A270" s="219"/>
      <c r="B270" s="219"/>
      <c r="C270" s="719" t="s">
        <v>342</v>
      </c>
      <c r="D270" s="719"/>
      <c r="E270" s="575"/>
      <c r="F270" s="575"/>
      <c r="G270" s="580"/>
      <c r="H270" s="84"/>
      <c r="I270" s="752" t="s">
        <v>357</v>
      </c>
      <c r="J270" s="96"/>
      <c r="K270" s="96"/>
      <c r="L270" s="96"/>
      <c r="M270" s="96"/>
    </row>
    <row r="271" ht="13.5" customHeight="1">
      <c r="A271" s="219"/>
      <c r="B271" s="219"/>
      <c r="C271" s="719" t="s">
        <v>343</v>
      </c>
      <c r="D271" s="575"/>
      <c r="E271" s="575"/>
      <c r="F271" s="719"/>
      <c r="G271" s="84"/>
      <c r="H271" s="84"/>
      <c r="I271" s="752" t="s">
        <v>357</v>
      </c>
      <c r="J271" s="96"/>
      <c r="K271" s="96"/>
      <c r="L271" s="96"/>
      <c r="M271" s="96"/>
    </row>
    <row r="272" ht="13.5" customHeight="1">
      <c r="A272" s="219"/>
      <c r="B272" s="219"/>
      <c r="C272" s="719" t="s">
        <v>344</v>
      </c>
      <c r="D272" s="575"/>
      <c r="E272" s="575"/>
      <c r="F272" s="719"/>
      <c r="G272" s="84"/>
      <c r="H272" s="84"/>
      <c r="I272" s="752" t="s">
        <v>357</v>
      </c>
      <c r="J272" s="96"/>
      <c r="K272" s="96"/>
      <c r="L272" s="96"/>
      <c r="M272" s="96"/>
    </row>
    <row r="273" ht="13.5" customHeight="1">
      <c r="A273" s="219"/>
      <c r="B273" s="219"/>
      <c r="C273" s="719" t="s">
        <v>327</v>
      </c>
      <c r="D273" s="96"/>
      <c r="E273" s="96"/>
      <c r="F273" s="84"/>
      <c r="G273" s="84"/>
      <c r="H273" s="96"/>
      <c r="I273" s="752" t="s">
        <v>357</v>
      </c>
      <c r="J273" s="96"/>
      <c r="K273" s="96"/>
      <c r="L273" s="96"/>
      <c r="M273" s="96"/>
    </row>
    <row r="274" ht="13.5" customHeight="1">
      <c r="A274" s="219"/>
      <c r="B274" s="219"/>
      <c r="C274" s="719" t="s">
        <v>328</v>
      </c>
      <c r="D274" s="96"/>
      <c r="E274" s="96"/>
      <c r="F274" s="84"/>
      <c r="G274" s="84"/>
      <c r="H274" s="96"/>
      <c r="I274" s="752" t="s">
        <v>357</v>
      </c>
      <c r="J274" s="96"/>
      <c r="K274" s="96"/>
      <c r="L274" s="96"/>
      <c r="M274" s="96"/>
    </row>
    <row r="275" ht="13.5" customHeight="1">
      <c r="A275" s="219"/>
      <c r="B275" s="219"/>
      <c r="C275" s="719" t="s">
        <v>329</v>
      </c>
      <c r="D275" s="96"/>
      <c r="E275" s="96"/>
      <c r="F275" s="536"/>
      <c r="G275" s="84"/>
      <c r="H275" s="96"/>
      <c r="I275" s="752" t="s">
        <v>357</v>
      </c>
      <c r="J275" s="96"/>
      <c r="K275" s="96"/>
      <c r="L275" s="96"/>
      <c r="M275" s="96"/>
    </row>
    <row r="276" ht="13.5" customHeight="1">
      <c r="A276" s="219"/>
      <c r="B276" s="219"/>
      <c r="C276" s="719" t="s">
        <v>330</v>
      </c>
      <c r="D276" s="96"/>
      <c r="E276" s="96"/>
      <c r="F276" s="84"/>
      <c r="G276" s="84"/>
      <c r="H276" s="96"/>
      <c r="I276" s="752" t="s">
        <v>357</v>
      </c>
      <c r="J276" s="96"/>
      <c r="K276" s="96"/>
      <c r="L276" s="96"/>
      <c r="M276" s="96"/>
    </row>
    <row r="277" ht="13.5" customHeight="1">
      <c r="A277" s="219"/>
      <c r="B277" s="219"/>
      <c r="C277" s="719" t="s">
        <v>331</v>
      </c>
      <c r="D277" s="96"/>
      <c r="E277" s="96"/>
      <c r="F277" s="84"/>
      <c r="G277" s="84"/>
      <c r="H277" s="96"/>
      <c r="I277" s="752" t="s">
        <v>357</v>
      </c>
      <c r="J277" s="96"/>
      <c r="K277" s="96"/>
      <c r="L277" s="96"/>
      <c r="M277" s="96"/>
    </row>
    <row r="278" ht="13.5" customHeight="1">
      <c r="A278" s="219"/>
      <c r="B278" s="219"/>
      <c r="C278" s="719" t="s">
        <v>332</v>
      </c>
      <c r="D278" s="754"/>
      <c r="E278" s="575"/>
      <c r="F278" s="575"/>
      <c r="G278" s="575"/>
      <c r="H278" s="96"/>
      <c r="I278" s="752" t="s">
        <v>357</v>
      </c>
      <c r="J278" s="96"/>
      <c r="K278" s="96"/>
      <c r="L278" s="96"/>
      <c r="M278" s="96"/>
    </row>
    <row r="279" ht="13.5" customHeight="1">
      <c r="A279" s="219"/>
      <c r="B279" s="219"/>
      <c r="C279" s="719" t="s">
        <v>333</v>
      </c>
      <c r="D279" s="96"/>
      <c r="E279" s="96"/>
      <c r="F279" s="84"/>
      <c r="G279" s="84"/>
      <c r="H279" s="96"/>
      <c r="I279" s="752" t="s">
        <v>357</v>
      </c>
      <c r="J279" s="96"/>
      <c r="K279" s="96"/>
      <c r="L279" s="96"/>
      <c r="M279" s="96"/>
    </row>
    <row r="280" ht="13.5" customHeight="1">
      <c r="A280" s="219"/>
      <c r="B280" s="219"/>
      <c r="C280" s="719" t="s">
        <v>345</v>
      </c>
      <c r="D280" s="754"/>
      <c r="E280" s="754"/>
      <c r="F280" s="575"/>
      <c r="G280" s="84"/>
      <c r="H280" s="96"/>
      <c r="I280" s="752" t="s">
        <v>357</v>
      </c>
      <c r="J280" s="96"/>
      <c r="K280" s="96"/>
      <c r="L280" s="96"/>
      <c r="M280" s="96"/>
    </row>
    <row r="281" ht="13.5" customHeight="1">
      <c r="A281" s="219"/>
      <c r="B281" s="219"/>
      <c r="C281" s="719" t="s">
        <v>346</v>
      </c>
      <c r="D281" s="96"/>
      <c r="E281" s="96"/>
      <c r="F281" s="84"/>
      <c r="G281" s="84"/>
      <c r="H281" s="96"/>
      <c r="I281" s="752" t="s">
        <v>357</v>
      </c>
      <c r="J281" s="96"/>
      <c r="K281" s="96"/>
      <c r="L281" s="96"/>
      <c r="M281" s="96"/>
    </row>
    <row r="282" ht="13.5" customHeight="1">
      <c r="A282" s="219"/>
      <c r="B282" s="219"/>
      <c r="C282" s="719" t="s">
        <v>347</v>
      </c>
      <c r="D282" s="96"/>
      <c r="E282" s="96"/>
      <c r="F282" s="84"/>
      <c r="G282" s="84"/>
      <c r="H282" s="96"/>
      <c r="I282" s="752" t="s">
        <v>357</v>
      </c>
      <c r="J282" s="96"/>
      <c r="K282" s="96"/>
      <c r="L282" s="96"/>
      <c r="M282" s="96"/>
    </row>
    <row r="283" ht="13.5" customHeight="1">
      <c r="A283" s="226"/>
      <c r="B283" s="226"/>
      <c r="C283" s="719" t="s">
        <v>348</v>
      </c>
      <c r="D283" s="96"/>
      <c r="E283" s="96"/>
      <c r="F283" s="84"/>
      <c r="G283" s="84"/>
      <c r="H283" s="96"/>
      <c r="I283" s="752" t="s">
        <v>357</v>
      </c>
      <c r="J283" s="96"/>
      <c r="K283" s="96"/>
      <c r="L283" s="96"/>
      <c r="M283" s="96"/>
    </row>
    <row r="284" ht="13.5" customHeight="1">
      <c r="A284" s="99"/>
      <c r="B284" s="101"/>
      <c r="C284" s="101"/>
      <c r="D284" s="101"/>
      <c r="E284" s="101"/>
      <c r="F284" s="99"/>
      <c r="G284" s="99"/>
      <c r="H284" s="101"/>
      <c r="I284" s="101"/>
      <c r="J284" s="101"/>
      <c r="K284" s="101"/>
      <c r="L284" s="101"/>
      <c r="M284" s="101"/>
    </row>
    <row r="285" ht="13.5" customHeight="1">
      <c r="A285" s="104"/>
      <c r="B285" s="106"/>
      <c r="C285" s="106"/>
      <c r="D285" s="106"/>
      <c r="E285" s="106"/>
      <c r="F285" s="104"/>
      <c r="G285" s="104"/>
      <c r="H285" s="106"/>
      <c r="I285" s="106"/>
      <c r="J285" s="106"/>
      <c r="K285" s="106"/>
      <c r="L285" s="106"/>
      <c r="M285" s="106"/>
    </row>
    <row r="286" ht="13.5" customHeight="1">
      <c r="A286" s="104"/>
      <c r="B286" s="106"/>
      <c r="C286" s="106"/>
      <c r="D286" s="106"/>
      <c r="E286" s="106"/>
      <c r="F286" s="104"/>
      <c r="G286" s="104"/>
      <c r="H286" s="106"/>
      <c r="I286" s="106"/>
      <c r="J286" s="106"/>
      <c r="K286" s="106"/>
      <c r="L286" s="106"/>
      <c r="M286" s="106"/>
    </row>
    <row r="287" ht="13.5" customHeight="1">
      <c r="A287" s="104"/>
      <c r="B287" s="106"/>
      <c r="C287" s="106"/>
      <c r="D287" s="106"/>
      <c r="E287" s="106"/>
      <c r="F287" s="104"/>
      <c r="G287" s="104"/>
      <c r="H287" s="106"/>
      <c r="I287" s="106"/>
      <c r="J287" s="106"/>
      <c r="K287" s="106"/>
      <c r="L287" s="106"/>
      <c r="M287" s="106"/>
    </row>
    <row r="288" ht="13.5" customHeight="1">
      <c r="A288" s="104"/>
      <c r="B288" s="106"/>
      <c r="C288" s="106"/>
      <c r="D288" s="106"/>
      <c r="E288" s="106"/>
      <c r="F288" s="104"/>
      <c r="G288" s="104"/>
      <c r="H288" s="106"/>
      <c r="I288" s="106"/>
      <c r="J288" s="106"/>
      <c r="K288" s="106"/>
      <c r="L288" s="106"/>
      <c r="M288" s="106"/>
    </row>
    <row r="289" ht="13.5" customHeight="1">
      <c r="A289" s="104"/>
      <c r="B289" s="106"/>
      <c r="C289" s="106"/>
      <c r="D289" s="106"/>
      <c r="E289" s="106"/>
      <c r="F289" s="104"/>
      <c r="G289" s="104"/>
      <c r="H289" s="106"/>
      <c r="I289" s="106"/>
      <c r="J289" s="106"/>
      <c r="K289" s="106"/>
      <c r="L289" s="106"/>
      <c r="M289" s="106"/>
    </row>
    <row r="290" ht="13.5" customHeight="1">
      <c r="A290" s="104"/>
      <c r="B290" s="106"/>
      <c r="C290" s="106"/>
      <c r="D290" s="106"/>
      <c r="E290" s="106"/>
      <c r="F290" s="104"/>
      <c r="G290" s="104"/>
      <c r="H290" s="106"/>
      <c r="I290" s="106"/>
      <c r="J290" s="106"/>
      <c r="K290" s="106"/>
      <c r="L290" s="106"/>
      <c r="M290" s="106"/>
    </row>
    <row r="291" ht="13.5" customHeight="1">
      <c r="A291" s="104"/>
      <c r="B291" s="106"/>
      <c r="C291" s="106"/>
      <c r="D291" s="106"/>
      <c r="E291" s="106"/>
      <c r="F291" s="104"/>
      <c r="G291" s="104"/>
      <c r="H291" s="106"/>
      <c r="I291" s="106"/>
      <c r="J291" s="106"/>
      <c r="K291" s="106"/>
      <c r="L291" s="106"/>
      <c r="M291" s="106"/>
    </row>
    <row r="292" ht="13.5" customHeight="1">
      <c r="A292" s="104"/>
      <c r="B292" s="106"/>
      <c r="C292" s="106"/>
      <c r="D292" s="106"/>
      <c r="E292" s="106"/>
      <c r="F292" s="104"/>
      <c r="G292" s="104"/>
      <c r="H292" s="106"/>
      <c r="I292" s="106"/>
      <c r="J292" s="106"/>
      <c r="K292" s="106"/>
      <c r="L292" s="106"/>
      <c r="M292" s="106"/>
    </row>
    <row r="293" ht="13.5" customHeight="1">
      <c r="A293" s="104"/>
      <c r="B293" s="106"/>
      <c r="C293" s="106"/>
      <c r="D293" s="106"/>
      <c r="E293" s="106"/>
      <c r="F293" s="104"/>
      <c r="G293" s="104"/>
      <c r="H293" s="106"/>
      <c r="I293" s="106"/>
      <c r="J293" s="106"/>
      <c r="K293" s="106"/>
      <c r="L293" s="106"/>
      <c r="M293" s="106"/>
    </row>
    <row r="294" ht="13.5" customHeight="1">
      <c r="A294" s="104"/>
      <c r="B294" s="106"/>
      <c r="C294" s="106"/>
      <c r="D294" s="106"/>
      <c r="E294" s="106"/>
      <c r="F294" s="104"/>
      <c r="G294" s="104"/>
      <c r="H294" s="106"/>
      <c r="I294" s="106"/>
      <c r="J294" s="106"/>
      <c r="K294" s="106"/>
      <c r="L294" s="106"/>
      <c r="M294" s="106"/>
    </row>
    <row r="295" ht="13.5" customHeight="1">
      <c r="A295" s="104"/>
      <c r="B295" s="106"/>
      <c r="C295" s="106"/>
      <c r="D295" s="106"/>
      <c r="E295" s="106"/>
      <c r="F295" s="104"/>
      <c r="G295" s="104"/>
      <c r="H295" s="106"/>
      <c r="I295" s="106"/>
      <c r="J295" s="106"/>
      <c r="K295" s="106"/>
      <c r="L295" s="106"/>
      <c r="M295" s="106"/>
    </row>
    <row r="296" ht="13.5" customHeight="1">
      <c r="A296" s="104"/>
      <c r="B296" s="106"/>
      <c r="C296" s="106"/>
      <c r="D296" s="106"/>
      <c r="E296" s="106"/>
      <c r="F296" s="104"/>
      <c r="G296" s="104"/>
      <c r="H296" s="106"/>
      <c r="I296" s="106"/>
      <c r="J296" s="106"/>
      <c r="K296" s="106"/>
      <c r="L296" s="106"/>
      <c r="M296" s="106"/>
    </row>
    <row r="297" ht="13.5" customHeight="1">
      <c r="A297" s="104"/>
      <c r="B297" s="106"/>
      <c r="C297" s="106"/>
      <c r="D297" s="106"/>
      <c r="E297" s="106"/>
      <c r="F297" s="104"/>
      <c r="G297" s="104"/>
      <c r="H297" s="106"/>
      <c r="I297" s="106"/>
      <c r="J297" s="106"/>
      <c r="K297" s="106"/>
      <c r="L297" s="106"/>
      <c r="M297" s="106"/>
    </row>
    <row r="298" ht="13.5" customHeight="1">
      <c r="A298" s="104"/>
      <c r="B298" s="106"/>
      <c r="C298" s="106"/>
      <c r="D298" s="106"/>
      <c r="E298" s="106"/>
      <c r="F298" s="104"/>
      <c r="G298" s="104"/>
      <c r="H298" s="106"/>
      <c r="I298" s="106"/>
      <c r="J298" s="106"/>
      <c r="K298" s="106"/>
      <c r="L298" s="106"/>
      <c r="M298" s="106"/>
    </row>
    <row r="299" ht="13.5" customHeight="1">
      <c r="A299" s="104"/>
      <c r="B299" s="106"/>
      <c r="C299" s="106"/>
      <c r="D299" s="106"/>
      <c r="E299" s="106"/>
      <c r="F299" s="104"/>
      <c r="G299" s="104"/>
      <c r="H299" s="106"/>
      <c r="I299" s="106"/>
      <c r="J299" s="106"/>
      <c r="K299" s="106"/>
      <c r="L299" s="106"/>
      <c r="M299" s="106"/>
    </row>
    <row r="300" ht="13.5" customHeight="1">
      <c r="A300" s="104"/>
      <c r="B300" s="106"/>
      <c r="C300" s="106"/>
      <c r="D300" s="106"/>
      <c r="E300" s="106"/>
      <c r="F300" s="104"/>
      <c r="G300" s="104"/>
      <c r="H300" s="106"/>
      <c r="I300" s="106"/>
      <c r="J300" s="106"/>
      <c r="K300" s="106"/>
      <c r="L300" s="106"/>
      <c r="M300" s="106"/>
    </row>
    <row r="301" ht="13.5" customHeight="1">
      <c r="A301" s="104"/>
      <c r="B301" s="106"/>
      <c r="C301" s="106"/>
      <c r="D301" s="106"/>
      <c r="E301" s="106"/>
      <c r="F301" s="104"/>
      <c r="G301" s="104"/>
      <c r="H301" s="106"/>
      <c r="I301" s="106"/>
      <c r="J301" s="106"/>
      <c r="K301" s="106"/>
      <c r="L301" s="106"/>
      <c r="M301" s="106"/>
    </row>
    <row r="302" ht="13.5" customHeight="1">
      <c r="A302" s="104"/>
      <c r="B302" s="106"/>
      <c r="C302" s="106"/>
      <c r="D302" s="106"/>
      <c r="E302" s="106"/>
      <c r="F302" s="104"/>
      <c r="G302" s="104"/>
      <c r="H302" s="106"/>
      <c r="I302" s="106"/>
      <c r="J302" s="106"/>
      <c r="K302" s="106"/>
      <c r="L302" s="106"/>
      <c r="M302" s="106"/>
    </row>
    <row r="303" ht="13.5" customHeight="1">
      <c r="A303" s="104"/>
      <c r="B303" s="106"/>
      <c r="C303" s="106"/>
      <c r="D303" s="106"/>
      <c r="E303" s="106"/>
      <c r="F303" s="104"/>
      <c r="G303" s="104"/>
      <c r="H303" s="106"/>
      <c r="I303" s="106"/>
      <c r="J303" s="106"/>
      <c r="K303" s="106"/>
      <c r="L303" s="106"/>
      <c r="M303" s="106"/>
    </row>
    <row r="304" ht="13.5" customHeight="1">
      <c r="A304" s="104"/>
      <c r="B304" s="106"/>
      <c r="C304" s="106"/>
      <c r="D304" s="106"/>
      <c r="E304" s="106"/>
      <c r="F304" s="104"/>
      <c r="G304" s="104"/>
      <c r="H304" s="106"/>
      <c r="I304" s="106"/>
      <c r="J304" s="106"/>
      <c r="K304" s="106"/>
      <c r="L304" s="106"/>
      <c r="M304" s="106"/>
    </row>
    <row r="305" ht="13.5" customHeight="1">
      <c r="A305" s="104"/>
      <c r="B305" s="106"/>
      <c r="C305" s="106"/>
      <c r="D305" s="106"/>
      <c r="E305" s="106"/>
      <c r="F305" s="104"/>
      <c r="G305" s="104"/>
      <c r="H305" s="106"/>
      <c r="I305" s="106"/>
      <c r="J305" s="106"/>
      <c r="K305" s="106"/>
      <c r="L305" s="106"/>
      <c r="M305" s="106"/>
    </row>
    <row r="306" ht="13.5" customHeight="1">
      <c r="A306" s="104"/>
      <c r="B306" s="106"/>
      <c r="C306" s="106"/>
      <c r="D306" s="106"/>
      <c r="E306" s="106"/>
      <c r="F306" s="104"/>
      <c r="G306" s="104"/>
      <c r="H306" s="106"/>
      <c r="I306" s="106"/>
      <c r="J306" s="106"/>
      <c r="K306" s="106"/>
      <c r="L306" s="106"/>
      <c r="M306" s="106"/>
    </row>
    <row r="307" ht="13.5" customHeight="1">
      <c r="A307" s="104"/>
      <c r="B307" s="106"/>
      <c r="C307" s="106"/>
      <c r="D307" s="106"/>
      <c r="E307" s="106"/>
      <c r="F307" s="104"/>
      <c r="G307" s="104"/>
      <c r="H307" s="106"/>
      <c r="I307" s="106"/>
      <c r="J307" s="106"/>
      <c r="K307" s="106"/>
      <c r="L307" s="106"/>
      <c r="M307" s="106"/>
    </row>
    <row r="308" ht="13.5" customHeight="1">
      <c r="A308" s="104"/>
      <c r="B308" s="106"/>
      <c r="C308" s="106"/>
      <c r="D308" s="106"/>
      <c r="E308" s="106"/>
      <c r="F308" s="104"/>
      <c r="G308" s="104"/>
      <c r="H308" s="106"/>
      <c r="I308" s="106"/>
      <c r="J308" s="106"/>
      <c r="K308" s="106"/>
      <c r="L308" s="106"/>
      <c r="M308" s="106"/>
    </row>
    <row r="309" ht="13.5" customHeight="1">
      <c r="A309" s="104"/>
      <c r="B309" s="106"/>
      <c r="C309" s="106"/>
      <c r="D309" s="106"/>
      <c r="E309" s="106"/>
      <c r="F309" s="104"/>
      <c r="G309" s="104"/>
      <c r="H309" s="106"/>
      <c r="I309" s="106"/>
      <c r="J309" s="106"/>
      <c r="K309" s="106"/>
      <c r="L309" s="106"/>
      <c r="M309" s="106"/>
    </row>
    <row r="310" ht="13.5" customHeight="1">
      <c r="A310" s="104"/>
      <c r="B310" s="106"/>
      <c r="C310" s="106"/>
      <c r="D310" s="106"/>
      <c r="E310" s="106"/>
      <c r="F310" s="104"/>
      <c r="G310" s="104"/>
      <c r="H310" s="106"/>
      <c r="I310" s="106"/>
      <c r="J310" s="106"/>
      <c r="K310" s="106"/>
      <c r="L310" s="106"/>
      <c r="M310" s="106"/>
    </row>
    <row r="311" ht="13.5" customHeight="1">
      <c r="A311" s="104"/>
      <c r="B311" s="106"/>
      <c r="C311" s="106"/>
      <c r="D311" s="106"/>
      <c r="E311" s="106"/>
      <c r="F311" s="104"/>
      <c r="G311" s="104"/>
      <c r="H311" s="106"/>
      <c r="I311" s="106"/>
      <c r="J311" s="106"/>
      <c r="K311" s="106"/>
      <c r="L311" s="106"/>
      <c r="M311" s="106"/>
    </row>
    <row r="312" ht="13.5" customHeight="1">
      <c r="A312" s="104"/>
      <c r="B312" s="106"/>
      <c r="C312" s="106"/>
      <c r="D312" s="106"/>
      <c r="E312" s="106"/>
      <c r="F312" s="104"/>
      <c r="G312" s="104"/>
      <c r="H312" s="106"/>
      <c r="I312" s="106"/>
      <c r="J312" s="106"/>
      <c r="K312" s="106"/>
      <c r="L312" s="106"/>
      <c r="M312" s="106"/>
    </row>
    <row r="313" ht="13.5" customHeight="1">
      <c r="A313" s="104"/>
      <c r="B313" s="106"/>
      <c r="C313" s="106"/>
      <c r="D313" s="106"/>
      <c r="E313" s="106"/>
      <c r="F313" s="104"/>
      <c r="G313" s="104"/>
      <c r="H313" s="106"/>
      <c r="I313" s="106"/>
      <c r="J313" s="106"/>
      <c r="K313" s="106"/>
      <c r="L313" s="106"/>
      <c r="M313" s="106"/>
    </row>
    <row r="314" ht="13.5" customHeight="1">
      <c r="A314" s="104"/>
      <c r="B314" s="106"/>
      <c r="C314" s="106"/>
      <c r="D314" s="106"/>
      <c r="E314" s="106"/>
      <c r="F314" s="104"/>
      <c r="G314" s="104"/>
      <c r="H314" s="106"/>
      <c r="I314" s="106"/>
      <c r="J314" s="106"/>
      <c r="K314" s="106"/>
      <c r="L314" s="106"/>
      <c r="M314" s="106"/>
    </row>
    <row r="315" ht="13.5" customHeight="1">
      <c r="A315" s="104"/>
      <c r="B315" s="106"/>
      <c r="C315" s="106"/>
      <c r="D315" s="106"/>
      <c r="E315" s="106"/>
      <c r="F315" s="104"/>
      <c r="G315" s="104"/>
      <c r="H315" s="106"/>
      <c r="I315" s="106"/>
      <c r="J315" s="106"/>
      <c r="K315" s="106"/>
      <c r="L315" s="106"/>
      <c r="M315" s="106"/>
    </row>
    <row r="316" ht="13.5" customHeight="1">
      <c r="A316" s="104"/>
      <c r="B316" s="106"/>
      <c r="C316" s="106"/>
      <c r="D316" s="106"/>
      <c r="E316" s="106"/>
      <c r="F316" s="104"/>
      <c r="G316" s="104"/>
      <c r="H316" s="106"/>
      <c r="I316" s="106"/>
      <c r="J316" s="106"/>
      <c r="K316" s="106"/>
      <c r="L316" s="106"/>
      <c r="M316" s="106"/>
    </row>
    <row r="317" ht="13.5" customHeight="1">
      <c r="A317" s="104"/>
      <c r="B317" s="106"/>
      <c r="C317" s="106"/>
      <c r="D317" s="106"/>
      <c r="E317" s="106"/>
      <c r="F317" s="104"/>
      <c r="G317" s="104"/>
      <c r="H317" s="106"/>
      <c r="I317" s="106"/>
      <c r="J317" s="106"/>
      <c r="K317" s="106"/>
      <c r="L317" s="106"/>
      <c r="M317" s="106"/>
    </row>
    <row r="318" ht="13.5" customHeight="1">
      <c r="A318" s="104"/>
      <c r="B318" s="106"/>
      <c r="C318" s="106"/>
      <c r="D318" s="106"/>
      <c r="E318" s="106"/>
      <c r="F318" s="104"/>
      <c r="G318" s="104"/>
      <c r="H318" s="106"/>
      <c r="I318" s="106"/>
      <c r="J318" s="106"/>
      <c r="K318" s="106"/>
      <c r="L318" s="106"/>
      <c r="M318" s="106"/>
    </row>
    <row r="319" ht="13.5" customHeight="1">
      <c r="A319" s="104"/>
      <c r="B319" s="106"/>
      <c r="C319" s="106"/>
      <c r="D319" s="106"/>
      <c r="E319" s="106"/>
      <c r="F319" s="104"/>
      <c r="G319" s="104"/>
      <c r="H319" s="106"/>
      <c r="I319" s="106"/>
      <c r="J319" s="106"/>
      <c r="K319" s="106"/>
      <c r="L319" s="106"/>
      <c r="M319" s="106"/>
    </row>
    <row r="320" ht="13.5" customHeight="1">
      <c r="A320" s="104"/>
      <c r="B320" s="106"/>
      <c r="C320" s="106"/>
      <c r="D320" s="106"/>
      <c r="E320" s="106"/>
      <c r="F320" s="104"/>
      <c r="G320" s="104"/>
      <c r="H320" s="106"/>
      <c r="I320" s="106"/>
      <c r="J320" s="106"/>
      <c r="K320" s="106"/>
      <c r="L320" s="106"/>
      <c r="M320" s="106"/>
    </row>
    <row r="321" ht="13.5" customHeight="1">
      <c r="A321" s="104"/>
      <c r="B321" s="106"/>
      <c r="C321" s="106"/>
      <c r="D321" s="106"/>
      <c r="E321" s="106"/>
      <c r="F321" s="104"/>
      <c r="G321" s="104"/>
      <c r="H321" s="106"/>
      <c r="I321" s="106"/>
      <c r="J321" s="106"/>
      <c r="K321" s="106"/>
      <c r="L321" s="106"/>
      <c r="M321" s="106"/>
    </row>
    <row r="322" ht="13.5" customHeight="1">
      <c r="A322" s="104"/>
      <c r="B322" s="106"/>
      <c r="C322" s="106"/>
      <c r="D322" s="106"/>
      <c r="E322" s="106"/>
      <c r="F322" s="104"/>
      <c r="G322" s="104"/>
      <c r="H322" s="106"/>
      <c r="I322" s="106"/>
      <c r="J322" s="106"/>
      <c r="K322" s="106"/>
      <c r="L322" s="106"/>
      <c r="M322" s="106"/>
    </row>
    <row r="323" ht="13.5" customHeight="1">
      <c r="A323" s="104"/>
      <c r="B323" s="106"/>
      <c r="C323" s="106"/>
      <c r="D323" s="106"/>
      <c r="E323" s="106"/>
      <c r="F323" s="104"/>
      <c r="G323" s="104"/>
      <c r="H323" s="106"/>
      <c r="I323" s="106"/>
      <c r="J323" s="106"/>
      <c r="K323" s="106"/>
      <c r="L323" s="106"/>
      <c r="M323" s="106"/>
    </row>
    <row r="324" ht="13.5" customHeight="1">
      <c r="A324" s="104"/>
      <c r="B324" s="106"/>
      <c r="C324" s="106"/>
      <c r="D324" s="106"/>
      <c r="E324" s="106"/>
      <c r="F324" s="104"/>
      <c r="G324" s="104"/>
      <c r="H324" s="106"/>
      <c r="I324" s="106"/>
      <c r="J324" s="106"/>
      <c r="K324" s="106"/>
      <c r="L324" s="106"/>
      <c r="M324" s="106"/>
    </row>
    <row r="325" ht="13.5" customHeight="1">
      <c r="A325" s="104"/>
      <c r="B325" s="106"/>
      <c r="C325" s="106"/>
      <c r="D325" s="106"/>
      <c r="E325" s="106"/>
      <c r="F325" s="104"/>
      <c r="G325" s="104"/>
      <c r="H325" s="106"/>
      <c r="I325" s="106"/>
      <c r="J325" s="106"/>
      <c r="K325" s="106"/>
      <c r="L325" s="106"/>
      <c r="M325" s="106"/>
    </row>
    <row r="326" ht="13.5" customHeight="1">
      <c r="A326" s="104"/>
      <c r="B326" s="106"/>
      <c r="C326" s="106"/>
      <c r="D326" s="106"/>
      <c r="E326" s="106"/>
      <c r="F326" s="104"/>
      <c r="G326" s="104"/>
      <c r="H326" s="106"/>
      <c r="I326" s="106"/>
      <c r="J326" s="106"/>
      <c r="K326" s="106"/>
      <c r="L326" s="106"/>
      <c r="M326" s="106"/>
    </row>
    <row r="327" ht="13.5" customHeight="1">
      <c r="A327" s="104"/>
      <c r="B327" s="106"/>
      <c r="C327" s="106"/>
      <c r="D327" s="106"/>
      <c r="E327" s="106"/>
      <c r="F327" s="104"/>
      <c r="G327" s="104"/>
      <c r="H327" s="106"/>
      <c r="I327" s="106"/>
      <c r="J327" s="106"/>
      <c r="K327" s="106"/>
      <c r="L327" s="106"/>
      <c r="M327" s="106"/>
    </row>
    <row r="328" ht="13.5" customHeight="1">
      <c r="A328" s="104"/>
      <c r="B328" s="106"/>
      <c r="C328" s="106"/>
      <c r="D328" s="106"/>
      <c r="E328" s="106"/>
      <c r="F328" s="104"/>
      <c r="G328" s="104"/>
      <c r="H328" s="106"/>
      <c r="I328" s="106"/>
      <c r="J328" s="106"/>
      <c r="K328" s="106"/>
      <c r="L328" s="106"/>
      <c r="M328" s="106"/>
    </row>
    <row r="329" ht="13.5" customHeight="1">
      <c r="A329" s="104"/>
      <c r="B329" s="106"/>
      <c r="C329" s="106"/>
      <c r="D329" s="106"/>
      <c r="E329" s="106"/>
      <c r="F329" s="104"/>
      <c r="G329" s="104"/>
      <c r="H329" s="106"/>
      <c r="I329" s="106"/>
      <c r="J329" s="106"/>
      <c r="K329" s="106"/>
      <c r="L329" s="106"/>
      <c r="M329" s="106"/>
    </row>
    <row r="330" ht="13.5" customHeight="1">
      <c r="A330" s="104"/>
      <c r="B330" s="106"/>
      <c r="C330" s="106"/>
      <c r="D330" s="106"/>
      <c r="E330" s="106"/>
      <c r="F330" s="104"/>
      <c r="G330" s="104"/>
      <c r="H330" s="106"/>
      <c r="I330" s="106"/>
      <c r="J330" s="106"/>
      <c r="K330" s="106"/>
      <c r="L330" s="106"/>
      <c r="M330" s="106"/>
    </row>
    <row r="331" ht="13.5" customHeight="1">
      <c r="A331" s="104"/>
      <c r="B331" s="106"/>
      <c r="C331" s="106"/>
      <c r="D331" s="106"/>
      <c r="E331" s="106"/>
      <c r="F331" s="104"/>
      <c r="G331" s="104"/>
      <c r="H331" s="106"/>
      <c r="I331" s="106"/>
      <c r="J331" s="106"/>
      <c r="K331" s="106"/>
      <c r="L331" s="106"/>
      <c r="M331" s="106"/>
    </row>
    <row r="332" ht="13.5" customHeight="1">
      <c r="A332" s="104"/>
      <c r="B332" s="106"/>
      <c r="C332" s="106"/>
      <c r="D332" s="106"/>
      <c r="E332" s="106"/>
      <c r="F332" s="104"/>
      <c r="G332" s="104"/>
      <c r="H332" s="106"/>
      <c r="I332" s="106"/>
      <c r="J332" s="106"/>
      <c r="K332" s="106"/>
      <c r="L332" s="106"/>
      <c r="M332" s="106"/>
    </row>
    <row r="333" ht="13.5" customHeight="1">
      <c r="A333" s="104"/>
      <c r="B333" s="106"/>
      <c r="C333" s="106"/>
      <c r="D333" s="106"/>
      <c r="E333" s="106"/>
      <c r="F333" s="104"/>
      <c r="G333" s="104"/>
      <c r="H333" s="106"/>
      <c r="I333" s="106"/>
      <c r="J333" s="106"/>
      <c r="K333" s="106"/>
      <c r="L333" s="106"/>
      <c r="M333" s="106"/>
    </row>
    <row r="334" ht="13.5" customHeight="1">
      <c r="A334" s="104"/>
      <c r="B334" s="106"/>
      <c r="C334" s="106"/>
      <c r="D334" s="106"/>
      <c r="E334" s="106"/>
      <c r="F334" s="104"/>
      <c r="G334" s="104"/>
      <c r="H334" s="106"/>
      <c r="I334" s="106"/>
      <c r="J334" s="106"/>
      <c r="K334" s="106"/>
      <c r="L334" s="106"/>
      <c r="M334" s="106"/>
    </row>
    <row r="335" ht="13.5" customHeight="1">
      <c r="A335" s="104"/>
      <c r="B335" s="106"/>
      <c r="C335" s="106"/>
      <c r="D335" s="106"/>
      <c r="E335" s="106"/>
      <c r="F335" s="104"/>
      <c r="G335" s="104"/>
      <c r="H335" s="106"/>
      <c r="I335" s="106"/>
      <c r="J335" s="106"/>
      <c r="K335" s="106"/>
      <c r="L335" s="106"/>
      <c r="M335" s="106"/>
    </row>
    <row r="336" ht="13.5" customHeight="1">
      <c r="A336" s="104"/>
      <c r="B336" s="106"/>
      <c r="C336" s="106"/>
      <c r="D336" s="106"/>
      <c r="E336" s="106"/>
      <c r="F336" s="104"/>
      <c r="G336" s="104"/>
      <c r="H336" s="106"/>
      <c r="I336" s="106"/>
      <c r="J336" s="106"/>
      <c r="K336" s="106"/>
      <c r="L336" s="106"/>
      <c r="M336" s="106"/>
    </row>
    <row r="337" ht="13.5" customHeight="1">
      <c r="A337" s="104"/>
      <c r="B337" s="106"/>
      <c r="C337" s="106"/>
      <c r="D337" s="106"/>
      <c r="E337" s="106"/>
      <c r="F337" s="104"/>
      <c r="G337" s="104"/>
      <c r="H337" s="106"/>
      <c r="I337" s="106"/>
      <c r="J337" s="106"/>
      <c r="K337" s="106"/>
      <c r="L337" s="106"/>
      <c r="M337" s="106"/>
    </row>
    <row r="338" ht="13.5" customHeight="1">
      <c r="A338" s="104"/>
      <c r="B338" s="106"/>
      <c r="C338" s="106"/>
      <c r="D338" s="106"/>
      <c r="E338" s="106"/>
      <c r="F338" s="104"/>
      <c r="G338" s="104"/>
      <c r="H338" s="106"/>
      <c r="I338" s="106"/>
      <c r="J338" s="106"/>
      <c r="K338" s="106"/>
      <c r="L338" s="106"/>
      <c r="M338" s="106"/>
    </row>
    <row r="339" ht="13.5" customHeight="1">
      <c r="A339" s="104"/>
      <c r="B339" s="106"/>
      <c r="C339" s="106"/>
      <c r="D339" s="106"/>
      <c r="E339" s="106"/>
      <c r="F339" s="104"/>
      <c r="G339" s="104"/>
      <c r="H339" s="106"/>
      <c r="I339" s="106"/>
      <c r="J339" s="106"/>
      <c r="K339" s="106"/>
      <c r="L339" s="106"/>
      <c r="M339" s="106"/>
    </row>
    <row r="340" ht="13.5" customHeight="1">
      <c r="A340" s="104"/>
      <c r="B340" s="106"/>
      <c r="C340" s="106"/>
      <c r="D340" s="106"/>
      <c r="E340" s="106"/>
      <c r="F340" s="104"/>
      <c r="G340" s="104"/>
      <c r="H340" s="106"/>
      <c r="I340" s="106"/>
      <c r="J340" s="106"/>
      <c r="K340" s="106"/>
      <c r="L340" s="106"/>
      <c r="M340" s="106"/>
    </row>
    <row r="341" ht="13.5" customHeight="1">
      <c r="A341" s="104"/>
      <c r="B341" s="106"/>
      <c r="C341" s="106"/>
      <c r="D341" s="106"/>
      <c r="E341" s="106"/>
      <c r="F341" s="104"/>
      <c r="G341" s="104"/>
      <c r="H341" s="106"/>
      <c r="I341" s="106"/>
      <c r="J341" s="106"/>
      <c r="K341" s="106"/>
      <c r="L341" s="106"/>
      <c r="M341" s="106"/>
    </row>
    <row r="342" ht="13.5" customHeight="1">
      <c r="A342" s="104"/>
      <c r="B342" s="106"/>
      <c r="C342" s="106"/>
      <c r="D342" s="106"/>
      <c r="E342" s="106"/>
      <c r="F342" s="104"/>
      <c r="G342" s="104"/>
      <c r="H342" s="106"/>
      <c r="I342" s="106"/>
      <c r="J342" s="106"/>
      <c r="K342" s="106"/>
      <c r="L342" s="106"/>
      <c r="M342" s="106"/>
    </row>
    <row r="343" ht="13.5" customHeight="1">
      <c r="A343" s="104"/>
      <c r="B343" s="106"/>
      <c r="C343" s="106"/>
      <c r="D343" s="106"/>
      <c r="E343" s="106"/>
      <c r="F343" s="104"/>
      <c r="G343" s="104"/>
      <c r="H343" s="106"/>
      <c r="I343" s="106"/>
      <c r="J343" s="106"/>
      <c r="K343" s="106"/>
      <c r="L343" s="106"/>
      <c r="M343" s="106"/>
    </row>
    <row r="344" ht="13.5" customHeight="1">
      <c r="A344" s="104"/>
      <c r="B344" s="106"/>
      <c r="C344" s="106"/>
      <c r="D344" s="106"/>
      <c r="E344" s="106"/>
      <c r="F344" s="104"/>
      <c r="G344" s="104"/>
      <c r="H344" s="106"/>
      <c r="I344" s="106"/>
      <c r="J344" s="106"/>
      <c r="K344" s="106"/>
      <c r="L344" s="106"/>
      <c r="M344" s="106"/>
    </row>
    <row r="345" ht="13.5" customHeight="1">
      <c r="A345" s="104"/>
      <c r="B345" s="106"/>
      <c r="C345" s="106"/>
      <c r="D345" s="106"/>
      <c r="E345" s="106"/>
      <c r="F345" s="104"/>
      <c r="G345" s="104"/>
      <c r="H345" s="106"/>
      <c r="I345" s="106"/>
      <c r="J345" s="106"/>
      <c r="K345" s="106"/>
      <c r="L345" s="106"/>
      <c r="M345" s="106"/>
    </row>
    <row r="346" ht="13.5" customHeight="1">
      <c r="A346" s="104"/>
      <c r="B346" s="106"/>
      <c r="C346" s="106"/>
      <c r="D346" s="106"/>
      <c r="E346" s="106"/>
      <c r="F346" s="104"/>
      <c r="G346" s="104"/>
      <c r="H346" s="106"/>
      <c r="I346" s="106"/>
      <c r="J346" s="106"/>
      <c r="K346" s="106"/>
      <c r="L346" s="106"/>
      <c r="M346" s="106"/>
    </row>
    <row r="347" ht="13.5" customHeight="1">
      <c r="A347" s="104"/>
      <c r="B347" s="106"/>
      <c r="C347" s="106"/>
      <c r="D347" s="106"/>
      <c r="E347" s="106"/>
      <c r="F347" s="104"/>
      <c r="G347" s="104"/>
      <c r="H347" s="106"/>
      <c r="I347" s="106"/>
      <c r="J347" s="106"/>
      <c r="K347" s="106"/>
      <c r="L347" s="106"/>
      <c r="M347" s="106"/>
    </row>
    <row r="348" ht="13.5" customHeight="1">
      <c r="A348" s="104"/>
      <c r="B348" s="106"/>
      <c r="C348" s="106"/>
      <c r="D348" s="106"/>
      <c r="E348" s="106"/>
      <c r="F348" s="104"/>
      <c r="G348" s="104"/>
      <c r="H348" s="106"/>
      <c r="I348" s="106"/>
      <c r="J348" s="106"/>
      <c r="K348" s="106"/>
      <c r="L348" s="106"/>
      <c r="M348" s="106"/>
    </row>
    <row r="349" ht="13.5" customHeight="1">
      <c r="A349" s="104"/>
      <c r="B349" s="106"/>
      <c r="C349" s="106"/>
      <c r="D349" s="106"/>
      <c r="E349" s="106"/>
      <c r="F349" s="104"/>
      <c r="G349" s="104"/>
      <c r="H349" s="106"/>
      <c r="I349" s="106"/>
      <c r="J349" s="106"/>
      <c r="K349" s="106"/>
      <c r="L349" s="106"/>
      <c r="M349" s="106"/>
    </row>
    <row r="350" ht="13.5" customHeight="1">
      <c r="A350" s="104"/>
      <c r="B350" s="106"/>
      <c r="C350" s="106"/>
      <c r="D350" s="106"/>
      <c r="E350" s="106"/>
      <c r="F350" s="104"/>
      <c r="G350" s="104"/>
      <c r="H350" s="106"/>
      <c r="I350" s="106"/>
      <c r="J350" s="106"/>
      <c r="K350" s="106"/>
      <c r="L350" s="106"/>
      <c r="M350" s="106"/>
    </row>
    <row r="351" ht="13.5" customHeight="1">
      <c r="A351" s="104"/>
      <c r="B351" s="106"/>
      <c r="C351" s="106"/>
      <c r="D351" s="106"/>
      <c r="E351" s="106"/>
      <c r="F351" s="104"/>
      <c r="G351" s="104"/>
      <c r="H351" s="106"/>
      <c r="I351" s="106"/>
      <c r="J351" s="106"/>
      <c r="K351" s="106"/>
      <c r="L351" s="106"/>
      <c r="M351" s="106"/>
    </row>
    <row r="352" ht="13.5" customHeight="1">
      <c r="A352" s="104"/>
      <c r="B352" s="106"/>
      <c r="C352" s="106"/>
      <c r="D352" s="106"/>
      <c r="E352" s="106"/>
      <c r="F352" s="104"/>
      <c r="G352" s="104"/>
      <c r="H352" s="106"/>
      <c r="I352" s="106"/>
      <c r="J352" s="106"/>
      <c r="K352" s="106"/>
      <c r="L352" s="106"/>
      <c r="M352" s="106"/>
    </row>
    <row r="353" ht="13.5" customHeight="1">
      <c r="A353" s="104"/>
      <c r="B353" s="106"/>
      <c r="C353" s="106"/>
      <c r="D353" s="106"/>
      <c r="E353" s="106"/>
      <c r="F353" s="104"/>
      <c r="G353" s="104"/>
      <c r="H353" s="106"/>
      <c r="I353" s="106"/>
      <c r="J353" s="106"/>
      <c r="K353" s="106"/>
      <c r="L353" s="106"/>
      <c r="M353" s="106"/>
    </row>
    <row r="354" ht="13.5" customHeight="1">
      <c r="A354" s="104"/>
      <c r="B354" s="106"/>
      <c r="C354" s="106"/>
      <c r="D354" s="106"/>
      <c r="E354" s="106"/>
      <c r="F354" s="104"/>
      <c r="G354" s="104"/>
      <c r="H354" s="106"/>
      <c r="I354" s="106"/>
      <c r="J354" s="106"/>
      <c r="K354" s="106"/>
      <c r="L354" s="106"/>
      <c r="M354" s="106"/>
    </row>
    <row r="355" ht="13.5" customHeight="1">
      <c r="A355" s="104"/>
      <c r="B355" s="106"/>
      <c r="C355" s="106"/>
      <c r="D355" s="106"/>
      <c r="E355" s="106"/>
      <c r="F355" s="104"/>
      <c r="G355" s="104"/>
      <c r="H355" s="106"/>
      <c r="I355" s="106"/>
      <c r="J355" s="106"/>
      <c r="K355" s="106"/>
      <c r="L355" s="106"/>
      <c r="M355" s="106"/>
    </row>
    <row r="356" ht="13.5" customHeight="1">
      <c r="A356" s="104"/>
      <c r="B356" s="106"/>
      <c r="C356" s="106"/>
      <c r="D356" s="106"/>
      <c r="E356" s="106"/>
      <c r="F356" s="104"/>
      <c r="G356" s="104"/>
      <c r="H356" s="106"/>
      <c r="I356" s="106"/>
      <c r="J356" s="106"/>
      <c r="K356" s="106"/>
      <c r="L356" s="106"/>
      <c r="M356" s="106"/>
    </row>
    <row r="357" ht="13.5" customHeight="1">
      <c r="A357" s="104"/>
      <c r="B357" s="106"/>
      <c r="C357" s="106"/>
      <c r="D357" s="106"/>
      <c r="E357" s="106"/>
      <c r="F357" s="104"/>
      <c r="G357" s="104"/>
      <c r="H357" s="106"/>
      <c r="I357" s="106"/>
      <c r="J357" s="106"/>
      <c r="K357" s="106"/>
      <c r="L357" s="106"/>
      <c r="M357" s="106"/>
    </row>
    <row r="358" ht="13.5" customHeight="1">
      <c r="A358" s="106"/>
      <c r="B358" s="106"/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</row>
    <row r="359" ht="13.5" customHeight="1">
      <c r="A359" s="106"/>
      <c r="B359" s="106"/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</row>
    <row r="360" ht="13.5" customHeight="1">
      <c r="A360" s="106"/>
      <c r="B360" s="106"/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</row>
    <row r="361" ht="13.5" customHeight="1">
      <c r="A361" s="106"/>
      <c r="B361" s="106"/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</row>
    <row r="362" ht="13.5" customHeight="1">
      <c r="A362" s="106"/>
      <c r="B362" s="106"/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</row>
    <row r="363" ht="13.5" customHeight="1">
      <c r="A363" s="106"/>
      <c r="B363" s="106"/>
      <c r="C363" s="106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</row>
    <row r="364" ht="13.5" customHeight="1">
      <c r="A364" s="106"/>
      <c r="B364" s="106"/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</row>
    <row r="365" ht="13.5" customHeight="1">
      <c r="A365" s="106"/>
      <c r="B365" s="106"/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</row>
    <row r="366" ht="13.5" customHeight="1">
      <c r="A366" s="106"/>
      <c r="B366" s="106"/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</row>
    <row r="367" ht="13.5" customHeight="1">
      <c r="A367" s="106"/>
      <c r="B367" s="106"/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</row>
    <row r="368" ht="13.5" customHeight="1">
      <c r="A368" s="106"/>
      <c r="B368" s="106"/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</row>
    <row r="369" ht="13.5" customHeight="1">
      <c r="A369" s="106"/>
      <c r="B369" s="106"/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</row>
    <row r="370" ht="13.5" customHeight="1">
      <c r="A370" s="106"/>
      <c r="B370" s="106"/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</row>
    <row r="371" ht="13.5" customHeight="1">
      <c r="A371" s="106"/>
      <c r="B371" s="106"/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</row>
    <row r="372" ht="13.5" customHeight="1">
      <c r="A372" s="106"/>
      <c r="B372" s="106"/>
      <c r="C372" s="106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</row>
    <row r="373" ht="13.5" customHeight="1">
      <c r="A373" s="106"/>
      <c r="B373" s="106"/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</row>
    <row r="374" ht="13.5" customHeight="1">
      <c r="A374" s="106"/>
      <c r="B374" s="106"/>
      <c r="C374" s="106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</row>
    <row r="375" ht="13.5" customHeight="1">
      <c r="A375" s="106"/>
      <c r="B375" s="106"/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</row>
    <row r="376" ht="13.5" customHeight="1">
      <c r="A376" s="106"/>
      <c r="B376" s="106"/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</row>
    <row r="377" ht="13.5" customHeight="1">
      <c r="A377" s="106"/>
      <c r="B377" s="106"/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</row>
    <row r="378" ht="13.5" customHeight="1">
      <c r="A378" s="106"/>
      <c r="B378" s="106"/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</row>
    <row r="379" ht="13.5" customHeight="1">
      <c r="A379" s="106"/>
      <c r="B379" s="106"/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</row>
    <row r="380" ht="13.5" customHeight="1">
      <c r="A380" s="106"/>
      <c r="B380" s="106"/>
      <c r="C380" s="106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</row>
    <row r="381" ht="13.5" customHeight="1">
      <c r="A381" s="106"/>
      <c r="B381" s="106"/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</row>
    <row r="382" ht="13.5" customHeight="1">
      <c r="A382" s="106"/>
      <c r="B382" s="106"/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</row>
    <row r="383" ht="13.5" customHeight="1">
      <c r="A383" s="106"/>
      <c r="B383" s="106"/>
      <c r="C383" s="106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</row>
    <row r="384" ht="13.5" customHeight="1">
      <c r="A384" s="106"/>
      <c r="B384" s="106"/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</row>
    <row r="385" ht="13.5" customHeight="1">
      <c r="A385" s="106"/>
      <c r="B385" s="106"/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</row>
    <row r="386" ht="13.5" customHeight="1">
      <c r="A386" s="106"/>
      <c r="B386" s="106"/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</row>
    <row r="387" ht="13.5" customHeight="1">
      <c r="A387" s="106"/>
      <c r="B387" s="106"/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</row>
    <row r="388" ht="13.5" customHeight="1">
      <c r="A388" s="106"/>
      <c r="B388" s="106"/>
      <c r="C388" s="106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</row>
    <row r="389" ht="13.5" customHeight="1">
      <c r="A389" s="106"/>
      <c r="B389" s="106"/>
      <c r="C389" s="106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</row>
    <row r="390" ht="13.5" customHeight="1">
      <c r="A390" s="106"/>
      <c r="B390" s="106"/>
      <c r="C390" s="106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</row>
    <row r="391" ht="13.5" customHeight="1">
      <c r="A391" s="106"/>
      <c r="B391" s="106"/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</row>
    <row r="392" ht="13.5" customHeight="1">
      <c r="A392" s="106"/>
      <c r="B392" s="106"/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</row>
    <row r="393" ht="13.5" customHeight="1">
      <c r="A393" s="106"/>
      <c r="B393" s="106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</row>
    <row r="394" ht="13.5" customHeight="1">
      <c r="A394" s="106"/>
      <c r="B394" s="106"/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</row>
    <row r="395" ht="13.5" customHeight="1">
      <c r="A395" s="106"/>
      <c r="B395" s="106"/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</row>
    <row r="396" ht="13.5" customHeight="1">
      <c r="A396" s="106"/>
      <c r="B396" s="106"/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</row>
    <row r="397" ht="13.5" customHeight="1">
      <c r="A397" s="106"/>
      <c r="B397" s="106"/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</row>
    <row r="398" ht="13.5" customHeight="1">
      <c r="A398" s="106"/>
      <c r="B398" s="106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</row>
    <row r="399" ht="13.5" customHeight="1">
      <c r="A399" s="106"/>
      <c r="B399" s="106"/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</row>
    <row r="400" ht="13.5" customHeight="1">
      <c r="A400" s="106"/>
      <c r="B400" s="106"/>
      <c r="C400" s="106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</row>
    <row r="401" ht="13.5" customHeight="1">
      <c r="A401" s="106"/>
      <c r="B401" s="106"/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</row>
    <row r="402" ht="13.5" customHeight="1">
      <c r="A402" s="106"/>
      <c r="B402" s="106"/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</row>
    <row r="403" ht="13.5" customHeight="1">
      <c r="A403" s="106"/>
      <c r="B403" s="106"/>
      <c r="C403" s="106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</row>
    <row r="404" ht="13.5" customHeight="1">
      <c r="A404" s="106"/>
      <c r="B404" s="106"/>
      <c r="C404" s="106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</row>
    <row r="405" ht="13.5" customHeight="1">
      <c r="A405" s="106"/>
      <c r="B405" s="106"/>
      <c r="C405" s="106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</row>
    <row r="406" ht="13.5" customHeight="1">
      <c r="A406" s="106"/>
      <c r="B406" s="106"/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</row>
    <row r="407" ht="13.5" customHeight="1">
      <c r="A407" s="106"/>
      <c r="B407" s="106"/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</row>
    <row r="408" ht="13.5" customHeight="1">
      <c r="A408" s="106"/>
      <c r="B408" s="106"/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</row>
    <row r="409" ht="13.5" customHeight="1">
      <c r="A409" s="106"/>
      <c r="B409" s="106"/>
      <c r="C409" s="106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</row>
    <row r="410" ht="13.5" customHeight="1">
      <c r="A410" s="106"/>
      <c r="B410" s="106"/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</row>
    <row r="411" ht="13.5" customHeight="1">
      <c r="A411" s="106"/>
      <c r="B411" s="106"/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</row>
    <row r="412" ht="13.5" customHeight="1">
      <c r="A412" s="106"/>
      <c r="B412" s="106"/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</row>
    <row r="413" ht="13.5" customHeight="1">
      <c r="A413" s="106"/>
      <c r="B413" s="106"/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</row>
    <row r="414" ht="13.5" customHeight="1">
      <c r="A414" s="106"/>
      <c r="B414" s="106"/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</row>
    <row r="415" ht="13.5" customHeight="1">
      <c r="A415" s="106"/>
      <c r="B415" s="106"/>
      <c r="C415" s="106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</row>
    <row r="416" ht="13.5" customHeight="1">
      <c r="A416" s="106"/>
      <c r="B416" s="106"/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</row>
    <row r="417" ht="13.5" customHeight="1">
      <c r="A417" s="106"/>
      <c r="B417" s="106"/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</row>
    <row r="418" ht="13.5" customHeight="1">
      <c r="A418" s="106"/>
      <c r="B418" s="106"/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</row>
    <row r="419" ht="13.5" customHeight="1">
      <c r="A419" s="106"/>
      <c r="B419" s="106"/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</row>
    <row r="420" ht="13.5" customHeight="1">
      <c r="A420" s="106"/>
      <c r="B420" s="106"/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</row>
    <row r="421" ht="13.5" customHeight="1">
      <c r="A421" s="106"/>
      <c r="B421" s="106"/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</row>
    <row r="422" ht="13.5" customHeight="1">
      <c r="A422" s="106"/>
      <c r="B422" s="106"/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</row>
    <row r="423" ht="13.5" customHeight="1">
      <c r="A423" s="106"/>
      <c r="B423" s="106"/>
      <c r="C423" s="106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</row>
    <row r="424" ht="13.5" customHeight="1">
      <c r="A424" s="106"/>
      <c r="B424" s="106"/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</row>
    <row r="425" ht="13.5" customHeight="1">
      <c r="A425" s="106"/>
      <c r="B425" s="106"/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</row>
    <row r="426" ht="13.5" customHeight="1">
      <c r="A426" s="106"/>
      <c r="B426" s="106"/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</row>
    <row r="427" ht="13.5" customHeight="1">
      <c r="A427" s="106"/>
      <c r="B427" s="106"/>
      <c r="C427" s="106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</row>
    <row r="428" ht="13.5" customHeight="1">
      <c r="A428" s="106"/>
      <c r="B428" s="106"/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</row>
    <row r="429" ht="13.5" customHeight="1">
      <c r="A429" s="106"/>
      <c r="B429" s="106"/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</row>
    <row r="430" ht="13.5" customHeight="1">
      <c r="A430" s="106"/>
      <c r="B430" s="106"/>
      <c r="C430" s="106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</row>
    <row r="431" ht="13.5" customHeight="1">
      <c r="A431" s="106"/>
      <c r="B431" s="106"/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</row>
    <row r="432" ht="13.5" customHeight="1">
      <c r="A432" s="106"/>
      <c r="B432" s="106"/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</row>
    <row r="433" ht="13.5" customHeight="1">
      <c r="A433" s="106"/>
      <c r="B433" s="106"/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</row>
    <row r="434" ht="13.5" customHeight="1">
      <c r="A434" s="106"/>
      <c r="B434" s="106"/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</row>
    <row r="435" ht="13.5" customHeight="1">
      <c r="A435" s="106"/>
      <c r="B435" s="106"/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</row>
    <row r="436" ht="13.5" customHeight="1">
      <c r="A436" s="106"/>
      <c r="B436" s="106"/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</row>
    <row r="437" ht="13.5" customHeight="1">
      <c r="A437" s="106"/>
      <c r="B437" s="106"/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</row>
    <row r="438" ht="13.5" customHeight="1">
      <c r="A438" s="106"/>
      <c r="B438" s="106"/>
      <c r="C438" s="106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</row>
    <row r="439" ht="13.5" customHeight="1">
      <c r="A439" s="106"/>
      <c r="B439" s="106"/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</row>
    <row r="440" ht="13.5" customHeight="1">
      <c r="A440" s="106"/>
      <c r="B440" s="106"/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</row>
    <row r="441" ht="13.5" customHeight="1">
      <c r="A441" s="106"/>
      <c r="B441" s="106"/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</row>
    <row r="442" ht="13.5" customHeight="1">
      <c r="A442" s="106"/>
      <c r="B442" s="106"/>
      <c r="C442" s="106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</row>
    <row r="443" ht="13.5" customHeight="1">
      <c r="A443" s="106"/>
      <c r="B443" s="106"/>
      <c r="C443" s="106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</row>
    <row r="444" ht="13.5" customHeight="1">
      <c r="A444" s="106"/>
      <c r="B444" s="106"/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</row>
    <row r="445" ht="13.5" customHeight="1">
      <c r="A445" s="106"/>
      <c r="B445" s="106"/>
      <c r="C445" s="106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</row>
    <row r="446" ht="13.5" customHeight="1">
      <c r="A446" s="106"/>
      <c r="B446" s="106"/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</row>
    <row r="447" ht="13.5" customHeight="1">
      <c r="A447" s="106"/>
      <c r="B447" s="106"/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</row>
    <row r="448" ht="13.5" customHeight="1">
      <c r="A448" s="106"/>
      <c r="B448" s="106"/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</row>
    <row r="449" ht="13.5" customHeight="1">
      <c r="A449" s="106"/>
      <c r="B449" s="106"/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</row>
    <row r="450" ht="13.5" customHeight="1">
      <c r="A450" s="106"/>
      <c r="B450" s="106"/>
      <c r="C450" s="106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</row>
    <row r="451" ht="13.5" customHeight="1">
      <c r="A451" s="106"/>
      <c r="B451" s="106"/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</row>
    <row r="452" ht="13.5" customHeight="1">
      <c r="A452" s="106"/>
      <c r="B452" s="106"/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</row>
    <row r="453" ht="13.5" customHeight="1">
      <c r="A453" s="106"/>
      <c r="B453" s="106"/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</row>
    <row r="454" ht="13.5" customHeight="1">
      <c r="A454" s="106"/>
      <c r="B454" s="106"/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</row>
    <row r="455" ht="13.5" customHeight="1">
      <c r="A455" s="106"/>
      <c r="B455" s="106"/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</row>
    <row r="456" ht="13.5" customHeight="1">
      <c r="A456" s="106"/>
      <c r="B456" s="106"/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</row>
    <row r="457" ht="13.5" customHeight="1">
      <c r="A457" s="106"/>
      <c r="B457" s="106"/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</row>
    <row r="458" ht="13.5" customHeight="1">
      <c r="A458" s="106"/>
      <c r="B458" s="106"/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</row>
    <row r="459" ht="13.5" customHeight="1">
      <c r="A459" s="106"/>
      <c r="B459" s="106"/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</row>
    <row r="460" ht="13.5" customHeight="1">
      <c r="A460" s="106"/>
      <c r="B460" s="106"/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</row>
    <row r="461" ht="13.5" customHeight="1">
      <c r="A461" s="106"/>
      <c r="B461" s="106"/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</row>
    <row r="462" ht="13.5" customHeight="1">
      <c r="A462" s="106"/>
      <c r="B462" s="106"/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</row>
    <row r="463" ht="13.5" customHeight="1">
      <c r="A463" s="106"/>
      <c r="B463" s="106"/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</row>
    <row r="464" ht="13.5" customHeight="1">
      <c r="A464" s="106"/>
      <c r="B464" s="106"/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</row>
    <row r="465" ht="13.5" customHeight="1">
      <c r="A465" s="106"/>
      <c r="B465" s="106"/>
      <c r="C465" s="106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</row>
    <row r="466" ht="13.5" customHeight="1">
      <c r="A466" s="106"/>
      <c r="B466" s="106"/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</row>
    <row r="467" ht="13.5" customHeight="1">
      <c r="A467" s="106"/>
      <c r="B467" s="106"/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</row>
    <row r="468" ht="13.5" customHeight="1">
      <c r="A468" s="106"/>
      <c r="B468" s="106"/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</row>
    <row r="469" ht="13.5" customHeight="1">
      <c r="A469" s="106"/>
      <c r="B469" s="106"/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</row>
    <row r="470" ht="13.5" customHeight="1">
      <c r="A470" s="106"/>
      <c r="B470" s="106"/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</row>
    <row r="471" ht="13.5" customHeight="1">
      <c r="A471" s="106"/>
      <c r="B471" s="106"/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</row>
    <row r="472" ht="13.5" customHeight="1">
      <c r="A472" s="106"/>
      <c r="B472" s="106"/>
      <c r="C472" s="106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</row>
    <row r="473" ht="13.5" customHeight="1">
      <c r="A473" s="106"/>
      <c r="B473" s="106"/>
      <c r="C473" s="106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</row>
    <row r="474" ht="13.5" customHeight="1">
      <c r="A474" s="106"/>
      <c r="B474" s="106"/>
      <c r="C474" s="106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</row>
    <row r="475" ht="13.5" customHeight="1">
      <c r="A475" s="106"/>
      <c r="B475" s="106"/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</row>
    <row r="476" ht="13.5" customHeight="1">
      <c r="A476" s="106"/>
      <c r="B476" s="106"/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</row>
    <row r="477" ht="13.5" customHeight="1">
      <c r="A477" s="106"/>
      <c r="B477" s="106"/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</row>
    <row r="478" ht="13.5" customHeight="1">
      <c r="A478" s="106"/>
      <c r="B478" s="106"/>
      <c r="C478" s="106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</row>
    <row r="479" ht="13.5" customHeight="1">
      <c r="A479" s="106"/>
      <c r="B479" s="106"/>
      <c r="C479" s="106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</row>
    <row r="480" ht="13.5" customHeight="1">
      <c r="A480" s="106"/>
      <c r="B480" s="106"/>
      <c r="C480" s="106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</row>
    <row r="481" ht="13.5" customHeight="1">
      <c r="A481" s="106"/>
      <c r="B481" s="106"/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</row>
    <row r="482" ht="13.5" customHeight="1">
      <c r="A482" s="106"/>
      <c r="B482" s="106"/>
      <c r="C482" s="106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</row>
    <row r="483" ht="13.5" customHeight="1">
      <c r="A483" s="106"/>
      <c r="B483" s="106"/>
      <c r="C483" s="106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</row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48">
    <mergeCell ref="A2:M2"/>
    <mergeCell ref="A3:M3"/>
    <mergeCell ref="A5:M5"/>
    <mergeCell ref="A6:A19"/>
    <mergeCell ref="B6:B19"/>
    <mergeCell ref="A20:M20"/>
    <mergeCell ref="A21:A36"/>
    <mergeCell ref="B21:B36"/>
    <mergeCell ref="A37:M37"/>
    <mergeCell ref="A39:M39"/>
    <mergeCell ref="A40:A60"/>
    <mergeCell ref="B40:B60"/>
    <mergeCell ref="A61:M61"/>
    <mergeCell ref="A63:M63"/>
    <mergeCell ref="A64:A78"/>
    <mergeCell ref="B64:B78"/>
    <mergeCell ref="A79:M79"/>
    <mergeCell ref="A81:M81"/>
    <mergeCell ref="A82:A103"/>
    <mergeCell ref="B82:B103"/>
    <mergeCell ref="A104:M104"/>
    <mergeCell ref="A106:A126"/>
    <mergeCell ref="B106:B126"/>
    <mergeCell ref="A127:M127"/>
    <mergeCell ref="A129:M129"/>
    <mergeCell ref="A130:A149"/>
    <mergeCell ref="B130:B149"/>
    <mergeCell ref="A150:A169"/>
    <mergeCell ref="B150:B169"/>
    <mergeCell ref="A170:M170"/>
    <mergeCell ref="A172:M172"/>
    <mergeCell ref="A173:A191"/>
    <mergeCell ref="B173:B191"/>
    <mergeCell ref="A192:M192"/>
    <mergeCell ref="A194:M194"/>
    <mergeCell ref="A235:A258"/>
    <mergeCell ref="B235:B258"/>
    <mergeCell ref="A260:M260"/>
    <mergeCell ref="A262:M262"/>
    <mergeCell ref="A263:A283"/>
    <mergeCell ref="B263:B283"/>
    <mergeCell ref="A195:A214"/>
    <mergeCell ref="B195:B214"/>
    <mergeCell ref="A215:M215"/>
    <mergeCell ref="A217:M217"/>
    <mergeCell ref="A218:A232"/>
    <mergeCell ref="B218:B232"/>
    <mergeCell ref="A234:M234"/>
  </mergeCells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71"/>
    <col customWidth="1" min="2" max="2" width="0.14"/>
    <col customWidth="1" min="3" max="5" width="12.71"/>
    <col customWidth="1" min="6" max="6" width="30.86"/>
    <col customWidth="1" min="7" max="7" width="15.71"/>
    <col customWidth="1" min="8" max="26" width="12.71"/>
  </cols>
  <sheetData>
    <row r="1" ht="3.75" customHeight="1">
      <c r="B1" s="606"/>
    </row>
    <row r="2" ht="34.5" customHeight="1">
      <c r="B2" s="607"/>
      <c r="C2" s="609" t="s">
        <v>1058</v>
      </c>
      <c r="D2" s="3"/>
      <c r="E2" s="3"/>
      <c r="F2" s="3"/>
      <c r="G2" s="3"/>
      <c r="H2" s="3"/>
      <c r="I2" s="3"/>
      <c r="J2" s="3"/>
      <c r="K2" s="3"/>
      <c r="L2" s="444"/>
    </row>
    <row r="3" ht="25.5" customHeight="1">
      <c r="B3" s="612"/>
      <c r="C3" s="615"/>
      <c r="D3" s="3"/>
      <c r="E3" s="3"/>
      <c r="F3" s="3"/>
      <c r="G3" s="3"/>
      <c r="H3" s="3"/>
      <c r="I3" s="3"/>
      <c r="J3" s="3"/>
      <c r="K3" s="3"/>
      <c r="L3" s="444"/>
    </row>
    <row r="4" ht="22.5" customHeight="1">
      <c r="A4" s="8"/>
      <c r="B4" s="616"/>
      <c r="C4" s="617" t="s">
        <v>3</v>
      </c>
      <c r="D4" s="618" t="s">
        <v>4</v>
      </c>
      <c r="E4" s="619" t="s">
        <v>6</v>
      </c>
      <c r="F4" s="619" t="s">
        <v>7</v>
      </c>
      <c r="G4" s="619" t="s">
        <v>11</v>
      </c>
      <c r="H4" s="619" t="s">
        <v>12</v>
      </c>
      <c r="I4" s="619" t="s">
        <v>14</v>
      </c>
      <c r="J4" s="619" t="s">
        <v>15</v>
      </c>
      <c r="K4" s="618" t="s">
        <v>814</v>
      </c>
      <c r="L4" s="618" t="s">
        <v>20</v>
      </c>
    </row>
    <row r="5" ht="37.5" customHeight="1">
      <c r="A5" s="8"/>
      <c r="B5" s="575"/>
      <c r="C5" s="620" t="s">
        <v>1059</v>
      </c>
      <c r="D5" s="35" t="s">
        <v>1060</v>
      </c>
      <c r="E5" s="35" t="s">
        <v>1061</v>
      </c>
      <c r="F5" s="35" t="s">
        <v>1062</v>
      </c>
      <c r="G5" s="35" t="s">
        <v>1063</v>
      </c>
      <c r="H5" s="35" t="s">
        <v>1064</v>
      </c>
      <c r="I5" s="621" t="s">
        <v>69</v>
      </c>
      <c r="J5" s="621" t="s">
        <v>1065</v>
      </c>
      <c r="K5" s="621" t="s">
        <v>1059</v>
      </c>
      <c r="L5" s="35" t="s">
        <v>34</v>
      </c>
    </row>
    <row r="6" ht="36.75" customHeight="1">
      <c r="A6" s="8"/>
      <c r="B6" s="575"/>
      <c r="C6" s="620" t="s">
        <v>1066</v>
      </c>
      <c r="D6" s="35" t="s">
        <v>1060</v>
      </c>
      <c r="E6" s="35" t="s">
        <v>1067</v>
      </c>
      <c r="F6" s="35" t="s">
        <v>1068</v>
      </c>
      <c r="G6" s="35" t="s">
        <v>1069</v>
      </c>
      <c r="H6" s="35" t="s">
        <v>1064</v>
      </c>
      <c r="I6" s="621" t="s">
        <v>962</v>
      </c>
      <c r="J6" s="621" t="s">
        <v>1065</v>
      </c>
      <c r="K6" s="621" t="s">
        <v>1066</v>
      </c>
      <c r="L6" s="35" t="s">
        <v>34</v>
      </c>
    </row>
    <row r="7" ht="40.5" customHeight="1">
      <c r="A7" s="8"/>
      <c r="B7" s="575"/>
      <c r="C7" s="620" t="s">
        <v>1066</v>
      </c>
      <c r="D7" s="35" t="s">
        <v>1070</v>
      </c>
      <c r="E7" s="35" t="s">
        <v>1067</v>
      </c>
      <c r="F7" s="35" t="s">
        <v>1068</v>
      </c>
      <c r="G7" s="35" t="s">
        <v>1069</v>
      </c>
      <c r="H7" s="35" t="s">
        <v>1064</v>
      </c>
      <c r="I7" s="621" t="s">
        <v>962</v>
      </c>
      <c r="J7" s="621" t="s">
        <v>1065</v>
      </c>
      <c r="K7" s="621" t="s">
        <v>1066</v>
      </c>
      <c r="L7" s="35" t="s">
        <v>34</v>
      </c>
    </row>
    <row r="8" ht="60.0" customHeight="1">
      <c r="A8" s="8"/>
      <c r="B8" s="575"/>
      <c r="C8" s="620" t="s">
        <v>1066</v>
      </c>
      <c r="D8" s="35" t="s">
        <v>1071</v>
      </c>
      <c r="E8" s="35" t="s">
        <v>1067</v>
      </c>
      <c r="F8" s="35" t="s">
        <v>1068</v>
      </c>
      <c r="G8" s="35" t="s">
        <v>1069</v>
      </c>
      <c r="H8" s="35" t="s">
        <v>1064</v>
      </c>
      <c r="I8" s="621" t="s">
        <v>962</v>
      </c>
      <c r="J8" s="621" t="s">
        <v>1065</v>
      </c>
      <c r="K8" s="621" t="s">
        <v>1066</v>
      </c>
      <c r="L8" s="35" t="s">
        <v>34</v>
      </c>
    </row>
    <row r="9" ht="60.75" customHeight="1">
      <c r="A9" s="8"/>
      <c r="B9" s="575"/>
      <c r="C9" s="620" t="s">
        <v>1066</v>
      </c>
      <c r="D9" s="35" t="s">
        <v>1072</v>
      </c>
      <c r="E9" s="35" t="s">
        <v>1067</v>
      </c>
      <c r="F9" s="35" t="s">
        <v>1068</v>
      </c>
      <c r="G9" s="35" t="s">
        <v>1069</v>
      </c>
      <c r="H9" s="35" t="s">
        <v>1064</v>
      </c>
      <c r="I9" s="621" t="s">
        <v>962</v>
      </c>
      <c r="J9" s="621" t="s">
        <v>1065</v>
      </c>
      <c r="K9" s="621" t="s">
        <v>1066</v>
      </c>
      <c r="L9" s="35" t="s">
        <v>34</v>
      </c>
    </row>
    <row r="10" ht="64.5" customHeight="1">
      <c r="A10" s="8"/>
      <c r="B10" s="575"/>
      <c r="C10" s="620" t="s">
        <v>1073</v>
      </c>
      <c r="D10" s="35" t="s">
        <v>1074</v>
      </c>
      <c r="E10" s="35" t="s">
        <v>171</v>
      </c>
      <c r="F10" s="35" t="s">
        <v>1075</v>
      </c>
      <c r="G10" s="35" t="s">
        <v>1076</v>
      </c>
      <c r="H10" s="35" t="s">
        <v>1077</v>
      </c>
      <c r="I10" s="621" t="s">
        <v>903</v>
      </c>
      <c r="J10" s="621" t="s">
        <v>29</v>
      </c>
      <c r="K10" s="621" t="s">
        <v>1073</v>
      </c>
      <c r="L10" s="35" t="s">
        <v>34</v>
      </c>
    </row>
    <row r="11" ht="63.75" customHeight="1">
      <c r="A11" s="28"/>
      <c r="B11" s="624"/>
      <c r="C11" s="620" t="s">
        <v>1078</v>
      </c>
      <c r="D11" s="35" t="s">
        <v>145</v>
      </c>
      <c r="E11" s="35" t="s">
        <v>356</v>
      </c>
      <c r="F11" s="35" t="s">
        <v>1079</v>
      </c>
      <c r="G11" s="35" t="s">
        <v>1080</v>
      </c>
      <c r="H11" s="35" t="s">
        <v>1064</v>
      </c>
      <c r="I11" s="621" t="s">
        <v>1065</v>
      </c>
      <c r="J11" s="621" t="s">
        <v>1065</v>
      </c>
      <c r="K11" s="621" t="s">
        <v>1078</v>
      </c>
      <c r="L11" s="35" t="s">
        <v>34</v>
      </c>
    </row>
    <row r="12" ht="65.25" hidden="1" customHeight="1">
      <c r="B12" s="627"/>
      <c r="C12" s="620" t="s">
        <v>1082</v>
      </c>
      <c r="D12" s="35" t="s">
        <v>145</v>
      </c>
      <c r="E12" s="35" t="s">
        <v>1083</v>
      </c>
      <c r="F12" s="35" t="s">
        <v>1084</v>
      </c>
      <c r="G12" s="35" t="s">
        <v>1076</v>
      </c>
      <c r="H12" s="35" t="s">
        <v>1085</v>
      </c>
      <c r="I12" s="621" t="s">
        <v>69</v>
      </c>
      <c r="J12" s="621" t="s">
        <v>1087</v>
      </c>
      <c r="K12" s="621" t="s">
        <v>1082</v>
      </c>
      <c r="L12" s="35" t="s">
        <v>34</v>
      </c>
    </row>
    <row r="13" ht="40.5" customHeight="1">
      <c r="A13" s="28"/>
      <c r="B13" s="624"/>
      <c r="C13" s="620" t="s">
        <v>1082</v>
      </c>
      <c r="D13" s="35" t="s">
        <v>48</v>
      </c>
      <c r="E13" s="35" t="s">
        <v>1083</v>
      </c>
      <c r="F13" s="35" t="s">
        <v>1084</v>
      </c>
      <c r="G13" s="35" t="s">
        <v>1076</v>
      </c>
      <c r="H13" s="35" t="s">
        <v>1085</v>
      </c>
      <c r="I13" s="621" t="s">
        <v>69</v>
      </c>
      <c r="J13" s="621" t="s">
        <v>1087</v>
      </c>
      <c r="K13" s="621" t="s">
        <v>1082</v>
      </c>
      <c r="L13" s="35" t="s">
        <v>34</v>
      </c>
    </row>
    <row r="14" ht="40.5" customHeight="1">
      <c r="A14" s="28"/>
      <c r="B14" s="624"/>
      <c r="C14" s="620" t="s">
        <v>1082</v>
      </c>
      <c r="D14" s="35" t="s">
        <v>1088</v>
      </c>
      <c r="E14" s="35" t="s">
        <v>1083</v>
      </c>
      <c r="F14" s="35" t="s">
        <v>1084</v>
      </c>
      <c r="G14" s="35" t="s">
        <v>1076</v>
      </c>
      <c r="H14" s="35" t="s">
        <v>1085</v>
      </c>
      <c r="I14" s="621" t="s">
        <v>69</v>
      </c>
      <c r="J14" s="621" t="s">
        <v>1087</v>
      </c>
      <c r="K14" s="621" t="s">
        <v>1082</v>
      </c>
      <c r="L14" s="35" t="s">
        <v>34</v>
      </c>
    </row>
    <row r="15" ht="39.0" customHeight="1">
      <c r="A15" s="28"/>
      <c r="B15" s="624"/>
      <c r="C15" s="620" t="s">
        <v>1090</v>
      </c>
      <c r="D15" s="35" t="s">
        <v>1060</v>
      </c>
      <c r="E15" s="633" t="s">
        <v>1091</v>
      </c>
      <c r="F15" s="35" t="s">
        <v>1092</v>
      </c>
      <c r="G15" s="633" t="s">
        <v>1093</v>
      </c>
      <c r="H15" s="633" t="s">
        <v>1094</v>
      </c>
      <c r="I15" s="635" t="s">
        <v>1095</v>
      </c>
      <c r="J15" s="635" t="s">
        <v>1065</v>
      </c>
      <c r="K15" s="35" t="s">
        <v>1090</v>
      </c>
      <c r="L15" s="35" t="s">
        <v>34</v>
      </c>
    </row>
    <row r="16" ht="55.5" customHeight="1">
      <c r="A16" s="28"/>
      <c r="B16" s="624"/>
      <c r="C16" s="620" t="s">
        <v>1090</v>
      </c>
      <c r="D16" s="35" t="s">
        <v>1070</v>
      </c>
      <c r="E16" s="633" t="s">
        <v>1091</v>
      </c>
      <c r="F16" s="35" t="s">
        <v>1092</v>
      </c>
      <c r="G16" s="633" t="s">
        <v>1093</v>
      </c>
      <c r="H16" s="633" t="s">
        <v>1094</v>
      </c>
      <c r="I16" s="635" t="s">
        <v>1095</v>
      </c>
      <c r="J16" s="635" t="s">
        <v>1065</v>
      </c>
      <c r="K16" s="35" t="s">
        <v>1090</v>
      </c>
      <c r="L16" s="35" t="s">
        <v>34</v>
      </c>
    </row>
    <row r="17">
      <c r="B17" s="607"/>
      <c r="C17" s="620" t="s">
        <v>1090</v>
      </c>
      <c r="D17" s="35" t="s">
        <v>1071</v>
      </c>
      <c r="E17" s="633" t="s">
        <v>1091</v>
      </c>
      <c r="F17" s="35" t="s">
        <v>1092</v>
      </c>
      <c r="G17" s="633" t="s">
        <v>1093</v>
      </c>
      <c r="H17" s="633" t="s">
        <v>1094</v>
      </c>
      <c r="I17" s="635" t="s">
        <v>1095</v>
      </c>
      <c r="J17" s="635" t="s">
        <v>1065</v>
      </c>
      <c r="K17" s="35" t="s">
        <v>1090</v>
      </c>
      <c r="L17" s="35" t="s">
        <v>34</v>
      </c>
    </row>
    <row r="18" ht="24.75" customHeight="1">
      <c r="B18" s="612"/>
      <c r="C18" s="620" t="s">
        <v>1096</v>
      </c>
      <c r="D18" s="35" t="s">
        <v>1072</v>
      </c>
      <c r="E18" s="633" t="s">
        <v>1061</v>
      </c>
      <c r="F18" s="35" t="s">
        <v>1099</v>
      </c>
      <c r="G18" s="633" t="s">
        <v>1100</v>
      </c>
      <c r="H18" s="633" t="s">
        <v>1094</v>
      </c>
      <c r="I18" s="635" t="s">
        <v>29</v>
      </c>
      <c r="J18" s="635" t="s">
        <v>1065</v>
      </c>
      <c r="K18" s="35" t="s">
        <v>1096</v>
      </c>
      <c r="L18" s="35" t="s">
        <v>34</v>
      </c>
    </row>
    <row r="19" ht="22.5" customHeight="1">
      <c r="A19" s="8"/>
      <c r="B19" s="616"/>
      <c r="C19" s="620" t="s">
        <v>1096</v>
      </c>
      <c r="D19" s="35" t="s">
        <v>857</v>
      </c>
      <c r="E19" s="633" t="s">
        <v>1061</v>
      </c>
      <c r="F19" s="35" t="s">
        <v>1099</v>
      </c>
      <c r="G19" s="633" t="s">
        <v>1100</v>
      </c>
      <c r="H19" s="633" t="s">
        <v>1094</v>
      </c>
      <c r="I19" s="635" t="s">
        <v>29</v>
      </c>
      <c r="J19" s="635" t="s">
        <v>1065</v>
      </c>
      <c r="K19" s="35" t="s">
        <v>1096</v>
      </c>
      <c r="L19" s="35" t="s">
        <v>34</v>
      </c>
    </row>
    <row r="20" ht="56.25" customHeight="1">
      <c r="A20" s="37"/>
      <c r="B20" s="639"/>
      <c r="C20" s="620" t="s">
        <v>1096</v>
      </c>
      <c r="D20" s="35" t="s">
        <v>1102</v>
      </c>
      <c r="E20" s="633" t="s">
        <v>1061</v>
      </c>
      <c r="F20" s="35" t="s">
        <v>1099</v>
      </c>
      <c r="G20" s="633" t="s">
        <v>1100</v>
      </c>
      <c r="H20" s="633" t="s">
        <v>1094</v>
      </c>
      <c r="I20" s="635" t="s">
        <v>29</v>
      </c>
      <c r="J20" s="635" t="s">
        <v>1065</v>
      </c>
      <c r="K20" s="35" t="s">
        <v>1096</v>
      </c>
      <c r="L20" s="35" t="s">
        <v>34</v>
      </c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39.0" customHeight="1">
      <c r="A21" s="28"/>
      <c r="B21" s="642"/>
      <c r="C21" s="620" t="s">
        <v>1105</v>
      </c>
      <c r="D21" s="35" t="s">
        <v>145</v>
      </c>
      <c r="E21" s="633" t="s">
        <v>1106</v>
      </c>
      <c r="F21" s="35" t="s">
        <v>1107</v>
      </c>
      <c r="G21" s="633" t="s">
        <v>1108</v>
      </c>
      <c r="H21" s="35" t="s">
        <v>1085</v>
      </c>
      <c r="I21" s="635" t="s">
        <v>69</v>
      </c>
      <c r="J21" s="621" t="s">
        <v>1087</v>
      </c>
      <c r="K21" s="35" t="s">
        <v>1105</v>
      </c>
      <c r="L21" s="35" t="s">
        <v>34</v>
      </c>
    </row>
    <row r="22" ht="39.0" customHeight="1">
      <c r="A22" s="28"/>
      <c r="B22" s="642"/>
      <c r="C22" s="620" t="s">
        <v>1105</v>
      </c>
      <c r="D22" s="35" t="s">
        <v>145</v>
      </c>
      <c r="E22" s="633" t="s">
        <v>1106</v>
      </c>
      <c r="F22" s="35" t="s">
        <v>1107</v>
      </c>
      <c r="G22" s="633" t="s">
        <v>1108</v>
      </c>
      <c r="H22" s="35" t="s">
        <v>1085</v>
      </c>
      <c r="I22" s="635" t="s">
        <v>69</v>
      </c>
      <c r="J22" s="621" t="s">
        <v>1087</v>
      </c>
      <c r="K22" s="35" t="s">
        <v>1105</v>
      </c>
      <c r="L22" s="35" t="s">
        <v>34</v>
      </c>
    </row>
    <row r="23" ht="39.0" customHeight="1">
      <c r="A23" s="28"/>
      <c r="B23" s="642"/>
      <c r="C23" s="620" t="s">
        <v>1105</v>
      </c>
      <c r="D23" s="35" t="s">
        <v>48</v>
      </c>
      <c r="E23" s="633" t="s">
        <v>1106</v>
      </c>
      <c r="F23" s="35" t="s">
        <v>1107</v>
      </c>
      <c r="G23" s="633" t="s">
        <v>1108</v>
      </c>
      <c r="H23" s="35" t="s">
        <v>1085</v>
      </c>
      <c r="I23" s="635" t="s">
        <v>69</v>
      </c>
      <c r="J23" s="621" t="s">
        <v>1087</v>
      </c>
      <c r="K23" s="35" t="s">
        <v>1105</v>
      </c>
      <c r="L23" s="35" t="s">
        <v>34</v>
      </c>
    </row>
    <row r="24" ht="39.0" customHeight="1">
      <c r="A24" s="28"/>
      <c r="B24" s="642"/>
      <c r="C24" s="620" t="s">
        <v>1105</v>
      </c>
      <c r="D24" s="35" t="s">
        <v>1088</v>
      </c>
      <c r="E24" s="633" t="s">
        <v>1106</v>
      </c>
      <c r="F24" s="35" t="s">
        <v>1107</v>
      </c>
      <c r="G24" s="633" t="s">
        <v>1108</v>
      </c>
      <c r="H24" s="35" t="s">
        <v>1085</v>
      </c>
      <c r="I24" s="635" t="s">
        <v>69</v>
      </c>
      <c r="J24" s="621" t="s">
        <v>1087</v>
      </c>
      <c r="K24" s="35" t="s">
        <v>1105</v>
      </c>
      <c r="L24" s="35" t="s">
        <v>34</v>
      </c>
    </row>
    <row r="25" ht="39.0" customHeight="1">
      <c r="A25" s="28"/>
      <c r="B25" s="642"/>
      <c r="C25" s="620" t="s">
        <v>1105</v>
      </c>
      <c r="D25" s="633" t="s">
        <v>1111</v>
      </c>
      <c r="E25" s="633" t="s">
        <v>1106</v>
      </c>
      <c r="F25" s="35" t="s">
        <v>1107</v>
      </c>
      <c r="G25" s="633" t="s">
        <v>1108</v>
      </c>
      <c r="H25" s="35" t="s">
        <v>1085</v>
      </c>
      <c r="I25" s="635" t="s">
        <v>69</v>
      </c>
      <c r="J25" s="621" t="s">
        <v>1087</v>
      </c>
      <c r="K25" s="35" t="s">
        <v>1105</v>
      </c>
      <c r="L25" s="35" t="s">
        <v>34</v>
      </c>
    </row>
    <row r="26" ht="39.0" customHeight="1">
      <c r="A26" s="28"/>
      <c r="B26" s="642"/>
      <c r="C26" s="643"/>
      <c r="D26" s="464"/>
      <c r="E26" s="464"/>
      <c r="F26" s="462"/>
      <c r="G26" s="464"/>
      <c r="H26" s="464"/>
      <c r="I26" s="464"/>
      <c r="J26" s="464"/>
      <c r="K26" s="464"/>
      <c r="L26" s="464"/>
    </row>
    <row r="27" ht="39.0" customHeight="1">
      <c r="A27" s="28"/>
      <c r="B27" s="642"/>
      <c r="C27" s="643"/>
      <c r="D27" s="464"/>
      <c r="E27" s="464"/>
      <c r="F27" s="462"/>
      <c r="G27" s="464"/>
      <c r="H27" s="464"/>
      <c r="I27" s="464"/>
      <c r="J27" s="464"/>
      <c r="K27" s="464"/>
      <c r="L27" s="464"/>
    </row>
    <row r="28" ht="33.75" customHeight="1">
      <c r="B28" s="607"/>
      <c r="C28" s="643"/>
      <c r="D28" s="464"/>
      <c r="E28" s="464"/>
      <c r="F28" s="462"/>
      <c r="G28" s="464"/>
      <c r="H28" s="464"/>
      <c r="I28" s="464"/>
      <c r="J28" s="464"/>
      <c r="K28" s="464"/>
      <c r="L28" s="464"/>
    </row>
    <row r="29" ht="24.75" customHeight="1">
      <c r="B29" s="612"/>
      <c r="C29" s="643"/>
      <c r="D29" s="464"/>
      <c r="E29" s="464"/>
      <c r="F29" s="462"/>
      <c r="G29" s="464"/>
      <c r="H29" s="464"/>
      <c r="I29" s="464"/>
      <c r="J29" s="464"/>
      <c r="K29" s="464"/>
      <c r="L29" s="464"/>
    </row>
    <row r="30" ht="23.25" customHeight="1">
      <c r="A30" s="8"/>
      <c r="B30" s="616"/>
      <c r="C30" s="643"/>
      <c r="D30" s="464"/>
      <c r="E30" s="464"/>
      <c r="F30" s="462"/>
      <c r="G30" s="464"/>
      <c r="H30" s="464"/>
      <c r="I30" s="464"/>
      <c r="J30" s="464"/>
      <c r="K30" s="464"/>
      <c r="L30" s="464"/>
    </row>
    <row r="31" ht="57.75" customHeight="1">
      <c r="A31" s="37"/>
      <c r="B31" s="639"/>
      <c r="C31" s="643"/>
      <c r="D31" s="464"/>
      <c r="E31" s="464"/>
      <c r="F31" s="462"/>
      <c r="G31" s="464"/>
      <c r="H31" s="464"/>
      <c r="I31" s="464"/>
      <c r="J31" s="464"/>
      <c r="K31" s="464"/>
      <c r="L31" s="464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56.25" customHeight="1">
      <c r="A32" s="37"/>
      <c r="B32" s="650"/>
      <c r="C32" s="643"/>
      <c r="D32" s="464"/>
      <c r="E32" s="464"/>
      <c r="F32" s="462"/>
      <c r="G32" s="464"/>
      <c r="H32" s="464"/>
      <c r="I32" s="464"/>
      <c r="J32" s="464"/>
      <c r="K32" s="464"/>
      <c r="L32" s="464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56.25" customHeight="1">
      <c r="A33" s="37"/>
      <c r="B33" s="650"/>
      <c r="C33" s="643"/>
      <c r="D33" s="464"/>
      <c r="E33" s="464"/>
      <c r="F33" s="462"/>
      <c r="G33" s="464"/>
      <c r="H33" s="464"/>
      <c r="I33" s="464"/>
      <c r="J33" s="464"/>
      <c r="K33" s="464"/>
      <c r="L33" s="464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56.25" customHeight="1">
      <c r="A34" s="37"/>
      <c r="B34" s="650"/>
      <c r="C34" s="643"/>
      <c r="D34" s="464"/>
      <c r="E34" s="464"/>
      <c r="F34" s="462"/>
      <c r="G34" s="464"/>
      <c r="H34" s="464"/>
      <c r="I34" s="464"/>
      <c r="J34" s="464"/>
      <c r="K34" s="464"/>
      <c r="L34" s="464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39.0" customHeight="1">
      <c r="A35" s="28"/>
      <c r="B35" s="654"/>
      <c r="C35" s="104"/>
      <c r="D35" s="106"/>
      <c r="E35" s="106"/>
      <c r="F35" s="104"/>
      <c r="G35" s="106"/>
      <c r="H35" s="106"/>
      <c r="I35" s="106"/>
      <c r="J35" s="106"/>
      <c r="K35" s="106"/>
      <c r="L35" s="106"/>
    </row>
    <row r="36" ht="39.0" customHeight="1">
      <c r="A36" s="64"/>
      <c r="B36" s="642"/>
      <c r="C36" s="104"/>
      <c r="D36" s="106"/>
      <c r="E36" s="106"/>
      <c r="F36" s="104"/>
      <c r="G36" s="106"/>
      <c r="H36" s="106"/>
      <c r="I36" s="106"/>
      <c r="J36" s="106"/>
      <c r="K36" s="106"/>
      <c r="L36" s="106"/>
      <c r="M36" s="536"/>
      <c r="N36" s="536"/>
      <c r="O36" s="536"/>
      <c r="P36" s="536"/>
      <c r="Q36" s="536"/>
      <c r="R36" s="536"/>
      <c r="S36" s="536"/>
      <c r="T36" s="536"/>
      <c r="U36" s="536"/>
      <c r="V36" s="536"/>
      <c r="W36" s="536"/>
      <c r="X36" s="536"/>
      <c r="Y36" s="536"/>
      <c r="Z36" s="536"/>
    </row>
    <row r="37" ht="39.0" customHeight="1">
      <c r="A37" s="28"/>
      <c r="B37" s="642"/>
      <c r="C37" s="104"/>
      <c r="D37" s="106"/>
      <c r="E37" s="106"/>
      <c r="F37" s="104"/>
      <c r="G37" s="106"/>
      <c r="H37" s="106"/>
      <c r="I37" s="106"/>
      <c r="J37" s="106"/>
      <c r="K37" s="106"/>
      <c r="L37" s="106"/>
    </row>
    <row r="38" ht="39.0" customHeight="1">
      <c r="A38" s="28"/>
      <c r="B38" s="642"/>
      <c r="C38" s="104"/>
      <c r="D38" s="106"/>
      <c r="E38" s="106"/>
      <c r="F38" s="104"/>
      <c r="G38" s="106"/>
      <c r="H38" s="106"/>
      <c r="I38" s="106"/>
      <c r="J38" s="106"/>
      <c r="K38" s="106"/>
      <c r="L38" s="106"/>
    </row>
    <row r="39" ht="39.0" customHeight="1">
      <c r="A39" s="28"/>
      <c r="B39" s="642"/>
      <c r="C39" s="104"/>
      <c r="D39" s="106"/>
      <c r="E39" s="106"/>
      <c r="F39" s="104"/>
      <c r="G39" s="106"/>
      <c r="H39" s="106"/>
      <c r="I39" s="106"/>
      <c r="J39" s="106"/>
      <c r="K39" s="106"/>
      <c r="L39" s="106"/>
    </row>
    <row r="40" ht="39.0" customHeight="1">
      <c r="A40" s="28"/>
      <c r="B40" s="642"/>
      <c r="C40" s="104"/>
      <c r="D40" s="106"/>
      <c r="E40" s="106"/>
      <c r="F40" s="104"/>
      <c r="G40" s="106"/>
      <c r="H40" s="106"/>
      <c r="I40" s="106"/>
      <c r="J40" s="106"/>
      <c r="K40" s="106"/>
      <c r="L40" s="106"/>
    </row>
    <row r="41" ht="39.0" customHeight="1">
      <c r="A41" s="28"/>
      <c r="B41" s="642"/>
      <c r="C41" s="104"/>
      <c r="D41" s="106"/>
      <c r="E41" s="106"/>
      <c r="F41" s="104"/>
      <c r="G41" s="106"/>
      <c r="H41" s="106"/>
      <c r="I41" s="106"/>
      <c r="J41" s="106"/>
      <c r="K41" s="106"/>
      <c r="L41" s="106"/>
    </row>
    <row r="42" ht="39.0" customHeight="1">
      <c r="A42" s="28"/>
      <c r="B42" s="642"/>
      <c r="C42" s="104"/>
      <c r="D42" s="106"/>
      <c r="E42" s="106"/>
      <c r="F42" s="104"/>
      <c r="G42" s="106"/>
      <c r="H42" s="106"/>
      <c r="I42" s="106"/>
      <c r="J42" s="106"/>
      <c r="K42" s="106"/>
      <c r="L42" s="106"/>
    </row>
    <row r="43" ht="39.0" customHeight="1">
      <c r="A43" s="28"/>
      <c r="B43" s="642"/>
      <c r="C43" s="104"/>
      <c r="D43" s="106"/>
      <c r="E43" s="106"/>
      <c r="F43" s="104"/>
      <c r="G43" s="106"/>
      <c r="H43" s="106"/>
      <c r="I43" s="106"/>
      <c r="J43" s="106"/>
      <c r="K43" s="106"/>
      <c r="L43" s="106"/>
    </row>
    <row r="44" ht="39.0" customHeight="1">
      <c r="A44" s="28"/>
      <c r="B44" s="642"/>
      <c r="C44" s="104"/>
      <c r="D44" s="106"/>
      <c r="E44" s="106"/>
      <c r="F44" s="104"/>
      <c r="G44" s="106"/>
      <c r="H44" s="106"/>
      <c r="I44" s="106"/>
      <c r="J44" s="106"/>
      <c r="K44" s="106"/>
      <c r="L44" s="106"/>
    </row>
    <row r="45" ht="39.0" customHeight="1">
      <c r="B45" s="627"/>
      <c r="C45" s="104"/>
      <c r="D45" s="106"/>
      <c r="E45" s="106"/>
      <c r="F45" s="104"/>
      <c r="G45" s="106"/>
      <c r="H45" s="106"/>
      <c r="I45" s="106"/>
      <c r="J45" s="106"/>
      <c r="K45" s="106"/>
      <c r="L45" s="106"/>
    </row>
    <row r="46" ht="33.0" customHeight="1">
      <c r="B46" s="627"/>
      <c r="C46" s="104"/>
      <c r="D46" s="106"/>
      <c r="E46" s="106"/>
      <c r="F46" s="104"/>
      <c r="G46" s="106"/>
      <c r="H46" s="106"/>
      <c r="I46" s="106"/>
      <c r="J46" s="106"/>
      <c r="K46" s="106"/>
      <c r="L46" s="106"/>
    </row>
    <row r="47" ht="14.25" customHeight="1">
      <c r="B47" s="627"/>
      <c r="C47" s="104"/>
      <c r="D47" s="106"/>
      <c r="E47" s="106"/>
      <c r="F47" s="104"/>
      <c r="G47" s="106"/>
      <c r="H47" s="106"/>
      <c r="I47" s="106"/>
      <c r="J47" s="106"/>
      <c r="K47" s="106"/>
      <c r="L47" s="106"/>
    </row>
    <row r="48" ht="40.5" customHeight="1">
      <c r="B48" s="627"/>
      <c r="C48" s="104"/>
      <c r="D48" s="106"/>
      <c r="E48" s="106"/>
      <c r="F48" s="104"/>
      <c r="G48" s="106"/>
      <c r="H48" s="106"/>
      <c r="I48" s="106"/>
      <c r="J48" s="106"/>
      <c r="K48" s="106"/>
      <c r="L48" s="106"/>
    </row>
    <row r="49" ht="40.5" customHeight="1">
      <c r="B49" s="627"/>
      <c r="C49" s="104"/>
      <c r="D49" s="106"/>
      <c r="E49" s="106"/>
      <c r="F49" s="104"/>
      <c r="G49" s="106"/>
      <c r="H49" s="106"/>
      <c r="I49" s="106"/>
      <c r="J49" s="106"/>
      <c r="K49" s="106"/>
      <c r="L49" s="106"/>
    </row>
    <row r="50" ht="40.5" customHeight="1">
      <c r="B50" s="627"/>
      <c r="C50" s="104"/>
      <c r="D50" s="106"/>
      <c r="E50" s="106"/>
      <c r="F50" s="104"/>
      <c r="G50" s="106"/>
      <c r="H50" s="106"/>
      <c r="I50" s="106"/>
      <c r="J50" s="106"/>
      <c r="K50" s="106"/>
      <c r="L50" s="106"/>
    </row>
    <row r="51" ht="40.5" customHeight="1">
      <c r="B51" s="627"/>
      <c r="C51" s="104"/>
      <c r="D51" s="106"/>
      <c r="E51" s="106"/>
      <c r="F51" s="104"/>
      <c r="G51" s="106"/>
      <c r="H51" s="106"/>
      <c r="I51" s="106"/>
      <c r="J51" s="106"/>
      <c r="K51" s="106"/>
      <c r="L51" s="106"/>
    </row>
    <row r="52" ht="30.0" customHeight="1">
      <c r="B52" s="627"/>
      <c r="C52" s="104"/>
      <c r="D52" s="106"/>
      <c r="E52" s="106"/>
      <c r="F52" s="104"/>
      <c r="G52" s="106"/>
      <c r="H52" s="106"/>
      <c r="I52" s="106"/>
      <c r="J52" s="106"/>
      <c r="K52" s="106"/>
      <c r="L52" s="106"/>
    </row>
    <row r="53" ht="75.75" customHeight="1">
      <c r="B53" s="627"/>
      <c r="C53" s="104"/>
      <c r="D53" s="106"/>
      <c r="E53" s="106"/>
      <c r="F53" s="104"/>
      <c r="G53" s="106"/>
      <c r="H53" s="106"/>
      <c r="I53" s="106"/>
      <c r="J53" s="106"/>
      <c r="K53" s="106"/>
      <c r="L53" s="106"/>
    </row>
    <row r="54" ht="36.75" customHeight="1">
      <c r="B54" s="627"/>
      <c r="C54" s="104"/>
      <c r="D54" s="106"/>
      <c r="E54" s="106"/>
      <c r="F54" s="104"/>
      <c r="G54" s="106"/>
      <c r="H54" s="106"/>
      <c r="I54" s="106"/>
      <c r="J54" s="106"/>
      <c r="K54" s="106"/>
      <c r="L54" s="106"/>
    </row>
    <row r="55" ht="42.75" customHeight="1">
      <c r="B55" s="627"/>
      <c r="C55" s="104"/>
      <c r="D55" s="106"/>
      <c r="E55" s="106"/>
      <c r="F55" s="104"/>
      <c r="G55" s="106"/>
      <c r="H55" s="106"/>
      <c r="I55" s="106"/>
      <c r="J55" s="106"/>
      <c r="K55" s="106"/>
      <c r="L55" s="106"/>
    </row>
    <row r="56" ht="34.5" customHeight="1">
      <c r="B56" s="627"/>
      <c r="C56" s="104"/>
      <c r="D56" s="106"/>
      <c r="E56" s="106"/>
      <c r="F56" s="104"/>
      <c r="G56" s="106"/>
      <c r="H56" s="106"/>
      <c r="I56" s="106"/>
      <c r="J56" s="106"/>
      <c r="K56" s="106"/>
      <c r="L56" s="106"/>
    </row>
    <row r="57" ht="33.75" customHeight="1">
      <c r="B57" s="627"/>
      <c r="C57" s="104"/>
      <c r="D57" s="106"/>
      <c r="E57" s="106"/>
      <c r="F57" s="104"/>
      <c r="G57" s="106"/>
      <c r="H57" s="106"/>
      <c r="I57" s="106"/>
      <c r="J57" s="106"/>
      <c r="K57" s="106"/>
      <c r="L57" s="106"/>
    </row>
    <row r="58" ht="33.75" customHeight="1">
      <c r="B58" s="627"/>
      <c r="C58" s="104"/>
      <c r="D58" s="106"/>
      <c r="E58" s="106"/>
      <c r="F58" s="104"/>
      <c r="G58" s="106"/>
      <c r="H58" s="106"/>
      <c r="I58" s="106"/>
      <c r="J58" s="106"/>
      <c r="K58" s="106"/>
      <c r="L58" s="106"/>
    </row>
    <row r="59" ht="36.0" customHeight="1">
      <c r="B59" s="627"/>
      <c r="C59" s="104"/>
      <c r="D59" s="106"/>
      <c r="E59" s="106"/>
      <c r="F59" s="104"/>
      <c r="G59" s="106"/>
      <c r="H59" s="106"/>
      <c r="I59" s="106"/>
      <c r="J59" s="106"/>
      <c r="K59" s="106"/>
      <c r="L59" s="106"/>
    </row>
    <row r="60" ht="14.25" customHeight="1">
      <c r="A60" s="90"/>
      <c r="B60" s="664"/>
      <c r="C60" s="104"/>
      <c r="D60" s="106"/>
      <c r="E60" s="106"/>
      <c r="F60" s="104"/>
      <c r="G60" s="106"/>
      <c r="H60" s="106"/>
      <c r="I60" s="106"/>
      <c r="J60" s="106"/>
      <c r="K60" s="106"/>
      <c r="L60" s="106"/>
    </row>
    <row r="61" ht="14.25" customHeight="1">
      <c r="A61" s="90"/>
      <c r="B61" s="666"/>
      <c r="C61" s="104"/>
      <c r="D61" s="106"/>
      <c r="E61" s="106"/>
      <c r="F61" s="104"/>
      <c r="G61" s="106"/>
      <c r="H61" s="106"/>
      <c r="I61" s="106"/>
      <c r="J61" s="106"/>
      <c r="K61" s="106"/>
      <c r="L61" s="106"/>
    </row>
    <row r="62" ht="14.25" customHeight="1">
      <c r="A62" s="90"/>
      <c r="B62" s="666"/>
      <c r="C62" s="104"/>
      <c r="D62" s="106"/>
      <c r="E62" s="106"/>
      <c r="F62" s="104"/>
      <c r="G62" s="106"/>
      <c r="H62" s="106"/>
      <c r="I62" s="106"/>
      <c r="J62" s="106"/>
      <c r="K62" s="106"/>
      <c r="L62" s="106"/>
    </row>
    <row r="63" ht="14.25" customHeight="1">
      <c r="A63" s="90"/>
      <c r="B63" s="666"/>
      <c r="C63" s="104"/>
      <c r="D63" s="106"/>
      <c r="E63" s="106"/>
      <c r="F63" s="104"/>
      <c r="G63" s="106"/>
      <c r="H63" s="106"/>
      <c r="I63" s="106"/>
      <c r="J63" s="106"/>
      <c r="K63" s="106"/>
      <c r="L63" s="106"/>
    </row>
    <row r="64" ht="14.25" customHeight="1">
      <c r="A64" s="90"/>
      <c r="B64" s="666"/>
      <c r="C64" s="104"/>
      <c r="D64" s="106"/>
      <c r="E64" s="106"/>
      <c r="F64" s="104"/>
      <c r="G64" s="106"/>
      <c r="H64" s="106"/>
      <c r="I64" s="106"/>
      <c r="J64" s="106"/>
      <c r="K64" s="106"/>
      <c r="L64" s="106"/>
    </row>
    <row r="65" ht="14.25" customHeight="1">
      <c r="A65" s="90"/>
      <c r="B65" s="666"/>
      <c r="C65" s="104"/>
      <c r="D65" s="106"/>
      <c r="E65" s="106"/>
      <c r="F65" s="104"/>
      <c r="G65" s="106"/>
      <c r="H65" s="106"/>
      <c r="I65" s="106"/>
      <c r="J65" s="106"/>
      <c r="K65" s="106"/>
      <c r="L65" s="106"/>
    </row>
    <row r="66" ht="14.25" customHeight="1">
      <c r="A66" s="90"/>
      <c r="B66" s="666"/>
      <c r="C66" s="104"/>
      <c r="D66" s="106"/>
      <c r="E66" s="106"/>
      <c r="F66" s="104"/>
      <c r="G66" s="106"/>
      <c r="H66" s="106"/>
      <c r="I66" s="106"/>
      <c r="J66" s="106"/>
      <c r="K66" s="106"/>
      <c r="L66" s="106"/>
    </row>
    <row r="67" ht="14.25" customHeight="1">
      <c r="A67" s="90"/>
      <c r="B67" s="666"/>
      <c r="C67" s="104"/>
      <c r="D67" s="106"/>
      <c r="E67" s="106"/>
      <c r="F67" s="104"/>
      <c r="G67" s="106"/>
      <c r="H67" s="106"/>
      <c r="I67" s="106"/>
      <c r="J67" s="106"/>
      <c r="K67" s="106"/>
      <c r="L67" s="106"/>
    </row>
    <row r="68" ht="14.25" customHeight="1">
      <c r="A68" s="90"/>
      <c r="B68" s="666"/>
      <c r="C68" s="104"/>
      <c r="D68" s="106"/>
      <c r="E68" s="106"/>
      <c r="F68" s="104"/>
      <c r="G68" s="106"/>
      <c r="H68" s="106"/>
      <c r="I68" s="106"/>
      <c r="J68" s="106"/>
      <c r="K68" s="106"/>
      <c r="L68" s="106"/>
    </row>
    <row r="69" ht="14.25" customHeight="1">
      <c r="A69" s="90"/>
      <c r="B69" s="666"/>
      <c r="C69" s="104"/>
      <c r="D69" s="106"/>
      <c r="E69" s="106"/>
      <c r="F69" s="104"/>
      <c r="G69" s="106"/>
      <c r="H69" s="106"/>
      <c r="I69" s="106"/>
      <c r="J69" s="106"/>
      <c r="K69" s="106"/>
      <c r="L69" s="106"/>
    </row>
    <row r="70" ht="14.25" customHeight="1">
      <c r="A70" s="90"/>
      <c r="B70" s="666"/>
      <c r="C70" s="104"/>
      <c r="D70" s="106"/>
      <c r="E70" s="106"/>
      <c r="F70" s="104"/>
      <c r="G70" s="106"/>
      <c r="H70" s="106"/>
      <c r="I70" s="106"/>
      <c r="J70" s="106"/>
      <c r="K70" s="106"/>
      <c r="L70" s="106"/>
    </row>
    <row r="71" ht="14.25" customHeight="1">
      <c r="A71" s="90"/>
      <c r="B71" s="666"/>
      <c r="C71" s="104"/>
      <c r="D71" s="106"/>
      <c r="E71" s="106"/>
      <c r="F71" s="104"/>
      <c r="G71" s="106"/>
      <c r="H71" s="106"/>
      <c r="I71" s="106"/>
      <c r="J71" s="106"/>
      <c r="K71" s="106"/>
      <c r="L71" s="106"/>
    </row>
    <row r="72" ht="14.25" customHeight="1">
      <c r="A72" s="90"/>
      <c r="B72" s="666"/>
      <c r="C72" s="104"/>
      <c r="D72" s="106"/>
      <c r="E72" s="106"/>
      <c r="F72" s="104"/>
      <c r="G72" s="106"/>
      <c r="H72" s="106"/>
      <c r="I72" s="106"/>
      <c r="J72" s="106"/>
      <c r="K72" s="106"/>
      <c r="L72" s="106"/>
    </row>
    <row r="73" ht="14.25" customHeight="1">
      <c r="A73" s="90"/>
      <c r="B73" s="666"/>
      <c r="C73" s="104"/>
      <c r="D73" s="106"/>
      <c r="E73" s="106"/>
      <c r="F73" s="104"/>
      <c r="G73" s="106"/>
      <c r="H73" s="106"/>
      <c r="I73" s="106"/>
      <c r="J73" s="106"/>
      <c r="K73" s="106"/>
      <c r="L73" s="106"/>
    </row>
    <row r="74" ht="14.25" customHeight="1">
      <c r="A74" s="90"/>
      <c r="B74" s="464"/>
      <c r="C74" s="104"/>
      <c r="D74" s="106"/>
      <c r="E74" s="106"/>
      <c r="F74" s="104"/>
      <c r="G74" s="106"/>
      <c r="H74" s="106"/>
      <c r="I74" s="106"/>
      <c r="J74" s="106"/>
      <c r="K74" s="106"/>
      <c r="L74" s="106"/>
    </row>
    <row r="75" ht="14.25" customHeight="1">
      <c r="A75" s="90"/>
      <c r="B75" s="464"/>
      <c r="C75" s="104"/>
      <c r="D75" s="106"/>
      <c r="E75" s="106"/>
      <c r="F75" s="104"/>
      <c r="G75" s="106"/>
      <c r="H75" s="106"/>
      <c r="I75" s="106"/>
      <c r="J75" s="106"/>
      <c r="K75" s="106"/>
      <c r="L75" s="106"/>
    </row>
    <row r="76" ht="14.25" customHeight="1">
      <c r="A76" s="90"/>
      <c r="B76" s="464"/>
      <c r="C76" s="104"/>
      <c r="D76" s="106"/>
      <c r="E76" s="106"/>
      <c r="F76" s="104"/>
      <c r="G76" s="106"/>
      <c r="H76" s="106"/>
      <c r="I76" s="106"/>
      <c r="J76" s="106"/>
      <c r="K76" s="106"/>
      <c r="L76" s="106"/>
    </row>
    <row r="77" ht="14.25" customHeight="1">
      <c r="A77" s="90"/>
      <c r="B77" s="464"/>
      <c r="C77" s="104"/>
      <c r="D77" s="106"/>
      <c r="E77" s="106"/>
      <c r="F77" s="104"/>
      <c r="G77" s="106"/>
      <c r="H77" s="106"/>
      <c r="I77" s="106"/>
      <c r="J77" s="106"/>
      <c r="K77" s="106"/>
      <c r="L77" s="106"/>
    </row>
    <row r="78" ht="14.25" customHeight="1">
      <c r="A78" s="90"/>
      <c r="B78" s="464"/>
      <c r="C78" s="104"/>
      <c r="D78" s="106"/>
      <c r="E78" s="106"/>
      <c r="F78" s="104"/>
      <c r="G78" s="106"/>
      <c r="H78" s="106"/>
      <c r="I78" s="106"/>
      <c r="J78" s="106"/>
      <c r="K78" s="106"/>
      <c r="L78" s="106"/>
    </row>
    <row r="79" ht="14.25" customHeight="1">
      <c r="A79" s="90"/>
      <c r="B79" s="464"/>
      <c r="C79" s="104"/>
      <c r="D79" s="106"/>
      <c r="E79" s="106"/>
      <c r="F79" s="104"/>
      <c r="G79" s="106"/>
      <c r="H79" s="106"/>
      <c r="I79" s="106"/>
      <c r="J79" s="106"/>
      <c r="K79" s="106"/>
      <c r="L79" s="106"/>
    </row>
    <row r="80" ht="14.25" customHeight="1">
      <c r="A80" s="90"/>
      <c r="B80" s="464"/>
      <c r="C80" s="104"/>
      <c r="D80" s="106"/>
      <c r="E80" s="106"/>
      <c r="F80" s="104"/>
      <c r="G80" s="106"/>
      <c r="H80" s="106"/>
      <c r="I80" s="106"/>
      <c r="J80" s="106"/>
      <c r="K80" s="106"/>
      <c r="L80" s="106"/>
    </row>
    <row r="81" ht="14.25" customHeight="1">
      <c r="A81" s="90"/>
      <c r="B81" s="464"/>
      <c r="C81" s="104"/>
      <c r="D81" s="106"/>
      <c r="E81" s="106"/>
      <c r="F81" s="104"/>
      <c r="G81" s="106"/>
      <c r="H81" s="106"/>
      <c r="I81" s="106"/>
      <c r="J81" s="106"/>
      <c r="K81" s="106"/>
      <c r="L81" s="106"/>
    </row>
    <row r="82" ht="14.25" customHeight="1">
      <c r="A82" s="90"/>
      <c r="B82" s="464"/>
      <c r="C82" s="104"/>
      <c r="D82" s="106"/>
      <c r="E82" s="106"/>
      <c r="F82" s="104"/>
      <c r="G82" s="106"/>
      <c r="H82" s="106"/>
      <c r="I82" s="106"/>
      <c r="J82" s="106"/>
      <c r="K82" s="106"/>
      <c r="L82" s="106"/>
    </row>
    <row r="83" ht="14.25" customHeight="1">
      <c r="A83" s="90"/>
      <c r="B83" s="464"/>
      <c r="C83" s="104"/>
      <c r="D83" s="106"/>
      <c r="E83" s="106"/>
      <c r="F83" s="104"/>
      <c r="G83" s="106"/>
      <c r="H83" s="106"/>
      <c r="I83" s="106"/>
      <c r="J83" s="106"/>
      <c r="K83" s="106"/>
      <c r="L83" s="106"/>
    </row>
    <row r="84" ht="14.25" customHeight="1">
      <c r="A84" s="90"/>
      <c r="B84" s="464"/>
      <c r="C84" s="104"/>
      <c r="D84" s="106"/>
      <c r="E84" s="106"/>
      <c r="F84" s="104"/>
      <c r="G84" s="106"/>
      <c r="H84" s="106"/>
      <c r="I84" s="106"/>
      <c r="J84" s="106"/>
      <c r="K84" s="106"/>
      <c r="L84" s="106"/>
    </row>
    <row r="85" ht="14.25" customHeight="1">
      <c r="A85" s="90"/>
      <c r="B85" s="464"/>
      <c r="C85" s="104"/>
      <c r="D85" s="106"/>
      <c r="E85" s="106"/>
      <c r="F85" s="104"/>
      <c r="G85" s="106"/>
      <c r="H85" s="106"/>
      <c r="I85" s="106"/>
      <c r="J85" s="106"/>
      <c r="K85" s="106"/>
      <c r="L85" s="106"/>
    </row>
    <row r="86" ht="14.25" customHeight="1">
      <c r="A86" s="90"/>
      <c r="B86" s="464"/>
      <c r="C86" s="104"/>
      <c r="D86" s="106"/>
      <c r="E86" s="106"/>
      <c r="F86" s="104"/>
      <c r="G86" s="106"/>
      <c r="H86" s="106"/>
      <c r="I86" s="106"/>
      <c r="J86" s="106"/>
      <c r="K86" s="106"/>
      <c r="L86" s="106"/>
    </row>
    <row r="87" ht="15.75" customHeight="1">
      <c r="A87" s="90"/>
      <c r="B87" s="464"/>
      <c r="C87" s="104"/>
      <c r="D87" s="106"/>
      <c r="E87" s="106"/>
      <c r="F87" s="104"/>
      <c r="G87" s="106"/>
      <c r="H87" s="106"/>
      <c r="I87" s="106"/>
      <c r="J87" s="106"/>
      <c r="K87" s="106"/>
      <c r="L87" s="106"/>
    </row>
    <row r="88" ht="14.25" customHeight="1">
      <c r="A88" s="90"/>
      <c r="B88" s="679"/>
      <c r="C88" s="104"/>
      <c r="D88" s="106"/>
      <c r="E88" s="106"/>
      <c r="F88" s="104"/>
      <c r="G88" s="106"/>
      <c r="H88" s="106"/>
      <c r="I88" s="106"/>
      <c r="J88" s="106"/>
      <c r="K88" s="106"/>
      <c r="L88" s="106"/>
    </row>
    <row r="89" ht="14.25" customHeight="1">
      <c r="A89" s="90"/>
      <c r="B89" s="666"/>
      <c r="C89" s="104"/>
      <c r="D89" s="106"/>
      <c r="E89" s="106"/>
      <c r="F89" s="104"/>
      <c r="G89" s="106"/>
      <c r="H89" s="106"/>
      <c r="I89" s="106"/>
      <c r="J89" s="106"/>
      <c r="K89" s="106"/>
      <c r="L89" s="106"/>
    </row>
    <row r="90" ht="14.25" customHeight="1">
      <c r="A90" s="90"/>
      <c r="B90" s="666"/>
      <c r="C90" s="104"/>
      <c r="D90" s="106"/>
      <c r="E90" s="106"/>
      <c r="F90" s="104"/>
      <c r="G90" s="106"/>
      <c r="H90" s="106"/>
      <c r="I90" s="106"/>
      <c r="J90" s="106"/>
      <c r="K90" s="106"/>
      <c r="L90" s="106"/>
    </row>
    <row r="91" ht="14.25" customHeight="1">
      <c r="A91" s="90"/>
      <c r="B91" s="666"/>
      <c r="C91" s="104"/>
      <c r="D91" s="106"/>
      <c r="E91" s="106"/>
      <c r="F91" s="104"/>
      <c r="G91" s="106"/>
      <c r="H91" s="106"/>
      <c r="I91" s="106"/>
      <c r="J91" s="106"/>
      <c r="K91" s="106"/>
      <c r="L91" s="106"/>
    </row>
    <row r="92" ht="14.25" customHeight="1">
      <c r="A92" s="90"/>
      <c r="B92" s="666"/>
      <c r="C92" s="104"/>
      <c r="D92" s="106"/>
      <c r="E92" s="106"/>
      <c r="F92" s="104"/>
      <c r="G92" s="106"/>
      <c r="H92" s="106"/>
      <c r="I92" s="106"/>
      <c r="J92" s="106"/>
      <c r="K92" s="106"/>
      <c r="L92" s="106"/>
    </row>
    <row r="93" ht="14.25" customHeight="1">
      <c r="A93" s="90"/>
      <c r="B93" s="666"/>
      <c r="C93" s="104"/>
      <c r="D93" s="106"/>
      <c r="E93" s="106"/>
      <c r="F93" s="104"/>
      <c r="G93" s="106"/>
      <c r="H93" s="106"/>
      <c r="I93" s="106"/>
      <c r="J93" s="106"/>
      <c r="K93" s="106"/>
      <c r="L93" s="106"/>
    </row>
    <row r="94" ht="14.25" customHeight="1">
      <c r="A94" s="90"/>
      <c r="B94" s="666"/>
      <c r="C94" s="104"/>
      <c r="D94" s="106"/>
      <c r="E94" s="106"/>
      <c r="F94" s="104"/>
      <c r="G94" s="106"/>
      <c r="H94" s="106"/>
      <c r="I94" s="106"/>
      <c r="J94" s="106"/>
      <c r="K94" s="106"/>
      <c r="L94" s="106"/>
    </row>
    <row r="95" ht="14.25" customHeight="1">
      <c r="A95" s="90"/>
      <c r="B95" s="666"/>
      <c r="C95" s="104"/>
      <c r="D95" s="106"/>
      <c r="E95" s="106"/>
      <c r="F95" s="104"/>
      <c r="G95" s="106"/>
      <c r="H95" s="106"/>
      <c r="I95" s="106"/>
      <c r="J95" s="106"/>
      <c r="K95" s="106"/>
      <c r="L95" s="106"/>
    </row>
    <row r="96" ht="14.25" customHeight="1">
      <c r="A96" s="90"/>
      <c r="B96" s="666"/>
      <c r="C96" s="104"/>
      <c r="D96" s="106"/>
      <c r="E96" s="106"/>
      <c r="F96" s="104"/>
      <c r="G96" s="106"/>
      <c r="H96" s="106"/>
      <c r="I96" s="106"/>
      <c r="J96" s="106"/>
      <c r="K96" s="106"/>
      <c r="L96" s="106"/>
    </row>
    <row r="97" ht="14.25" customHeight="1">
      <c r="A97" s="90"/>
      <c r="B97" s="666"/>
      <c r="C97" s="104"/>
      <c r="D97" s="106"/>
      <c r="E97" s="106"/>
      <c r="F97" s="104"/>
      <c r="G97" s="106"/>
      <c r="H97" s="106"/>
      <c r="I97" s="106"/>
      <c r="J97" s="106"/>
      <c r="K97" s="106"/>
      <c r="L97" s="106"/>
    </row>
    <row r="98" ht="14.25" customHeight="1">
      <c r="B98" s="627"/>
      <c r="C98" s="104"/>
      <c r="D98" s="106"/>
      <c r="E98" s="106"/>
      <c r="F98" s="104"/>
      <c r="G98" s="106"/>
      <c r="H98" s="106"/>
      <c r="I98" s="106"/>
      <c r="J98" s="106"/>
      <c r="K98" s="106"/>
      <c r="L98" s="106"/>
    </row>
    <row r="99" ht="14.25" customHeight="1">
      <c r="B99" s="627"/>
      <c r="C99" s="104"/>
      <c r="D99" s="106"/>
      <c r="E99" s="106"/>
      <c r="F99" s="104"/>
      <c r="G99" s="106"/>
      <c r="H99" s="106"/>
      <c r="I99" s="106"/>
      <c r="J99" s="106"/>
      <c r="K99" s="106"/>
      <c r="L99" s="106"/>
    </row>
    <row r="100" ht="14.25" customHeight="1">
      <c r="B100" s="627"/>
      <c r="C100" s="104"/>
      <c r="D100" s="106"/>
      <c r="E100" s="106"/>
      <c r="F100" s="104"/>
      <c r="G100" s="106"/>
      <c r="H100" s="106"/>
      <c r="I100" s="106"/>
      <c r="J100" s="106"/>
      <c r="K100" s="106"/>
      <c r="L100" s="106"/>
    </row>
    <row r="101" ht="14.25" customHeight="1">
      <c r="B101" s="627"/>
      <c r="C101" s="104"/>
      <c r="D101" s="106"/>
      <c r="E101" s="106"/>
      <c r="F101" s="104"/>
      <c r="G101" s="106"/>
      <c r="H101" s="106"/>
      <c r="I101" s="106"/>
      <c r="J101" s="106"/>
      <c r="K101" s="106"/>
      <c r="L101" s="106"/>
    </row>
    <row r="102" ht="14.25" customHeight="1">
      <c r="B102" s="627"/>
      <c r="C102" s="104"/>
      <c r="D102" s="106"/>
      <c r="E102" s="106"/>
      <c r="F102" s="104"/>
      <c r="G102" s="106"/>
      <c r="H102" s="106"/>
      <c r="I102" s="106"/>
      <c r="J102" s="106"/>
      <c r="K102" s="106"/>
      <c r="L102" s="106"/>
    </row>
    <row r="103" ht="14.25" customHeight="1">
      <c r="B103" s="627"/>
      <c r="C103" s="104"/>
      <c r="D103" s="106"/>
      <c r="E103" s="106"/>
      <c r="F103" s="104"/>
      <c r="G103" s="106"/>
      <c r="H103" s="106"/>
      <c r="I103" s="106"/>
      <c r="J103" s="106"/>
      <c r="K103" s="106"/>
      <c r="L103" s="106"/>
    </row>
    <row r="104" ht="14.25" customHeight="1">
      <c r="B104" s="627"/>
      <c r="C104" s="104"/>
      <c r="D104" s="106"/>
      <c r="E104" s="106"/>
      <c r="F104" s="104"/>
      <c r="G104" s="106"/>
      <c r="H104" s="106"/>
      <c r="I104" s="106"/>
      <c r="J104" s="106"/>
      <c r="K104" s="106"/>
      <c r="L104" s="106"/>
    </row>
    <row r="105" ht="14.25" customHeight="1">
      <c r="B105" s="627"/>
      <c r="C105" s="104"/>
      <c r="D105" s="106"/>
      <c r="E105" s="106"/>
      <c r="F105" s="104"/>
      <c r="G105" s="106"/>
      <c r="H105" s="106"/>
      <c r="I105" s="106"/>
      <c r="J105" s="106"/>
      <c r="K105" s="106"/>
      <c r="L105" s="106"/>
    </row>
    <row r="106" ht="14.25" customHeight="1">
      <c r="B106" s="627"/>
      <c r="C106" s="104"/>
      <c r="D106" s="106"/>
      <c r="E106" s="106"/>
      <c r="F106" s="104"/>
      <c r="G106" s="106"/>
      <c r="H106" s="106"/>
      <c r="I106" s="106"/>
      <c r="J106" s="106"/>
      <c r="K106" s="106"/>
      <c r="L106" s="106"/>
    </row>
    <row r="107" ht="14.25" customHeight="1">
      <c r="B107" s="627"/>
      <c r="C107" s="104"/>
      <c r="D107" s="106"/>
      <c r="E107" s="106"/>
      <c r="F107" s="104"/>
      <c r="G107" s="106"/>
      <c r="H107" s="106"/>
      <c r="I107" s="106"/>
      <c r="J107" s="106"/>
      <c r="K107" s="106"/>
      <c r="L107" s="106"/>
    </row>
    <row r="108" ht="14.25" customHeight="1">
      <c r="B108" s="627"/>
      <c r="C108" s="104"/>
      <c r="D108" s="106"/>
      <c r="E108" s="106"/>
      <c r="F108" s="104"/>
      <c r="G108" s="106"/>
      <c r="H108" s="106"/>
      <c r="I108" s="106"/>
      <c r="J108" s="106"/>
      <c r="K108" s="106"/>
      <c r="L108" s="106"/>
    </row>
    <row r="109" ht="14.25" customHeight="1">
      <c r="B109" s="627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</row>
    <row r="110" ht="14.25" customHeight="1">
      <c r="B110" s="627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</row>
    <row r="111" ht="14.25" customHeight="1">
      <c r="B111" s="627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</row>
    <row r="112" ht="14.25" customHeight="1">
      <c r="B112" s="627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</row>
    <row r="113" ht="14.25" customHeight="1">
      <c r="B113" s="627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</row>
    <row r="114" ht="14.25" customHeight="1">
      <c r="B114" s="627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</row>
    <row r="115" ht="14.25" customHeight="1">
      <c r="B115" s="627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</row>
    <row r="116" ht="14.25" customHeight="1">
      <c r="B116" s="627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</row>
    <row r="117" ht="14.25" customHeight="1">
      <c r="B117" s="627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</row>
    <row r="118" ht="14.25" customHeight="1">
      <c r="B118" s="627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</row>
    <row r="119" ht="14.25" customHeight="1">
      <c r="B119" s="627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</row>
    <row r="120" ht="14.25" customHeight="1">
      <c r="B120" s="627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</row>
    <row r="121" ht="14.25" customHeight="1">
      <c r="B121" s="627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</row>
    <row r="122" ht="14.25" customHeight="1">
      <c r="B122" s="627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</row>
    <row r="123" ht="14.25" customHeight="1">
      <c r="B123" s="627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</row>
    <row r="124" ht="14.25" customHeight="1">
      <c r="B124" s="627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</row>
    <row r="125" ht="14.25" customHeight="1">
      <c r="B125" s="627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</row>
    <row r="126" ht="14.25" customHeight="1">
      <c r="B126" s="627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</row>
    <row r="127" ht="14.25" customHeight="1">
      <c r="B127" s="627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</row>
    <row r="128" ht="14.25" customHeight="1">
      <c r="B128" s="627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</row>
    <row r="129" ht="14.25" customHeight="1">
      <c r="B129" s="627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</row>
    <row r="130" ht="14.25" customHeight="1">
      <c r="B130" s="627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</row>
    <row r="131" ht="14.25" customHeight="1">
      <c r="B131" s="627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</row>
    <row r="132" ht="14.25" customHeight="1">
      <c r="B132" s="627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</row>
    <row r="133" ht="14.25" customHeight="1">
      <c r="B133" s="627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</row>
    <row r="134" ht="14.25" customHeight="1">
      <c r="B134" s="627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</row>
    <row r="135" ht="14.25" customHeight="1">
      <c r="B135" s="627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</row>
    <row r="136" ht="14.25" customHeight="1">
      <c r="B136" s="627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</row>
    <row r="137" ht="14.25" customHeight="1">
      <c r="B137" s="627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</row>
    <row r="138" ht="14.25" customHeight="1">
      <c r="B138" s="627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</row>
    <row r="139" ht="14.25" customHeight="1">
      <c r="B139" s="627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</row>
    <row r="140" ht="14.25" customHeight="1">
      <c r="B140" s="627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</row>
    <row r="141" ht="14.25" customHeight="1">
      <c r="B141" s="627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</row>
    <row r="142" ht="14.25" customHeight="1">
      <c r="B142" s="627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</row>
    <row r="143" ht="14.25" customHeight="1">
      <c r="B143" s="627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</row>
    <row r="144" ht="14.25" customHeight="1">
      <c r="B144" s="627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</row>
    <row r="145" ht="14.25" customHeight="1">
      <c r="B145" s="627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</row>
    <row r="146" ht="14.25" customHeight="1">
      <c r="B146" s="627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</row>
    <row r="147" ht="14.25" customHeight="1">
      <c r="B147" s="627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</row>
    <row r="148" ht="14.25" customHeight="1">
      <c r="B148" s="627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</row>
    <row r="149" ht="14.25" customHeight="1">
      <c r="B149" s="627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</row>
    <row r="150" ht="14.25" customHeight="1">
      <c r="B150" s="627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</row>
    <row r="151" ht="14.25" customHeight="1">
      <c r="B151" s="627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</row>
    <row r="152" ht="14.25" customHeight="1">
      <c r="B152" s="627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</row>
    <row r="153" ht="14.25" customHeight="1">
      <c r="B153" s="627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</row>
    <row r="154" ht="14.25" customHeight="1">
      <c r="B154" s="627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</row>
    <row r="155" ht="14.25" customHeight="1">
      <c r="B155" s="627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</row>
    <row r="156" ht="14.25" customHeight="1">
      <c r="B156" s="627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</row>
    <row r="157" ht="14.25" customHeight="1">
      <c r="B157" s="700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</row>
    <row r="158" ht="14.25" customHeight="1">
      <c r="B158" s="6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</row>
    <row r="159" ht="14.25" customHeight="1">
      <c r="B159" s="6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</row>
    <row r="160" ht="14.25" customHeight="1">
      <c r="B160" s="6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</row>
    <row r="161" ht="14.25" customHeight="1">
      <c r="B161" s="6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</row>
    <row r="162" ht="14.25" customHeight="1">
      <c r="B162" s="6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</row>
    <row r="163" ht="14.25" customHeight="1">
      <c r="B163" s="6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</row>
    <row r="164" ht="14.25" customHeight="1">
      <c r="B164" s="6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</row>
    <row r="165" ht="14.25" customHeight="1">
      <c r="B165" s="6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</row>
    <row r="166" ht="14.25" customHeight="1">
      <c r="B166" s="6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</row>
    <row r="167" ht="14.25" customHeight="1">
      <c r="B167" s="6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</row>
    <row r="168" ht="14.25" customHeight="1">
      <c r="B168" s="6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</row>
    <row r="169" ht="14.25" customHeight="1">
      <c r="B169" s="6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</row>
    <row r="170" ht="14.25" customHeight="1">
      <c r="B170" s="6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</row>
    <row r="171" ht="14.25" customHeight="1">
      <c r="B171" s="6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</row>
    <row r="172" ht="14.25" customHeight="1">
      <c r="B172" s="6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</row>
    <row r="173" ht="14.25" customHeight="1">
      <c r="B173" s="6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</row>
    <row r="174" ht="14.25" customHeight="1">
      <c r="B174" s="6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</row>
    <row r="175" ht="14.25" customHeight="1">
      <c r="B175" s="6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</row>
    <row r="176" ht="14.25" customHeight="1">
      <c r="B176" s="6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</row>
    <row r="177" ht="14.25" customHeight="1">
      <c r="B177" s="6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</row>
    <row r="178" ht="14.25" customHeight="1">
      <c r="B178" s="6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</row>
    <row r="179" ht="14.25" customHeight="1">
      <c r="B179" s="6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</row>
    <row r="180" ht="14.25" customHeight="1">
      <c r="B180" s="6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</row>
    <row r="181" ht="14.25" customHeight="1">
      <c r="B181" s="6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</row>
    <row r="182" ht="14.25" customHeight="1">
      <c r="B182" s="6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</row>
    <row r="183" ht="14.25" customHeight="1">
      <c r="B183" s="6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</row>
    <row r="184" ht="14.25" customHeight="1">
      <c r="B184" s="6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</row>
    <row r="185" ht="14.25" customHeight="1">
      <c r="B185" s="6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</row>
    <row r="186" ht="14.25" customHeight="1">
      <c r="B186" s="6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</row>
    <row r="187" ht="14.25" customHeight="1">
      <c r="B187" s="6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</row>
    <row r="188" ht="14.25" customHeight="1">
      <c r="B188" s="6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</row>
    <row r="189" ht="14.25" customHeight="1">
      <c r="B189" s="6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</row>
    <row r="190" ht="14.25" customHeight="1">
      <c r="B190" s="6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</row>
    <row r="191" ht="14.25" customHeight="1">
      <c r="B191" s="6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</row>
    <row r="192" ht="14.25" customHeight="1">
      <c r="B192" s="6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</row>
    <row r="193" ht="14.25" customHeight="1">
      <c r="B193" s="6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</row>
    <row r="194" ht="14.25" customHeight="1">
      <c r="B194" s="6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</row>
    <row r="195" ht="14.25" customHeight="1">
      <c r="B195" s="6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</row>
    <row r="196" ht="14.25" customHeight="1">
      <c r="B196" s="6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</row>
    <row r="197" ht="14.25" customHeight="1">
      <c r="B197" s="6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</row>
    <row r="198" ht="14.25" customHeight="1">
      <c r="B198" s="6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</row>
    <row r="199" ht="14.25" customHeight="1">
      <c r="B199" s="6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</row>
    <row r="200" ht="14.25" customHeight="1">
      <c r="B200" s="6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</row>
    <row r="201" ht="14.25" customHeight="1">
      <c r="B201" s="6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</row>
    <row r="202" ht="14.25" customHeight="1">
      <c r="B202" s="6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</row>
    <row r="203" ht="14.25" customHeight="1">
      <c r="B203" s="6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</row>
    <row r="204" ht="14.25" customHeight="1">
      <c r="B204" s="6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</row>
    <row r="205" ht="14.25" customHeight="1">
      <c r="B205" s="6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</row>
    <row r="206" ht="14.25" customHeight="1">
      <c r="B206" s="6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</row>
    <row r="207" ht="14.25" customHeight="1">
      <c r="B207" s="6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</row>
    <row r="208" ht="14.25" customHeight="1">
      <c r="B208" s="6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</row>
    <row r="209" ht="14.25" customHeight="1">
      <c r="B209" s="6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</row>
    <row r="210" ht="14.25" customHeight="1">
      <c r="B210" s="6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</row>
    <row r="211" ht="14.25" customHeight="1">
      <c r="B211" s="6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</row>
    <row r="212" ht="14.25" customHeight="1">
      <c r="B212" s="6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</row>
    <row r="213" ht="14.25" customHeight="1">
      <c r="B213" s="6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</row>
    <row r="214" ht="14.25" customHeight="1">
      <c r="B214" s="6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</row>
    <row r="215" ht="14.25" customHeight="1">
      <c r="B215" s="6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</row>
    <row r="216" ht="14.25" customHeight="1">
      <c r="B216" s="6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</row>
    <row r="217" ht="14.25" customHeight="1">
      <c r="B217" s="6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</row>
    <row r="218" ht="14.25" customHeight="1">
      <c r="B218" s="6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</row>
    <row r="219" ht="14.25" customHeight="1">
      <c r="B219" s="6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</row>
    <row r="220" ht="14.25" customHeight="1">
      <c r="B220" s="6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</row>
    <row r="221" ht="14.25" customHeight="1">
      <c r="B221" s="6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</row>
    <row r="222" ht="14.25" customHeight="1">
      <c r="B222" s="6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</row>
    <row r="223" ht="14.25" customHeight="1">
      <c r="B223" s="6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</row>
    <row r="224" ht="14.25" customHeight="1">
      <c r="B224" s="6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</row>
    <row r="225" ht="14.25" customHeight="1">
      <c r="B225" s="6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2:L2"/>
    <mergeCell ref="C3:L3"/>
  </mergeCells>
  <printOptions/>
  <pageMargins bottom="0.75" footer="0.0" header="0.0" left="0.699305555555556" right="0.699305555555556" top="0.75"/>
  <pageSetup orientation="portrait"/>
  <rowBreaks count="1" manualBreakCount="1">
    <brk id="16" man="1"/>
  </rowBreak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71"/>
    <col customWidth="1" min="2" max="2" width="54.29"/>
    <col customWidth="1" min="3" max="3" width="56.29"/>
    <col customWidth="1" min="4" max="4" width="54.57"/>
    <col customWidth="1" min="5" max="5" width="55.86"/>
    <col customWidth="1" min="6" max="6" width="34.86"/>
    <col customWidth="1" min="7" max="8" width="7.71"/>
    <col customWidth="1" min="9" max="9" width="39.29"/>
    <col customWidth="1" min="10" max="10" width="38.57"/>
    <col customWidth="1" min="11" max="11" width="38.71"/>
    <col customWidth="1" min="12" max="16" width="7.71"/>
    <col customWidth="1" min="17" max="26" width="12.71"/>
  </cols>
  <sheetData>
    <row r="1" ht="3.0" customHeight="1">
      <c r="I1" s="755" t="s">
        <v>1145</v>
      </c>
      <c r="J1" s="755" t="s">
        <v>1146</v>
      </c>
      <c r="K1" s="755" t="s">
        <v>1147</v>
      </c>
    </row>
    <row r="2" ht="36.75" customHeight="1">
      <c r="B2" s="756" t="s">
        <v>1148</v>
      </c>
      <c r="C2" s="690"/>
      <c r="D2" s="690"/>
      <c r="E2" s="691"/>
      <c r="I2" s="127" t="s">
        <v>368</v>
      </c>
      <c r="J2" s="127" t="s">
        <v>369</v>
      </c>
      <c r="K2" s="138" t="s">
        <v>371</v>
      </c>
    </row>
    <row r="3" ht="220.5" customHeight="1">
      <c r="B3" s="757"/>
      <c r="C3" s="758"/>
      <c r="D3" s="759"/>
      <c r="E3" s="760"/>
      <c r="I3" s="127" t="s">
        <v>396</v>
      </c>
      <c r="J3" s="127" t="s">
        <v>397</v>
      </c>
      <c r="K3" s="142" t="s">
        <v>400</v>
      </c>
    </row>
    <row r="4" ht="222.75" customHeight="1">
      <c r="B4" s="758"/>
      <c r="C4" s="761"/>
      <c r="D4" s="762"/>
      <c r="E4" s="762"/>
      <c r="I4" s="127" t="s">
        <v>1149</v>
      </c>
      <c r="J4" s="127" t="s">
        <v>1150</v>
      </c>
      <c r="K4" s="142">
        <v>1.0</v>
      </c>
    </row>
    <row r="5" ht="24.75" customHeight="1">
      <c r="I5" s="127" t="s">
        <v>407</v>
      </c>
      <c r="J5" s="127" t="s">
        <v>409</v>
      </c>
      <c r="K5" s="127" t="s">
        <v>411</v>
      </c>
    </row>
    <row r="6" ht="24.0" customHeight="1">
      <c r="B6" s="763" t="s">
        <v>1151</v>
      </c>
      <c r="C6" s="763" t="s">
        <v>1152</v>
      </c>
      <c r="D6" s="123" t="s">
        <v>1153</v>
      </c>
      <c r="E6" s="123" t="s">
        <v>12</v>
      </c>
      <c r="F6" s="186" t="s">
        <v>1154</v>
      </c>
      <c r="I6" s="148" t="s">
        <v>1155</v>
      </c>
    </row>
    <row r="7" ht="37.5" customHeight="1">
      <c r="B7" s="764">
        <v>1.0</v>
      </c>
      <c r="C7" s="765" t="s">
        <v>1156</v>
      </c>
      <c r="D7" s="123" t="s">
        <v>1157</v>
      </c>
      <c r="E7" s="766" t="s">
        <v>1158</v>
      </c>
      <c r="F7" s="767">
        <v>44440.0</v>
      </c>
      <c r="I7" s="140"/>
      <c r="J7" s="140"/>
      <c r="K7" s="140"/>
    </row>
    <row r="8" ht="28.5" customHeight="1">
      <c r="B8" s="460"/>
      <c r="C8" s="472"/>
      <c r="D8" s="768" t="s">
        <v>1159</v>
      </c>
      <c r="E8" s="769" t="s">
        <v>1160</v>
      </c>
      <c r="F8" s="767">
        <v>44440.0</v>
      </c>
      <c r="I8" s="770" t="s">
        <v>1161</v>
      </c>
      <c r="J8" s="770" t="s">
        <v>1162</v>
      </c>
    </row>
    <row r="9">
      <c r="B9" s="460"/>
      <c r="C9" s="472"/>
      <c r="D9" s="219"/>
      <c r="E9" s="769" t="s">
        <v>1163</v>
      </c>
      <c r="F9" s="767">
        <v>44440.0</v>
      </c>
      <c r="I9" s="140"/>
      <c r="J9" s="140"/>
    </row>
    <row r="10">
      <c r="B10" s="460"/>
      <c r="C10" s="472"/>
      <c r="D10" s="219"/>
      <c r="E10" s="766" t="s">
        <v>1164</v>
      </c>
      <c r="F10" s="767">
        <v>44440.0</v>
      </c>
      <c r="I10" s="771" t="s">
        <v>893</v>
      </c>
      <c r="J10" s="771">
        <v>85727.0</v>
      </c>
      <c r="K10" s="771">
        <v>320.0</v>
      </c>
    </row>
    <row r="11" ht="14.25" customHeight="1">
      <c r="B11" s="460"/>
      <c r="C11" s="472"/>
      <c r="D11" s="219"/>
      <c r="E11" s="772" t="s">
        <v>1165</v>
      </c>
      <c r="F11" s="767">
        <v>44440.0</v>
      </c>
      <c r="I11" s="771" t="s">
        <v>897</v>
      </c>
      <c r="J11" s="771">
        <v>28652.0</v>
      </c>
      <c r="K11" s="771">
        <v>230.0</v>
      </c>
    </row>
    <row r="12" ht="14.25" customHeight="1">
      <c r="B12" s="480"/>
      <c r="C12" s="479"/>
      <c r="D12" s="226"/>
      <c r="E12" s="127"/>
      <c r="F12" s="767">
        <v>44440.0</v>
      </c>
      <c r="I12" s="771" t="s">
        <v>894</v>
      </c>
      <c r="J12" s="771">
        <v>13692.0</v>
      </c>
      <c r="K12" s="771">
        <v>395.0</v>
      </c>
    </row>
    <row r="13" ht="14.25" customHeight="1">
      <c r="B13" s="127" t="s">
        <v>368</v>
      </c>
      <c r="C13" s="127" t="s">
        <v>369</v>
      </c>
      <c r="D13" s="138" t="s">
        <v>371</v>
      </c>
      <c r="I13" s="771" t="s">
        <v>1166</v>
      </c>
      <c r="J13" s="771">
        <v>3179.0</v>
      </c>
      <c r="K13" s="771">
        <v>49.0</v>
      </c>
    </row>
    <row r="14" ht="18.75" customHeight="1">
      <c r="B14" s="127" t="s">
        <v>396</v>
      </c>
      <c r="C14" s="127" t="s">
        <v>397</v>
      </c>
      <c r="D14" s="142" t="s">
        <v>400</v>
      </c>
      <c r="I14" s="771" t="s">
        <v>893</v>
      </c>
      <c r="J14" s="773">
        <v>3732.0</v>
      </c>
    </row>
    <row r="15" ht="14.25" customHeight="1">
      <c r="B15" s="127" t="s">
        <v>1149</v>
      </c>
      <c r="C15" s="127" t="s">
        <v>1150</v>
      </c>
      <c r="D15" s="142">
        <v>1.0</v>
      </c>
      <c r="I15" s="771" t="s">
        <v>897</v>
      </c>
      <c r="J15" s="773">
        <v>8027.0</v>
      </c>
    </row>
    <row r="16" ht="14.25" customHeight="1">
      <c r="B16" s="768" t="s">
        <v>407</v>
      </c>
      <c r="C16" s="768" t="s">
        <v>409</v>
      </c>
      <c r="D16" s="768" t="s">
        <v>411</v>
      </c>
      <c r="I16" s="771" t="s">
        <v>894</v>
      </c>
      <c r="J16" s="773">
        <v>28849.0</v>
      </c>
    </row>
    <row r="17" ht="63.75" customHeight="1">
      <c r="B17" s="774" t="s">
        <v>1167</v>
      </c>
      <c r="C17" s="690"/>
      <c r="D17" s="690"/>
      <c r="E17" s="691"/>
      <c r="I17" s="771" t="s">
        <v>1166</v>
      </c>
      <c r="J17" s="773">
        <v>15413.0</v>
      </c>
    </row>
    <row r="18" ht="198.75" customHeight="1">
      <c r="B18" s="775"/>
      <c r="C18" s="510"/>
      <c r="D18" s="510"/>
      <c r="E18" s="712"/>
      <c r="I18" s="776" t="s">
        <v>1168</v>
      </c>
    </row>
    <row r="19" ht="45.75" customHeight="1">
      <c r="B19" s="777" t="s">
        <v>1169</v>
      </c>
      <c r="C19" s="690"/>
      <c r="D19" s="690"/>
      <c r="E19" s="691"/>
    </row>
    <row r="20" ht="195.7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18:E18"/>
    <mergeCell ref="B19:E19"/>
    <mergeCell ref="B2:E2"/>
    <mergeCell ref="I6:K6"/>
    <mergeCell ref="B7:B12"/>
    <mergeCell ref="C7:C12"/>
    <mergeCell ref="D8:D12"/>
    <mergeCell ref="B17:E17"/>
    <mergeCell ref="I18:P18"/>
  </mergeCells>
  <printOptions/>
  <pageMargins bottom="0.75" footer="0.0" header="0.0" left="0.699305555555556" right="0.699305555555556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2.71"/>
    <col customWidth="1" min="3" max="3" width="10.0"/>
    <col customWidth="1" min="4" max="14" width="8.71"/>
    <col customWidth="1" min="15" max="15" width="9.86"/>
    <col customWidth="1" min="16" max="25" width="8.71"/>
    <col customWidth="1" min="26" max="32" width="9.0"/>
  </cols>
  <sheetData>
    <row r="1" ht="3.0" customHeight="1">
      <c r="A1" s="37"/>
      <c r="B1" s="565"/>
      <c r="C1" s="565"/>
      <c r="D1" s="565"/>
      <c r="E1" s="565"/>
      <c r="F1" s="565"/>
      <c r="G1" s="565"/>
      <c r="H1" s="565"/>
      <c r="I1" s="565"/>
      <c r="J1" s="565"/>
      <c r="K1" s="565"/>
      <c r="L1" s="565"/>
      <c r="M1" s="565"/>
      <c r="N1" s="565"/>
      <c r="O1" s="37"/>
      <c r="P1" s="778"/>
      <c r="Q1" s="778"/>
      <c r="R1" s="778"/>
      <c r="S1" s="778"/>
      <c r="T1" s="778"/>
      <c r="U1" s="778"/>
      <c r="V1" s="778"/>
      <c r="W1" s="778"/>
      <c r="X1" s="778"/>
      <c r="Y1" s="778"/>
    </row>
    <row r="2" ht="30.0" hidden="1" customHeight="1">
      <c r="A2" s="37"/>
      <c r="B2" s="779" t="s">
        <v>368</v>
      </c>
      <c r="C2" s="499"/>
      <c r="D2" s="499"/>
      <c r="E2" s="499"/>
      <c r="F2" s="499"/>
      <c r="G2" s="499"/>
      <c r="H2" s="499"/>
      <c r="I2" s="499"/>
      <c r="J2" s="499"/>
      <c r="K2" s="499"/>
      <c r="L2" s="499"/>
      <c r="M2" s="499"/>
      <c r="N2" s="780"/>
      <c r="O2" s="781"/>
      <c r="P2" s="173"/>
      <c r="Q2" s="173"/>
      <c r="R2" s="173"/>
      <c r="S2" s="173"/>
      <c r="T2" s="173"/>
      <c r="U2" s="173"/>
      <c r="V2" s="173"/>
      <c r="W2" s="174"/>
      <c r="X2" s="778"/>
      <c r="Y2" s="778"/>
    </row>
    <row r="3" ht="16.5" hidden="1" customHeight="1">
      <c r="A3" s="37"/>
      <c r="B3" s="782" t="s">
        <v>1170</v>
      </c>
      <c r="C3" s="783"/>
      <c r="D3" s="783" t="s">
        <v>737</v>
      </c>
      <c r="E3" s="783" t="s">
        <v>738</v>
      </c>
      <c r="F3" s="783" t="s">
        <v>505</v>
      </c>
      <c r="G3" s="783" t="s">
        <v>739</v>
      </c>
      <c r="H3" s="783"/>
      <c r="I3" s="783" t="s">
        <v>740</v>
      </c>
      <c r="J3" s="783" t="s">
        <v>741</v>
      </c>
      <c r="K3" s="783" t="s">
        <v>742</v>
      </c>
      <c r="L3" s="783" t="s">
        <v>398</v>
      </c>
      <c r="M3" s="783" t="s">
        <v>743</v>
      </c>
      <c r="N3" s="783" t="s">
        <v>744</v>
      </c>
      <c r="O3" s="472"/>
      <c r="W3" s="695"/>
      <c r="X3" s="778"/>
      <c r="Y3" s="778"/>
    </row>
    <row r="4" ht="13.5" hidden="1" customHeight="1">
      <c r="A4" s="37"/>
      <c r="B4" s="574"/>
      <c r="C4" s="784">
        <v>2019.0</v>
      </c>
      <c r="D4" s="784">
        <v>21291.0</v>
      </c>
      <c r="E4" s="784">
        <v>31005.0</v>
      </c>
      <c r="F4" s="784">
        <v>17760.0</v>
      </c>
      <c r="G4" s="784">
        <v>21053.0</v>
      </c>
      <c r="H4" s="784"/>
      <c r="I4" s="784">
        <v>15660.0</v>
      </c>
      <c r="J4" s="784">
        <v>21696.0</v>
      </c>
      <c r="K4" s="784">
        <v>26956.0</v>
      </c>
      <c r="L4" s="784">
        <v>38832.0</v>
      </c>
      <c r="M4" s="784">
        <v>29204.0</v>
      </c>
      <c r="N4" s="784">
        <v>5089.0</v>
      </c>
      <c r="O4" s="472"/>
      <c r="W4" s="695"/>
      <c r="X4" s="778"/>
      <c r="Y4" s="778"/>
    </row>
    <row r="5" ht="13.5" hidden="1" customHeight="1">
      <c r="A5" s="37"/>
      <c r="B5" s="785"/>
      <c r="C5" s="786">
        <v>2020.0</v>
      </c>
      <c r="D5" s="786">
        <v>14355.0</v>
      </c>
      <c r="E5" s="786">
        <v>970.0</v>
      </c>
      <c r="F5" s="786">
        <v>48323.0</v>
      </c>
      <c r="G5" s="786">
        <v>3096.0</v>
      </c>
      <c r="H5" s="786"/>
      <c r="I5" s="786">
        <v>2788.0</v>
      </c>
      <c r="J5" s="786">
        <v>3994.0</v>
      </c>
      <c r="K5" s="787">
        <f t="shared" ref="K5:N5" si="1">K20</f>
        <v>8845.437616</v>
      </c>
      <c r="L5" s="787">
        <f t="shared" si="1"/>
        <v>6476.044125</v>
      </c>
      <c r="M5" s="787">
        <f t="shared" si="1"/>
        <v>8430.560783</v>
      </c>
      <c r="N5" s="787">
        <f t="shared" si="1"/>
        <v>10613.45786</v>
      </c>
      <c r="O5" s="472"/>
      <c r="W5" s="695"/>
      <c r="X5" s="778"/>
      <c r="Y5" s="778"/>
    </row>
    <row r="6" ht="13.5" hidden="1" customHeight="1">
      <c r="A6" s="37"/>
      <c r="B6" s="788" t="s">
        <v>1171</v>
      </c>
      <c r="C6" s="783"/>
      <c r="D6" s="783" t="s">
        <v>737</v>
      </c>
      <c r="E6" s="783" t="s">
        <v>738</v>
      </c>
      <c r="F6" s="783" t="s">
        <v>505</v>
      </c>
      <c r="G6" s="783" t="s">
        <v>739</v>
      </c>
      <c r="H6" s="783"/>
      <c r="I6" s="783" t="s">
        <v>740</v>
      </c>
      <c r="J6" s="783" t="s">
        <v>741</v>
      </c>
      <c r="K6" s="783" t="s">
        <v>742</v>
      </c>
      <c r="L6" s="783" t="s">
        <v>398</v>
      </c>
      <c r="M6" s="783" t="s">
        <v>743</v>
      </c>
      <c r="N6" s="783" t="s">
        <v>744</v>
      </c>
      <c r="O6" s="472"/>
      <c r="W6" s="695"/>
      <c r="X6" s="778"/>
      <c r="Y6" s="778"/>
    </row>
    <row r="7" ht="13.5" hidden="1" customHeight="1">
      <c r="A7" s="37"/>
      <c r="B7" s="789"/>
      <c r="C7" s="784">
        <v>2019.0</v>
      </c>
      <c r="D7" s="784">
        <v>18301.0</v>
      </c>
      <c r="E7" s="784">
        <v>40653.0</v>
      </c>
      <c r="F7" s="784">
        <v>13981.0</v>
      </c>
      <c r="G7" s="784">
        <v>18602.0</v>
      </c>
      <c r="H7" s="784"/>
      <c r="I7" s="784">
        <v>20556.0</v>
      </c>
      <c r="J7" s="784">
        <v>24833.0</v>
      </c>
      <c r="K7" s="784">
        <v>78865.0</v>
      </c>
      <c r="L7" s="784">
        <v>88560.0</v>
      </c>
      <c r="M7" s="784">
        <v>70874.0</v>
      </c>
      <c r="N7" s="784">
        <v>5294.0</v>
      </c>
      <c r="O7" s="472"/>
      <c r="W7" s="695"/>
      <c r="X7" s="778"/>
      <c r="Y7" s="778"/>
    </row>
    <row r="8" ht="13.5" hidden="1" customHeight="1">
      <c r="A8" s="37"/>
      <c r="B8" s="790"/>
      <c r="C8" s="786">
        <v>2020.0</v>
      </c>
      <c r="D8" s="784">
        <v>9469.0</v>
      </c>
      <c r="E8" s="784">
        <v>1818.0</v>
      </c>
      <c r="F8" s="784">
        <v>65229.0</v>
      </c>
      <c r="G8" s="784">
        <v>4021.0</v>
      </c>
      <c r="H8" s="784"/>
      <c r="I8" s="784">
        <v>4548.0</v>
      </c>
      <c r="J8" s="784">
        <v>5644.0</v>
      </c>
      <c r="K8" s="791">
        <f t="shared" ref="K8:N8" si="2">K38</f>
        <v>37716.26298</v>
      </c>
      <c r="L8" s="791">
        <f t="shared" si="2"/>
        <v>11927.48092</v>
      </c>
      <c r="M8" s="791">
        <f t="shared" si="2"/>
        <v>11065.81246</v>
      </c>
      <c r="N8" s="791">
        <f t="shared" si="2"/>
        <v>2977.801841</v>
      </c>
      <c r="O8" s="472"/>
      <c r="W8" s="695"/>
      <c r="X8" s="778"/>
      <c r="Y8" s="778"/>
    </row>
    <row r="9" ht="19.5" hidden="1" customHeight="1">
      <c r="A9" s="37"/>
      <c r="B9" s="792" t="s">
        <v>893</v>
      </c>
      <c r="C9" s="793"/>
      <c r="D9" s="793" t="s">
        <v>737</v>
      </c>
      <c r="E9" s="793" t="s">
        <v>738</v>
      </c>
      <c r="F9" s="793" t="s">
        <v>505</v>
      </c>
      <c r="G9" s="793" t="s">
        <v>739</v>
      </c>
      <c r="H9" s="793"/>
      <c r="I9" s="793" t="s">
        <v>740</v>
      </c>
      <c r="J9" s="793" t="s">
        <v>741</v>
      </c>
      <c r="K9" s="793" t="s">
        <v>742</v>
      </c>
      <c r="L9" s="793" t="s">
        <v>398</v>
      </c>
      <c r="M9" s="793" t="s">
        <v>743</v>
      </c>
      <c r="N9" s="793" t="s">
        <v>744</v>
      </c>
      <c r="O9" s="472"/>
      <c r="W9" s="695"/>
      <c r="X9" s="778"/>
      <c r="Y9" s="778"/>
    </row>
    <row r="10" ht="13.5" hidden="1" customHeight="1">
      <c r="A10" s="37"/>
      <c r="B10" s="574"/>
      <c r="C10" s="794">
        <v>2019.0</v>
      </c>
      <c r="D10" s="794">
        <v>26199.0</v>
      </c>
      <c r="E10" s="794">
        <v>23162.0</v>
      </c>
      <c r="F10" s="794">
        <v>23957.0</v>
      </c>
      <c r="G10" s="794">
        <v>22200.0</v>
      </c>
      <c r="H10" s="794"/>
      <c r="I10" s="794">
        <v>12668.0</v>
      </c>
      <c r="J10" s="794">
        <v>18203.0</v>
      </c>
      <c r="K10" s="794">
        <v>3688.0</v>
      </c>
      <c r="L10" s="794">
        <v>18650.0</v>
      </c>
      <c r="M10" s="794">
        <v>11525.0</v>
      </c>
      <c r="N10" s="794">
        <v>5024.0</v>
      </c>
      <c r="O10" s="472"/>
      <c r="W10" s="695"/>
      <c r="X10" s="778"/>
      <c r="Y10" s="778"/>
    </row>
    <row r="11" ht="13.5" hidden="1" customHeight="1">
      <c r="A11" s="37"/>
      <c r="B11" s="592"/>
      <c r="C11" s="795">
        <v>2020.0</v>
      </c>
      <c r="D11" s="795">
        <v>20449.0</v>
      </c>
      <c r="E11" s="795">
        <v>0.0</v>
      </c>
      <c r="F11" s="795">
        <v>43158.0</v>
      </c>
      <c r="G11" s="795">
        <v>2900.0</v>
      </c>
      <c r="H11" s="795"/>
      <c r="I11" s="795">
        <v>2357.0</v>
      </c>
      <c r="J11" s="795">
        <v>3276.0</v>
      </c>
      <c r="K11" s="796">
        <f t="shared" ref="K11:N11" si="3">K29</f>
        <v>1975.959164</v>
      </c>
      <c r="L11" s="796">
        <f t="shared" si="3"/>
        <v>3603.45261</v>
      </c>
      <c r="M11" s="796">
        <f t="shared" si="3"/>
        <v>3617.021277</v>
      </c>
      <c r="N11" s="796">
        <f t="shared" si="3"/>
        <v>15537.7095</v>
      </c>
      <c r="O11" s="472"/>
      <c r="W11" s="695"/>
      <c r="X11" s="778"/>
      <c r="Y11" s="778"/>
    </row>
    <row r="12" ht="34.5" hidden="1" customHeight="1">
      <c r="A12" s="37"/>
      <c r="B12" s="779" t="s">
        <v>1172</v>
      </c>
      <c r="C12" s="499"/>
      <c r="D12" s="499"/>
      <c r="E12" s="499"/>
      <c r="F12" s="499"/>
      <c r="G12" s="499"/>
      <c r="H12" s="499"/>
      <c r="I12" s="499"/>
      <c r="J12" s="499"/>
      <c r="K12" s="499"/>
      <c r="L12" s="499"/>
      <c r="M12" s="499"/>
      <c r="N12" s="780"/>
      <c r="O12" s="472"/>
      <c r="W12" s="695"/>
      <c r="X12" s="778"/>
      <c r="Y12" s="778"/>
    </row>
    <row r="13" ht="19.5" hidden="1" customHeight="1">
      <c r="A13" s="37"/>
      <c r="B13" s="797" t="s">
        <v>1173</v>
      </c>
      <c r="C13" s="798" t="s">
        <v>326</v>
      </c>
      <c r="D13" s="798" t="s">
        <v>737</v>
      </c>
      <c r="E13" s="798" t="s">
        <v>738</v>
      </c>
      <c r="F13" s="798" t="s">
        <v>505</v>
      </c>
      <c r="G13" s="798" t="s">
        <v>739</v>
      </c>
      <c r="H13" s="798"/>
      <c r="I13" s="798" t="s">
        <v>740</v>
      </c>
      <c r="J13" s="798" t="s">
        <v>741</v>
      </c>
      <c r="K13" s="798" t="s">
        <v>742</v>
      </c>
      <c r="L13" s="798" t="s">
        <v>398</v>
      </c>
      <c r="M13" s="798" t="s">
        <v>743</v>
      </c>
      <c r="N13" s="798" t="s">
        <v>744</v>
      </c>
      <c r="O13" s="472"/>
      <c r="W13" s="695"/>
      <c r="X13" s="583"/>
      <c r="Y13" s="583"/>
      <c r="Z13" s="583"/>
      <c r="AA13" s="583"/>
      <c r="AB13" s="583"/>
      <c r="AC13" s="583"/>
      <c r="AD13" s="583"/>
      <c r="AE13" s="583"/>
      <c r="AF13" s="583"/>
    </row>
    <row r="14" ht="13.5" hidden="1" customHeight="1">
      <c r="A14" s="37"/>
      <c r="B14" s="799">
        <v>2019.0</v>
      </c>
      <c r="C14" s="800" t="s">
        <v>1177</v>
      </c>
      <c r="D14" s="800">
        <v>194.0</v>
      </c>
      <c r="E14" s="800">
        <v>182.0</v>
      </c>
      <c r="F14" s="800">
        <v>182.0</v>
      </c>
      <c r="G14" s="800">
        <v>277.0</v>
      </c>
      <c r="H14" s="800"/>
      <c r="I14" s="800">
        <v>233.0</v>
      </c>
      <c r="J14" s="800">
        <v>272.0</v>
      </c>
      <c r="K14" s="800">
        <v>307.0</v>
      </c>
      <c r="L14" s="800">
        <v>682.0</v>
      </c>
      <c r="M14" s="800">
        <v>480.0</v>
      </c>
      <c r="N14" s="800">
        <v>36.0</v>
      </c>
      <c r="O14" s="472"/>
      <c r="W14" s="695"/>
      <c r="X14" s="778"/>
      <c r="Y14" s="778"/>
    </row>
    <row r="15" ht="13.5" hidden="1" customHeight="1">
      <c r="A15" s="37"/>
      <c r="B15" s="574"/>
      <c r="C15" s="802" t="s">
        <v>1178</v>
      </c>
      <c r="D15" s="802">
        <v>9112.0</v>
      </c>
      <c r="E15" s="802">
        <v>5870.0</v>
      </c>
      <c r="F15" s="802">
        <v>10248.0</v>
      </c>
      <c r="G15" s="802">
        <v>13157.0</v>
      </c>
      <c r="H15" s="802"/>
      <c r="I15" s="802">
        <v>14879.0</v>
      </c>
      <c r="J15" s="802">
        <v>12537.0</v>
      </c>
      <c r="K15" s="802">
        <v>11389.0</v>
      </c>
      <c r="L15" s="802">
        <v>17563.0</v>
      </c>
      <c r="M15" s="802">
        <v>16436.0</v>
      </c>
      <c r="N15" s="802">
        <v>7074.0</v>
      </c>
      <c r="O15" s="472"/>
      <c r="W15" s="695"/>
      <c r="X15" s="778"/>
      <c r="Y15" s="778"/>
    </row>
    <row r="16" ht="13.5" hidden="1" customHeight="1">
      <c r="A16" s="37"/>
      <c r="B16" s="592"/>
      <c r="C16" s="803" t="s">
        <v>1180</v>
      </c>
      <c r="D16" s="804">
        <f t="shared" ref="D16:G16" si="4">(D14/D15)*1000000</f>
        <v>21290.60579</v>
      </c>
      <c r="E16" s="804">
        <f t="shared" si="4"/>
        <v>31005.11073</v>
      </c>
      <c r="F16" s="804">
        <f t="shared" si="4"/>
        <v>17759.56284</v>
      </c>
      <c r="G16" s="804">
        <f t="shared" si="4"/>
        <v>21053.43163</v>
      </c>
      <c r="H16" s="804"/>
      <c r="I16" s="804">
        <f t="shared" ref="I16:N16" si="5">(I14/I15)*1000000</f>
        <v>15659.65455</v>
      </c>
      <c r="J16" s="804">
        <f t="shared" si="5"/>
        <v>21695.78049</v>
      </c>
      <c r="K16" s="804">
        <f t="shared" si="5"/>
        <v>26955.83458</v>
      </c>
      <c r="L16" s="804">
        <f t="shared" si="5"/>
        <v>38831.63469</v>
      </c>
      <c r="M16" s="804">
        <f t="shared" si="5"/>
        <v>29204.18593</v>
      </c>
      <c r="N16" s="804">
        <f t="shared" si="5"/>
        <v>5089.058524</v>
      </c>
      <c r="O16" s="479"/>
      <c r="P16" s="510"/>
      <c r="Q16" s="510"/>
      <c r="R16" s="510"/>
      <c r="S16" s="510"/>
      <c r="T16" s="510"/>
      <c r="U16" s="510"/>
      <c r="V16" s="510"/>
      <c r="W16" s="712"/>
      <c r="X16" s="778"/>
      <c r="Y16" s="778"/>
    </row>
    <row r="17" ht="13.5" hidden="1" customHeight="1">
      <c r="A17" s="37"/>
      <c r="B17" s="797" t="s">
        <v>1173</v>
      </c>
      <c r="C17" s="798" t="s">
        <v>326</v>
      </c>
      <c r="D17" s="798" t="s">
        <v>737</v>
      </c>
      <c r="E17" s="798" t="s">
        <v>738</v>
      </c>
      <c r="F17" s="798" t="s">
        <v>505</v>
      </c>
      <c r="G17" s="798" t="s">
        <v>739</v>
      </c>
      <c r="H17" s="798"/>
      <c r="I17" s="798" t="s">
        <v>740</v>
      </c>
      <c r="J17" s="798" t="s">
        <v>741</v>
      </c>
      <c r="K17" s="798" t="s">
        <v>742</v>
      </c>
      <c r="L17" s="798" t="s">
        <v>398</v>
      </c>
      <c r="M17" s="798" t="s">
        <v>743</v>
      </c>
      <c r="N17" s="798" t="s">
        <v>744</v>
      </c>
      <c r="O17" s="781"/>
      <c r="P17" s="173"/>
      <c r="Q17" s="173"/>
      <c r="R17" s="173"/>
      <c r="S17" s="173"/>
      <c r="T17" s="173"/>
      <c r="U17" s="173"/>
      <c r="V17" s="173"/>
      <c r="W17" s="174"/>
      <c r="X17" s="778"/>
      <c r="Y17" s="778"/>
    </row>
    <row r="18" ht="13.5" hidden="1" customHeight="1">
      <c r="A18" s="37"/>
      <c r="B18" s="805">
        <v>2020.0</v>
      </c>
      <c r="C18" s="806" t="s">
        <v>1177</v>
      </c>
      <c r="D18" s="806">
        <v>112.0</v>
      </c>
      <c r="E18" s="806">
        <v>1.0</v>
      </c>
      <c r="F18" s="806">
        <v>402.0</v>
      </c>
      <c r="G18" s="806">
        <v>44.0</v>
      </c>
      <c r="H18" s="806"/>
      <c r="I18" s="806">
        <v>53.0</v>
      </c>
      <c r="J18" s="806">
        <v>77.0</v>
      </c>
      <c r="K18" s="806">
        <v>133.0</v>
      </c>
      <c r="L18" s="806">
        <v>118.0</v>
      </c>
      <c r="M18" s="806">
        <v>112.0</v>
      </c>
      <c r="N18" s="806">
        <v>100.0</v>
      </c>
      <c r="O18" s="472"/>
      <c r="W18" s="695"/>
      <c r="X18" s="778"/>
      <c r="Y18" s="778"/>
    </row>
    <row r="19" ht="13.5" hidden="1" customHeight="1">
      <c r="A19" s="37"/>
      <c r="B19" s="574"/>
      <c r="C19" s="807" t="s">
        <v>1178</v>
      </c>
      <c r="D19" s="807">
        <v>7802.0</v>
      </c>
      <c r="E19" s="807">
        <v>1031.0</v>
      </c>
      <c r="F19" s="807">
        <v>8319.0</v>
      </c>
      <c r="G19" s="807">
        <v>14213.0</v>
      </c>
      <c r="H19" s="807"/>
      <c r="I19" s="807">
        <v>19011.0</v>
      </c>
      <c r="J19" s="807">
        <v>19279.0</v>
      </c>
      <c r="K19" s="807">
        <v>15036.0</v>
      </c>
      <c r="L19" s="807">
        <v>18221.0</v>
      </c>
      <c r="M19" s="807">
        <v>13285.0</v>
      </c>
      <c r="N19" s="807">
        <v>9422.0</v>
      </c>
      <c r="O19" s="472"/>
      <c r="W19" s="695"/>
      <c r="X19" s="778"/>
      <c r="Y19" s="778"/>
    </row>
    <row r="20" ht="13.5" hidden="1" customHeight="1">
      <c r="A20" s="37"/>
      <c r="B20" s="592"/>
      <c r="C20" s="808" t="s">
        <v>1180</v>
      </c>
      <c r="D20" s="809">
        <f t="shared" ref="D20:G20" si="6">(D18/D19)*1000000</f>
        <v>14355.29351</v>
      </c>
      <c r="E20" s="809">
        <f t="shared" si="6"/>
        <v>969.9321048</v>
      </c>
      <c r="F20" s="809">
        <f t="shared" si="6"/>
        <v>48323.11576</v>
      </c>
      <c r="G20" s="809">
        <f t="shared" si="6"/>
        <v>3095.757405</v>
      </c>
      <c r="H20" s="809"/>
      <c r="I20" s="809">
        <f t="shared" ref="I20:N20" si="7">(I18/I19)*1000000</f>
        <v>2787.85966</v>
      </c>
      <c r="J20" s="809">
        <f t="shared" si="7"/>
        <v>3993.98309</v>
      </c>
      <c r="K20" s="809">
        <f t="shared" si="7"/>
        <v>8845.437616</v>
      </c>
      <c r="L20" s="809">
        <f t="shared" si="7"/>
        <v>6476.044125</v>
      </c>
      <c r="M20" s="809">
        <f t="shared" si="7"/>
        <v>8430.560783</v>
      </c>
      <c r="N20" s="809">
        <f t="shared" si="7"/>
        <v>10613.45786</v>
      </c>
      <c r="O20" s="472"/>
      <c r="W20" s="695"/>
      <c r="X20" s="778"/>
      <c r="Y20" s="778"/>
    </row>
    <row r="21" ht="37.5" hidden="1" customHeight="1">
      <c r="A21" s="37"/>
      <c r="B21" s="779" t="s">
        <v>1183</v>
      </c>
      <c r="C21" s="499"/>
      <c r="D21" s="499"/>
      <c r="E21" s="499"/>
      <c r="F21" s="499"/>
      <c r="G21" s="499"/>
      <c r="H21" s="499"/>
      <c r="I21" s="499"/>
      <c r="J21" s="499"/>
      <c r="K21" s="499"/>
      <c r="L21" s="499"/>
      <c r="M21" s="499"/>
      <c r="N21" s="780"/>
      <c r="O21" s="472"/>
      <c r="W21" s="695"/>
      <c r="X21" s="778"/>
      <c r="Y21" s="778"/>
    </row>
    <row r="22" ht="18.75" hidden="1" customHeight="1">
      <c r="A22" s="37"/>
      <c r="B22" s="797" t="s">
        <v>1173</v>
      </c>
      <c r="C22" s="798" t="s">
        <v>326</v>
      </c>
      <c r="D22" s="798" t="s">
        <v>737</v>
      </c>
      <c r="E22" s="798" t="s">
        <v>738</v>
      </c>
      <c r="F22" s="798" t="s">
        <v>505</v>
      </c>
      <c r="G22" s="798" t="s">
        <v>739</v>
      </c>
      <c r="H22" s="798"/>
      <c r="I22" s="798" t="s">
        <v>740</v>
      </c>
      <c r="J22" s="798" t="s">
        <v>741</v>
      </c>
      <c r="K22" s="798" t="s">
        <v>742</v>
      </c>
      <c r="L22" s="798" t="s">
        <v>398</v>
      </c>
      <c r="M22" s="798" t="s">
        <v>743</v>
      </c>
      <c r="N22" s="798" t="s">
        <v>744</v>
      </c>
      <c r="O22" s="472"/>
      <c r="W22" s="695"/>
      <c r="X22" s="37"/>
      <c r="Y22" s="37"/>
      <c r="Z22" s="37"/>
      <c r="AA22" s="37"/>
      <c r="AB22" s="37"/>
      <c r="AC22" s="37"/>
      <c r="AD22" s="37"/>
      <c r="AE22" s="37"/>
      <c r="AF22" s="37"/>
    </row>
    <row r="23" ht="13.5" hidden="1" customHeight="1">
      <c r="A23" s="37"/>
      <c r="B23" s="810">
        <v>2019.0</v>
      </c>
      <c r="C23" s="811" t="s">
        <v>1177</v>
      </c>
      <c r="D23" s="811">
        <v>91.0</v>
      </c>
      <c r="E23" s="811">
        <v>75.0</v>
      </c>
      <c r="F23" s="811">
        <v>93.0</v>
      </c>
      <c r="G23" s="811">
        <v>199.0</v>
      </c>
      <c r="H23" s="811"/>
      <c r="I23" s="811">
        <v>117.0</v>
      </c>
      <c r="J23" s="811">
        <v>108.0</v>
      </c>
      <c r="K23" s="811">
        <v>29.0</v>
      </c>
      <c r="L23" s="811">
        <v>233.0</v>
      </c>
      <c r="M23" s="811">
        <v>133.0</v>
      </c>
      <c r="N23" s="811">
        <v>27.0</v>
      </c>
      <c r="O23" s="472"/>
      <c r="W23" s="695"/>
      <c r="X23" s="778"/>
      <c r="Y23" s="778"/>
    </row>
    <row r="24" ht="13.5" hidden="1" customHeight="1">
      <c r="A24" s="37"/>
      <c r="B24" s="574"/>
      <c r="C24" s="812" t="s">
        <v>1178</v>
      </c>
      <c r="D24" s="812">
        <v>3484.0</v>
      </c>
      <c r="E24" s="812">
        <v>3238.0</v>
      </c>
      <c r="F24" s="812">
        <v>3882.0</v>
      </c>
      <c r="G24" s="812">
        <v>8964.0</v>
      </c>
      <c r="H24" s="812"/>
      <c r="I24" s="812">
        <v>9236.0</v>
      </c>
      <c r="J24" s="812">
        <v>5933.0</v>
      </c>
      <c r="K24" s="812">
        <v>7864.0</v>
      </c>
      <c r="L24" s="812">
        <v>12493.0</v>
      </c>
      <c r="M24" s="812">
        <v>11540.0</v>
      </c>
      <c r="N24" s="812">
        <v>5374.0</v>
      </c>
      <c r="O24" s="472"/>
      <c r="W24" s="695"/>
      <c r="X24" s="778"/>
      <c r="Y24" s="778"/>
    </row>
    <row r="25" ht="13.5" hidden="1" customHeight="1">
      <c r="A25" s="37"/>
      <c r="B25" s="592"/>
      <c r="C25" s="813" t="s">
        <v>1180</v>
      </c>
      <c r="D25" s="814">
        <f t="shared" ref="D25:G25" si="8">(D23/D24)*1000000</f>
        <v>26119.40299</v>
      </c>
      <c r="E25" s="814">
        <f t="shared" si="8"/>
        <v>23162.44595</v>
      </c>
      <c r="F25" s="814">
        <f t="shared" si="8"/>
        <v>23956.72334</v>
      </c>
      <c r="G25" s="814">
        <f t="shared" si="8"/>
        <v>22199.91075</v>
      </c>
      <c r="H25" s="814"/>
      <c r="I25" s="814">
        <f t="shared" ref="I25:N25" si="9">(I23/I24)*1000000</f>
        <v>12667.82157</v>
      </c>
      <c r="J25" s="814">
        <f t="shared" si="9"/>
        <v>18203.26985</v>
      </c>
      <c r="K25" s="814">
        <f t="shared" si="9"/>
        <v>3687.690743</v>
      </c>
      <c r="L25" s="814">
        <f t="shared" si="9"/>
        <v>18650.44425</v>
      </c>
      <c r="M25" s="814">
        <f t="shared" si="9"/>
        <v>11525.12998</v>
      </c>
      <c r="N25" s="814">
        <f t="shared" si="9"/>
        <v>5024.190547</v>
      </c>
      <c r="O25" s="472"/>
      <c r="W25" s="695"/>
      <c r="X25" s="778"/>
      <c r="Y25" s="778"/>
    </row>
    <row r="26" ht="13.5" hidden="1" customHeight="1">
      <c r="A26" s="37"/>
      <c r="B26" s="798" t="s">
        <v>1173</v>
      </c>
      <c r="C26" s="798" t="s">
        <v>326</v>
      </c>
      <c r="D26" s="798" t="s">
        <v>737</v>
      </c>
      <c r="E26" s="798" t="s">
        <v>738</v>
      </c>
      <c r="F26" s="798" t="s">
        <v>505</v>
      </c>
      <c r="G26" s="798" t="s">
        <v>739</v>
      </c>
      <c r="H26" s="798"/>
      <c r="I26" s="798" t="s">
        <v>740</v>
      </c>
      <c r="J26" s="798" t="s">
        <v>741</v>
      </c>
      <c r="K26" s="798" t="s">
        <v>742</v>
      </c>
      <c r="L26" s="798" t="s">
        <v>398</v>
      </c>
      <c r="M26" s="798" t="s">
        <v>743</v>
      </c>
      <c r="N26" s="798" t="s">
        <v>744</v>
      </c>
      <c r="O26" s="472"/>
      <c r="W26" s="695"/>
      <c r="X26" s="778"/>
      <c r="Y26" s="778"/>
    </row>
    <row r="27" ht="13.5" hidden="1" customHeight="1">
      <c r="A27" s="37"/>
      <c r="B27" s="815">
        <v>2020.0</v>
      </c>
      <c r="C27" s="816" t="s">
        <v>1177</v>
      </c>
      <c r="D27" s="816">
        <v>71.0</v>
      </c>
      <c r="E27" s="816">
        <v>0.0</v>
      </c>
      <c r="F27" s="816">
        <v>275.0</v>
      </c>
      <c r="G27" s="816">
        <v>34.0</v>
      </c>
      <c r="H27" s="816"/>
      <c r="I27" s="816">
        <v>36.0</v>
      </c>
      <c r="J27" s="816">
        <v>44.0</v>
      </c>
      <c r="K27" s="816">
        <v>24.0</v>
      </c>
      <c r="L27" s="816">
        <v>43.0</v>
      </c>
      <c r="M27" s="816">
        <v>17.0</v>
      </c>
      <c r="N27" s="816">
        <v>89.0</v>
      </c>
      <c r="O27" s="472"/>
      <c r="W27" s="695"/>
      <c r="X27" s="778"/>
      <c r="Y27" s="778"/>
    </row>
    <row r="28" ht="15.75" hidden="1" customHeight="1">
      <c r="A28" s="37"/>
      <c r="B28" s="574"/>
      <c r="C28" s="817" t="s">
        <v>1178</v>
      </c>
      <c r="D28" s="817">
        <v>3472.0</v>
      </c>
      <c r="E28" s="817">
        <v>481.0</v>
      </c>
      <c r="F28" s="817">
        <v>6372.0</v>
      </c>
      <c r="G28" s="817">
        <v>11726.0</v>
      </c>
      <c r="H28" s="817"/>
      <c r="I28" s="817">
        <v>15273.0</v>
      </c>
      <c r="J28" s="817">
        <v>13432.0</v>
      </c>
      <c r="K28" s="817">
        <v>12146.0</v>
      </c>
      <c r="L28" s="817">
        <v>11933.0</v>
      </c>
      <c r="M28" s="817">
        <v>4700.0</v>
      </c>
      <c r="N28" s="817">
        <v>5728.0</v>
      </c>
      <c r="O28" s="472"/>
      <c r="W28" s="695"/>
      <c r="X28" s="778"/>
      <c r="Y28" s="778"/>
    </row>
    <row r="29" ht="17.25" hidden="1" customHeight="1">
      <c r="A29" s="37"/>
      <c r="B29" s="785"/>
      <c r="C29" s="818" t="s">
        <v>1180</v>
      </c>
      <c r="D29" s="819">
        <f t="shared" ref="D29:G29" si="10">(D27/D28)*1000000</f>
        <v>20449.30876</v>
      </c>
      <c r="E29" s="819">
        <f t="shared" si="10"/>
        <v>0</v>
      </c>
      <c r="F29" s="819">
        <f t="shared" si="10"/>
        <v>43157.56434</v>
      </c>
      <c r="G29" s="819">
        <f t="shared" si="10"/>
        <v>2899.539485</v>
      </c>
      <c r="H29" s="819"/>
      <c r="I29" s="819">
        <f t="shared" ref="I29:N29" si="11">(I27/I28)*1000000</f>
        <v>2357.100766</v>
      </c>
      <c r="J29" s="819">
        <f t="shared" si="11"/>
        <v>3275.759381</v>
      </c>
      <c r="K29" s="819">
        <f t="shared" si="11"/>
        <v>1975.959164</v>
      </c>
      <c r="L29" s="819">
        <f t="shared" si="11"/>
        <v>3603.45261</v>
      </c>
      <c r="M29" s="819">
        <f t="shared" si="11"/>
        <v>3617.021277</v>
      </c>
      <c r="N29" s="819">
        <f t="shared" si="11"/>
        <v>15537.7095</v>
      </c>
      <c r="O29" s="472"/>
      <c r="W29" s="695"/>
      <c r="X29" s="778"/>
      <c r="Y29" s="778"/>
    </row>
    <row r="30" ht="27.75" hidden="1" customHeight="1">
      <c r="A30" s="37"/>
      <c r="B30" s="779" t="s">
        <v>1184</v>
      </c>
      <c r="C30" s="499"/>
      <c r="D30" s="499"/>
      <c r="E30" s="499"/>
      <c r="F30" s="499"/>
      <c r="G30" s="499"/>
      <c r="H30" s="499"/>
      <c r="I30" s="499"/>
      <c r="J30" s="499"/>
      <c r="K30" s="499"/>
      <c r="L30" s="499"/>
      <c r="M30" s="499"/>
      <c r="N30" s="780"/>
      <c r="O30" s="37"/>
      <c r="P30" s="778"/>
      <c r="Q30" s="778"/>
      <c r="R30" s="778"/>
      <c r="S30" s="778"/>
      <c r="T30" s="778"/>
      <c r="U30" s="778"/>
      <c r="V30" s="778"/>
      <c r="W30" s="778"/>
      <c r="X30" s="778"/>
      <c r="Y30" s="778"/>
    </row>
    <row r="31" ht="13.5" hidden="1" customHeight="1">
      <c r="A31" s="37"/>
      <c r="B31" s="797" t="s">
        <v>1173</v>
      </c>
      <c r="C31" s="798" t="s">
        <v>326</v>
      </c>
      <c r="D31" s="798" t="s">
        <v>737</v>
      </c>
      <c r="E31" s="798" t="s">
        <v>738</v>
      </c>
      <c r="F31" s="798" t="s">
        <v>505</v>
      </c>
      <c r="G31" s="798" t="s">
        <v>739</v>
      </c>
      <c r="H31" s="798"/>
      <c r="I31" s="798" t="s">
        <v>740</v>
      </c>
      <c r="J31" s="798" t="s">
        <v>741</v>
      </c>
      <c r="K31" s="798" t="s">
        <v>742</v>
      </c>
      <c r="L31" s="798" t="s">
        <v>398</v>
      </c>
      <c r="M31" s="798" t="s">
        <v>743</v>
      </c>
      <c r="N31" s="798" t="s">
        <v>744</v>
      </c>
      <c r="O31" s="37"/>
      <c r="P31" s="778"/>
      <c r="Q31" s="778"/>
      <c r="R31" s="778"/>
      <c r="S31" s="778"/>
      <c r="T31" s="778"/>
      <c r="U31" s="778"/>
      <c r="V31" s="778"/>
      <c r="W31" s="778"/>
      <c r="X31" s="778"/>
      <c r="Y31" s="778"/>
    </row>
    <row r="32" ht="13.5" hidden="1" customHeight="1">
      <c r="A32" s="37"/>
      <c r="B32" s="810">
        <v>2019.0</v>
      </c>
      <c r="C32" s="811" t="s">
        <v>1177</v>
      </c>
      <c r="D32" s="820">
        <f t="shared" ref="D32:G32" si="12">D14-D23</f>
        <v>103</v>
      </c>
      <c r="E32" s="820">
        <f t="shared" si="12"/>
        <v>107</v>
      </c>
      <c r="F32" s="820">
        <f t="shared" si="12"/>
        <v>89</v>
      </c>
      <c r="G32" s="820">
        <f t="shared" si="12"/>
        <v>78</v>
      </c>
      <c r="H32" s="820"/>
      <c r="I32" s="820">
        <f t="shared" ref="I32:N32" si="13">I14-I23</f>
        <v>116</v>
      </c>
      <c r="J32" s="820">
        <f t="shared" si="13"/>
        <v>164</v>
      </c>
      <c r="K32" s="820">
        <f t="shared" si="13"/>
        <v>278</v>
      </c>
      <c r="L32" s="820">
        <f t="shared" si="13"/>
        <v>449</v>
      </c>
      <c r="M32" s="820">
        <f t="shared" si="13"/>
        <v>347</v>
      </c>
      <c r="N32" s="820">
        <f t="shared" si="13"/>
        <v>9</v>
      </c>
      <c r="O32" s="37"/>
      <c r="P32" s="778"/>
      <c r="Q32" s="778"/>
      <c r="R32" s="778"/>
      <c r="S32" s="778"/>
      <c r="T32" s="778"/>
      <c r="U32" s="778"/>
      <c r="V32" s="778"/>
      <c r="W32" s="778"/>
      <c r="X32" s="778"/>
      <c r="Y32" s="778"/>
    </row>
    <row r="33" ht="13.5" hidden="1" customHeight="1">
      <c r="A33" s="37"/>
      <c r="B33" s="574"/>
      <c r="C33" s="812" t="s">
        <v>1178</v>
      </c>
      <c r="D33" s="821">
        <f t="shared" ref="D33:G33" si="14">D15-D24</f>
        <v>5628</v>
      </c>
      <c r="E33" s="821">
        <f t="shared" si="14"/>
        <v>2632</v>
      </c>
      <c r="F33" s="821">
        <f t="shared" si="14"/>
        <v>6366</v>
      </c>
      <c r="G33" s="821">
        <f t="shared" si="14"/>
        <v>4193</v>
      </c>
      <c r="H33" s="821"/>
      <c r="I33" s="821">
        <f t="shared" ref="I33:N33" si="15">I15-I24</f>
        <v>5643</v>
      </c>
      <c r="J33" s="821">
        <f t="shared" si="15"/>
        <v>6604</v>
      </c>
      <c r="K33" s="821">
        <f t="shared" si="15"/>
        <v>3525</v>
      </c>
      <c r="L33" s="821">
        <f t="shared" si="15"/>
        <v>5070</v>
      </c>
      <c r="M33" s="821">
        <f t="shared" si="15"/>
        <v>4896</v>
      </c>
      <c r="N33" s="821">
        <f t="shared" si="15"/>
        <v>1700</v>
      </c>
      <c r="O33" s="37"/>
      <c r="P33" s="778"/>
      <c r="Q33" s="778"/>
      <c r="R33" s="778"/>
      <c r="S33" s="778"/>
      <c r="T33" s="778"/>
      <c r="U33" s="778"/>
      <c r="V33" s="778"/>
      <c r="W33" s="778"/>
      <c r="X33" s="778"/>
      <c r="Y33" s="778"/>
    </row>
    <row r="34" ht="13.5" hidden="1" customHeight="1">
      <c r="A34" s="37"/>
      <c r="B34" s="592"/>
      <c r="C34" s="813" t="s">
        <v>1180</v>
      </c>
      <c r="D34" s="814">
        <f t="shared" ref="D34:G34" si="16">(D32/D33)*1000000</f>
        <v>18301.35039</v>
      </c>
      <c r="E34" s="814">
        <f t="shared" si="16"/>
        <v>40653.49544</v>
      </c>
      <c r="F34" s="814">
        <f t="shared" si="16"/>
        <v>13980.52152</v>
      </c>
      <c r="G34" s="814">
        <f t="shared" si="16"/>
        <v>18602.43263</v>
      </c>
      <c r="H34" s="814"/>
      <c r="I34" s="814">
        <f t="shared" ref="I34:N34" si="17">(I32/I33)*1000000</f>
        <v>20556.44161</v>
      </c>
      <c r="J34" s="814">
        <f t="shared" si="17"/>
        <v>24833.43428</v>
      </c>
      <c r="K34" s="814">
        <f t="shared" si="17"/>
        <v>78865.24823</v>
      </c>
      <c r="L34" s="814">
        <f t="shared" si="17"/>
        <v>88560.15779</v>
      </c>
      <c r="M34" s="814">
        <f t="shared" si="17"/>
        <v>70874.18301</v>
      </c>
      <c r="N34" s="814">
        <f t="shared" si="17"/>
        <v>5294.117647</v>
      </c>
      <c r="O34" s="37"/>
      <c r="P34" s="778"/>
      <c r="Q34" s="778"/>
      <c r="R34" s="778"/>
      <c r="S34" s="778"/>
      <c r="T34" s="778"/>
      <c r="U34" s="778"/>
      <c r="V34" s="778"/>
      <c r="W34" s="778"/>
      <c r="X34" s="778"/>
      <c r="Y34" s="778"/>
    </row>
    <row r="35" ht="13.5" hidden="1" customHeight="1">
      <c r="A35" s="37"/>
      <c r="B35" s="798" t="s">
        <v>1173</v>
      </c>
      <c r="C35" s="798" t="s">
        <v>326</v>
      </c>
      <c r="D35" s="798" t="s">
        <v>737</v>
      </c>
      <c r="E35" s="798" t="s">
        <v>738</v>
      </c>
      <c r="F35" s="798" t="s">
        <v>505</v>
      </c>
      <c r="G35" s="798" t="s">
        <v>739</v>
      </c>
      <c r="H35" s="798"/>
      <c r="I35" s="798" t="s">
        <v>740</v>
      </c>
      <c r="J35" s="798" t="s">
        <v>741</v>
      </c>
      <c r="K35" s="798" t="s">
        <v>742</v>
      </c>
      <c r="L35" s="798" t="s">
        <v>398</v>
      </c>
      <c r="M35" s="798" t="s">
        <v>743</v>
      </c>
      <c r="N35" s="798" t="s">
        <v>744</v>
      </c>
      <c r="O35" s="37"/>
      <c r="P35" s="778"/>
      <c r="Q35" s="778"/>
      <c r="R35" s="778"/>
      <c r="S35" s="778"/>
      <c r="T35" s="778"/>
      <c r="U35" s="778"/>
      <c r="V35" s="778"/>
      <c r="W35" s="778"/>
      <c r="X35" s="778"/>
      <c r="Y35" s="778"/>
    </row>
    <row r="36" ht="13.5" hidden="1" customHeight="1">
      <c r="A36" s="37"/>
      <c r="B36" s="815">
        <v>2020.0</v>
      </c>
      <c r="C36" s="816" t="s">
        <v>1177</v>
      </c>
      <c r="D36" s="816">
        <f t="shared" ref="D36:G36" si="18">D18-D27</f>
        <v>41</v>
      </c>
      <c r="E36" s="816">
        <f t="shared" si="18"/>
        <v>1</v>
      </c>
      <c r="F36" s="816">
        <f t="shared" si="18"/>
        <v>127</v>
      </c>
      <c r="G36" s="816">
        <f t="shared" si="18"/>
        <v>10</v>
      </c>
      <c r="H36" s="816"/>
      <c r="I36" s="816">
        <f t="shared" ref="I36:N36" si="19">I18-I27</f>
        <v>17</v>
      </c>
      <c r="J36" s="816">
        <f t="shared" si="19"/>
        <v>33</v>
      </c>
      <c r="K36" s="816">
        <f t="shared" si="19"/>
        <v>109</v>
      </c>
      <c r="L36" s="816">
        <f t="shared" si="19"/>
        <v>75</v>
      </c>
      <c r="M36" s="816">
        <f t="shared" si="19"/>
        <v>95</v>
      </c>
      <c r="N36" s="816">
        <f t="shared" si="19"/>
        <v>11</v>
      </c>
      <c r="O36" s="37"/>
      <c r="P36" s="778"/>
      <c r="Q36" s="778"/>
      <c r="R36" s="778"/>
      <c r="S36" s="778"/>
      <c r="T36" s="778"/>
      <c r="U36" s="778"/>
      <c r="V36" s="778"/>
      <c r="W36" s="778"/>
      <c r="X36" s="778"/>
      <c r="Y36" s="778"/>
    </row>
    <row r="37" ht="13.5" hidden="1" customHeight="1">
      <c r="A37" s="37"/>
      <c r="B37" s="574"/>
      <c r="C37" s="817" t="s">
        <v>1178</v>
      </c>
      <c r="D37" s="817">
        <f t="shared" ref="D37:G37" si="20">D19-D28</f>
        <v>4330</v>
      </c>
      <c r="E37" s="817">
        <f t="shared" si="20"/>
        <v>550</v>
      </c>
      <c r="F37" s="817">
        <f t="shared" si="20"/>
        <v>1947</v>
      </c>
      <c r="G37" s="817">
        <f t="shared" si="20"/>
        <v>2487</v>
      </c>
      <c r="H37" s="817"/>
      <c r="I37" s="817">
        <f t="shared" ref="I37:N37" si="21">I19-I28</f>
        <v>3738</v>
      </c>
      <c r="J37" s="817">
        <f t="shared" si="21"/>
        <v>5847</v>
      </c>
      <c r="K37" s="817">
        <f t="shared" si="21"/>
        <v>2890</v>
      </c>
      <c r="L37" s="817">
        <f t="shared" si="21"/>
        <v>6288</v>
      </c>
      <c r="M37" s="817">
        <f t="shared" si="21"/>
        <v>8585</v>
      </c>
      <c r="N37" s="817">
        <f t="shared" si="21"/>
        <v>3694</v>
      </c>
      <c r="O37" s="37"/>
      <c r="P37" s="778"/>
      <c r="Q37" s="778"/>
      <c r="R37" s="778"/>
      <c r="S37" s="778"/>
      <c r="T37" s="778"/>
      <c r="U37" s="778"/>
      <c r="V37" s="778"/>
      <c r="W37" s="778"/>
      <c r="X37" s="778"/>
      <c r="Y37" s="778"/>
    </row>
    <row r="38" ht="13.5" hidden="1" customHeight="1">
      <c r="A38" s="37"/>
      <c r="B38" s="785"/>
      <c r="C38" s="822" t="s">
        <v>1180</v>
      </c>
      <c r="D38" s="823">
        <f t="shared" ref="D38:G38" si="22">(D36/D37)*1000000</f>
        <v>9468.822171</v>
      </c>
      <c r="E38" s="823">
        <f t="shared" si="22"/>
        <v>1818.181818</v>
      </c>
      <c r="F38" s="823">
        <f t="shared" si="22"/>
        <v>65228.55675</v>
      </c>
      <c r="G38" s="823">
        <f t="shared" si="22"/>
        <v>4020.908725</v>
      </c>
      <c r="H38" s="823"/>
      <c r="I38" s="823">
        <f t="shared" ref="I38:N38" si="23">(I36/I37)*1000000</f>
        <v>4547.88657</v>
      </c>
      <c r="J38" s="823">
        <f t="shared" si="23"/>
        <v>5643.919959</v>
      </c>
      <c r="K38" s="823">
        <f t="shared" si="23"/>
        <v>37716.26298</v>
      </c>
      <c r="L38" s="823">
        <f t="shared" si="23"/>
        <v>11927.48092</v>
      </c>
      <c r="M38" s="823">
        <f t="shared" si="23"/>
        <v>11065.81246</v>
      </c>
      <c r="N38" s="823">
        <f t="shared" si="23"/>
        <v>2977.801841</v>
      </c>
      <c r="O38" s="37"/>
      <c r="P38" s="778"/>
      <c r="Q38" s="778"/>
      <c r="R38" s="778"/>
      <c r="S38" s="778"/>
      <c r="T38" s="778"/>
      <c r="U38" s="778"/>
      <c r="V38" s="778"/>
      <c r="W38" s="778"/>
      <c r="X38" s="778"/>
      <c r="Y38" s="778"/>
    </row>
    <row r="39" ht="27.0" customHeight="1">
      <c r="A39" s="37"/>
      <c r="B39" s="824" t="s">
        <v>326</v>
      </c>
      <c r="C39" s="825" t="s">
        <v>737</v>
      </c>
      <c r="D39" s="825" t="s">
        <v>738</v>
      </c>
      <c r="E39" s="825" t="s">
        <v>505</v>
      </c>
      <c r="F39" s="825" t="s">
        <v>739</v>
      </c>
      <c r="G39" s="825" t="s">
        <v>740</v>
      </c>
      <c r="H39" s="825" t="s">
        <v>1185</v>
      </c>
      <c r="I39" s="825" t="s">
        <v>742</v>
      </c>
      <c r="J39" s="825" t="s">
        <v>398</v>
      </c>
      <c r="K39" s="825" t="s">
        <v>743</v>
      </c>
      <c r="L39" s="825" t="s">
        <v>744</v>
      </c>
      <c r="M39" s="825" t="s">
        <v>423</v>
      </c>
      <c r="N39" s="825" t="s">
        <v>745</v>
      </c>
      <c r="O39" s="826" t="s">
        <v>439</v>
      </c>
      <c r="P39" s="778"/>
      <c r="Q39" s="778"/>
      <c r="R39" s="778"/>
      <c r="S39" s="778"/>
      <c r="T39" s="778"/>
      <c r="U39" s="778"/>
      <c r="V39" s="778"/>
      <c r="W39" s="778"/>
      <c r="X39" s="778"/>
      <c r="Y39" s="778"/>
    </row>
    <row r="40" ht="25.5" customHeight="1">
      <c r="A40" s="37"/>
      <c r="B40" s="827" t="s">
        <v>893</v>
      </c>
      <c r="C40" s="828">
        <f t="shared" ref="C40:O40" si="24">C55</f>
        <v>2599.090318</v>
      </c>
      <c r="D40" s="828">
        <f t="shared" si="24"/>
        <v>4668.93039</v>
      </c>
      <c r="E40" s="828">
        <f t="shared" si="24"/>
        <v>36617.05646</v>
      </c>
      <c r="F40" s="828">
        <f t="shared" si="24"/>
        <v>2401.536984</v>
      </c>
      <c r="G40" s="828">
        <f t="shared" si="24"/>
        <v>53817.27159</v>
      </c>
      <c r="H40" s="828">
        <f t="shared" si="24"/>
        <v>20626.58105</v>
      </c>
      <c r="I40" s="828">
        <f t="shared" si="24"/>
        <v>2957.233849</v>
      </c>
      <c r="J40" s="829">
        <f t="shared" si="24"/>
        <v>61630.60278</v>
      </c>
      <c r="K40" s="829">
        <f t="shared" si="24"/>
        <v>1951.491497</v>
      </c>
      <c r="L40" s="829">
        <f t="shared" si="24"/>
        <v>1779.359431</v>
      </c>
      <c r="M40" s="829">
        <f t="shared" si="24"/>
        <v>10293.557</v>
      </c>
      <c r="N40" s="829">
        <f t="shared" si="24"/>
        <v>0</v>
      </c>
      <c r="O40" s="830">
        <f t="shared" si="24"/>
        <v>22852.42291</v>
      </c>
      <c r="P40" s="778"/>
      <c r="Q40" s="778"/>
      <c r="R40" s="778"/>
      <c r="S40" s="778"/>
      <c r="T40" s="778"/>
      <c r="U40" s="778"/>
      <c r="V40" s="778"/>
      <c r="W40" s="778"/>
      <c r="X40" s="778"/>
      <c r="Y40" s="778"/>
    </row>
    <row r="41" ht="25.5" customHeight="1">
      <c r="A41" s="37"/>
      <c r="B41" s="827" t="s">
        <v>895</v>
      </c>
      <c r="C41" s="828">
        <f t="shared" ref="C41:O41" si="25">C66</f>
        <v>2363.268062</v>
      </c>
      <c r="D41" s="828">
        <f t="shared" si="25"/>
        <v>40205.07285</v>
      </c>
      <c r="E41" s="828">
        <f t="shared" si="25"/>
        <v>2641.509434</v>
      </c>
      <c r="F41" s="828">
        <f t="shared" si="25"/>
        <v>19378.28018</v>
      </c>
      <c r="G41" s="828">
        <f t="shared" si="25"/>
        <v>2652.519894</v>
      </c>
      <c r="H41" s="828">
        <f t="shared" si="25"/>
        <v>20334.05955</v>
      </c>
      <c r="I41" s="828">
        <f t="shared" si="25"/>
        <v>2780.674314</v>
      </c>
      <c r="J41" s="828">
        <f t="shared" si="25"/>
        <v>2380.243975</v>
      </c>
      <c r="K41" s="828">
        <f t="shared" si="25"/>
        <v>894.4543828</v>
      </c>
      <c r="L41" s="828">
        <f t="shared" si="25"/>
        <v>20000</v>
      </c>
      <c r="M41" s="828">
        <f t="shared" si="25"/>
        <v>2619.172342</v>
      </c>
      <c r="N41" s="828">
        <f t="shared" si="25"/>
        <v>655.7377049</v>
      </c>
      <c r="O41" s="830">
        <f t="shared" si="25"/>
        <v>11147.42818</v>
      </c>
      <c r="P41" s="778"/>
      <c r="Q41" s="778"/>
      <c r="R41" s="778"/>
      <c r="S41" s="778"/>
      <c r="T41" s="778"/>
      <c r="U41" s="778"/>
      <c r="V41" s="778"/>
      <c r="W41" s="778"/>
      <c r="X41" s="778"/>
      <c r="Y41" s="778"/>
    </row>
    <row r="42" ht="24.75" customHeight="1">
      <c r="A42" s="37"/>
      <c r="B42" s="827" t="s">
        <v>1186</v>
      </c>
      <c r="C42" s="828">
        <f t="shared" ref="C42:O42" si="26">C80</f>
        <v>111049.417</v>
      </c>
      <c r="D42" s="828">
        <f t="shared" si="26"/>
        <v>5376.344086</v>
      </c>
      <c r="E42" s="828">
        <f t="shared" si="26"/>
        <v>137176.9384</v>
      </c>
      <c r="F42" s="828">
        <f t="shared" si="26"/>
        <v>9005.481597</v>
      </c>
      <c r="G42" s="828">
        <f t="shared" si="26"/>
        <v>34443.81705</v>
      </c>
      <c r="H42" s="828">
        <f t="shared" si="26"/>
        <v>4911.591356</v>
      </c>
      <c r="I42" s="828">
        <f t="shared" si="26"/>
        <v>151079.1367</v>
      </c>
      <c r="J42" s="828">
        <f t="shared" si="26"/>
        <v>19784.17266</v>
      </c>
      <c r="K42" s="828">
        <f t="shared" si="26"/>
        <v>1965.923984</v>
      </c>
      <c r="L42" s="828">
        <f t="shared" si="26"/>
        <v>1935.733643</v>
      </c>
      <c r="M42" s="828">
        <f t="shared" si="26"/>
        <v>3861.003861</v>
      </c>
      <c r="N42" s="828">
        <f t="shared" si="26"/>
        <v>3989.361702</v>
      </c>
      <c r="O42" s="830">
        <f t="shared" si="26"/>
        <v>30088.59419</v>
      </c>
      <c r="P42" s="778"/>
      <c r="Q42" s="778"/>
      <c r="R42" s="778"/>
      <c r="S42" s="778"/>
      <c r="T42" s="778"/>
      <c r="U42" s="778"/>
      <c r="V42" s="778"/>
      <c r="W42" s="778"/>
      <c r="X42" s="778"/>
      <c r="Y42" s="778"/>
    </row>
    <row r="43" ht="24.0" customHeight="1">
      <c r="A43" s="37"/>
      <c r="B43" s="827" t="s">
        <v>1175</v>
      </c>
      <c r="C43" s="828">
        <f t="shared" ref="C43:O43" si="27">C94</f>
        <v>9259.259259</v>
      </c>
      <c r="D43" s="828">
        <f t="shared" si="27"/>
        <v>0</v>
      </c>
      <c r="E43" s="828">
        <f t="shared" si="27"/>
        <v>0</v>
      </c>
      <c r="F43" s="828">
        <f t="shared" si="27"/>
        <v>0</v>
      </c>
      <c r="G43" s="828">
        <f t="shared" si="27"/>
        <v>0</v>
      </c>
      <c r="H43" s="828">
        <f t="shared" si="27"/>
        <v>3311.258278</v>
      </c>
      <c r="I43" s="828">
        <f t="shared" si="27"/>
        <v>0</v>
      </c>
      <c r="J43" s="828">
        <f t="shared" si="27"/>
        <v>0</v>
      </c>
      <c r="K43" s="828">
        <f t="shared" si="27"/>
        <v>0</v>
      </c>
      <c r="L43" s="828">
        <f t="shared" si="27"/>
        <v>0</v>
      </c>
      <c r="M43" s="828">
        <f t="shared" si="27"/>
        <v>381.2428517</v>
      </c>
      <c r="N43" s="828">
        <f t="shared" si="27"/>
        <v>0</v>
      </c>
      <c r="O43" s="830">
        <f t="shared" si="27"/>
        <v>1259.128683</v>
      </c>
      <c r="P43" s="778"/>
      <c r="Q43" s="778"/>
      <c r="R43" s="778"/>
      <c r="S43" s="778"/>
      <c r="T43" s="778"/>
      <c r="U43" s="778"/>
      <c r="V43" s="778"/>
      <c r="W43" s="778"/>
      <c r="X43" s="778"/>
      <c r="Y43" s="778"/>
    </row>
    <row r="44" ht="24.0" customHeight="1">
      <c r="A44" s="37"/>
      <c r="B44" s="831" t="s">
        <v>1170</v>
      </c>
      <c r="C44" s="832">
        <f t="shared" ref="C44:O44" si="28">C102</f>
        <v>26933.10165</v>
      </c>
      <c r="D44" s="832">
        <f t="shared" si="28"/>
        <v>24923.07692</v>
      </c>
      <c r="E44" s="832">
        <f t="shared" si="28"/>
        <v>31271.15202</v>
      </c>
      <c r="F44" s="832">
        <f t="shared" si="28"/>
        <v>10683.15997</v>
      </c>
      <c r="G44" s="832">
        <f t="shared" si="28"/>
        <v>41834.48097</v>
      </c>
      <c r="H44" s="832">
        <f t="shared" si="28"/>
        <v>18086.66911</v>
      </c>
      <c r="I44" s="832">
        <f t="shared" si="28"/>
        <v>18130.24174</v>
      </c>
      <c r="J44" s="832">
        <f t="shared" si="28"/>
        <v>33895.11345</v>
      </c>
      <c r="K44" s="832">
        <f t="shared" si="28"/>
        <v>1632.653061</v>
      </c>
      <c r="L44" s="832">
        <f t="shared" si="28"/>
        <v>2212.83444</v>
      </c>
      <c r="M44" s="832">
        <f t="shared" si="28"/>
        <v>4460.303301</v>
      </c>
      <c r="N44" s="832">
        <f t="shared" si="28"/>
        <v>2140.672783</v>
      </c>
      <c r="O44" s="833">
        <f t="shared" si="28"/>
        <v>19596.41502</v>
      </c>
      <c r="P44" s="778"/>
      <c r="Q44" s="778"/>
      <c r="R44" s="778"/>
      <c r="S44" s="778"/>
      <c r="T44" s="778"/>
      <c r="U44" s="778"/>
      <c r="V44" s="778"/>
      <c r="W44" s="778"/>
      <c r="X44" s="778"/>
      <c r="Y44" s="778"/>
    </row>
    <row r="45" ht="13.5" customHeight="1">
      <c r="A45" s="779" t="s">
        <v>1187</v>
      </c>
      <c r="B45" s="499"/>
      <c r="C45" s="499"/>
      <c r="D45" s="499"/>
      <c r="E45" s="499"/>
      <c r="F45" s="499"/>
      <c r="G45" s="499"/>
      <c r="H45" s="499"/>
      <c r="I45" s="499"/>
      <c r="J45" s="499"/>
      <c r="K45" s="499"/>
      <c r="L45" s="499"/>
      <c r="M45" s="499"/>
      <c r="N45" s="500"/>
      <c r="O45" s="37"/>
      <c r="P45" s="778"/>
      <c r="Q45" s="778"/>
      <c r="R45" s="778"/>
      <c r="S45" s="778"/>
      <c r="T45" s="778"/>
      <c r="U45" s="778"/>
      <c r="V45" s="778"/>
      <c r="W45" s="778"/>
      <c r="X45" s="778"/>
      <c r="Y45" s="778"/>
    </row>
    <row r="46" ht="30.75" customHeight="1">
      <c r="A46" s="824" t="s">
        <v>1173</v>
      </c>
      <c r="B46" s="825" t="s">
        <v>326</v>
      </c>
      <c r="C46" s="825" t="s">
        <v>737</v>
      </c>
      <c r="D46" s="825" t="s">
        <v>738</v>
      </c>
      <c r="E46" s="825" t="s">
        <v>505</v>
      </c>
      <c r="F46" s="825" t="s">
        <v>739</v>
      </c>
      <c r="G46" s="825" t="s">
        <v>740</v>
      </c>
      <c r="H46" s="825" t="s">
        <v>1188</v>
      </c>
      <c r="I46" s="825" t="s">
        <v>742</v>
      </c>
      <c r="J46" s="825" t="s">
        <v>398</v>
      </c>
      <c r="K46" s="825" t="s">
        <v>743</v>
      </c>
      <c r="L46" s="825" t="s">
        <v>744</v>
      </c>
      <c r="M46" s="825" t="s">
        <v>423</v>
      </c>
      <c r="N46" s="825" t="s">
        <v>745</v>
      </c>
      <c r="O46" s="826" t="s">
        <v>439</v>
      </c>
      <c r="P46" s="778"/>
      <c r="Q46" s="778"/>
      <c r="R46" s="778"/>
      <c r="S46" s="778"/>
      <c r="T46" s="778"/>
      <c r="U46" s="778"/>
      <c r="V46" s="778"/>
      <c r="W46" s="778"/>
      <c r="X46" s="778"/>
      <c r="Y46" s="778"/>
    </row>
    <row r="47" ht="13.5" customHeight="1">
      <c r="A47" s="834">
        <v>2020.0</v>
      </c>
      <c r="B47" s="817" t="s">
        <v>1177</v>
      </c>
      <c r="C47" s="817">
        <v>71.0</v>
      </c>
      <c r="D47" s="817">
        <v>0.0</v>
      </c>
      <c r="E47" s="817">
        <v>275.0</v>
      </c>
      <c r="F47" s="817">
        <v>34.0</v>
      </c>
      <c r="G47" s="817">
        <v>43.0</v>
      </c>
      <c r="H47" s="817">
        <v>44.0</v>
      </c>
      <c r="I47" s="817">
        <v>25.0</v>
      </c>
      <c r="J47" s="817">
        <v>43.0</v>
      </c>
      <c r="K47" s="817">
        <v>17.0</v>
      </c>
      <c r="L47" s="817">
        <v>89.0</v>
      </c>
      <c r="M47" s="817">
        <v>16.0</v>
      </c>
      <c r="N47" s="817">
        <v>17.0</v>
      </c>
      <c r="O47" s="835">
        <f t="shared" ref="O47:O48" si="29">C47+D47+E47+F47+G47+H47+I47+J47+K47+L47+M47+N47</f>
        <v>674</v>
      </c>
      <c r="P47" s="778"/>
      <c r="Q47" s="778"/>
      <c r="R47" s="778"/>
      <c r="S47" s="778"/>
      <c r="T47" s="778"/>
      <c r="U47" s="778"/>
      <c r="V47" s="778"/>
      <c r="W47" s="778"/>
      <c r="X47" s="778"/>
      <c r="Y47" s="778"/>
    </row>
    <row r="48" ht="13.5" customHeight="1">
      <c r="A48" s="834"/>
      <c r="B48" s="817" t="s">
        <v>1178</v>
      </c>
      <c r="C48" s="817">
        <v>3472.0</v>
      </c>
      <c r="D48" s="817">
        <v>481.0</v>
      </c>
      <c r="E48" s="817">
        <v>6372.0</v>
      </c>
      <c r="F48" s="817">
        <v>11726.0</v>
      </c>
      <c r="G48" s="817">
        <v>16956.0</v>
      </c>
      <c r="H48" s="817">
        <v>13740.0</v>
      </c>
      <c r="I48" s="817">
        <v>11999.0</v>
      </c>
      <c r="J48" s="817">
        <v>11933.0</v>
      </c>
      <c r="K48" s="817">
        <v>4772.0</v>
      </c>
      <c r="L48" s="817">
        <v>5728.0</v>
      </c>
      <c r="M48" s="817">
        <v>3671.0</v>
      </c>
      <c r="N48" s="817">
        <v>7271.0</v>
      </c>
      <c r="O48" s="835">
        <f t="shared" si="29"/>
        <v>98121</v>
      </c>
      <c r="P48" s="778"/>
      <c r="Q48" s="778"/>
      <c r="R48" s="778"/>
      <c r="S48" s="778"/>
      <c r="T48" s="778"/>
      <c r="U48" s="778"/>
      <c r="V48" s="778"/>
      <c r="W48" s="778"/>
      <c r="X48" s="778"/>
      <c r="Y48" s="778"/>
    </row>
    <row r="49" ht="13.5" customHeight="1">
      <c r="A49" s="834">
        <v>2020.0</v>
      </c>
      <c r="B49" s="817" t="s">
        <v>1180</v>
      </c>
      <c r="C49" s="836">
        <f t="shared" ref="C49:N49" si="30">(C47/C48)*1000000</f>
        <v>20449.30876</v>
      </c>
      <c r="D49" s="836">
        <f t="shared" si="30"/>
        <v>0</v>
      </c>
      <c r="E49" s="836">
        <f t="shared" si="30"/>
        <v>43157.56434</v>
      </c>
      <c r="F49" s="836">
        <f t="shared" si="30"/>
        <v>2899.539485</v>
      </c>
      <c r="G49" s="836">
        <f t="shared" si="30"/>
        <v>2535.975466</v>
      </c>
      <c r="H49" s="836">
        <f t="shared" si="30"/>
        <v>3202.328967</v>
      </c>
      <c r="I49" s="836">
        <f t="shared" si="30"/>
        <v>2083.506959</v>
      </c>
      <c r="J49" s="836">
        <f t="shared" si="30"/>
        <v>3603.45261</v>
      </c>
      <c r="K49" s="836">
        <f t="shared" si="30"/>
        <v>3562.447611</v>
      </c>
      <c r="L49" s="836">
        <f t="shared" si="30"/>
        <v>15537.7095</v>
      </c>
      <c r="M49" s="836">
        <f t="shared" si="30"/>
        <v>4358.485426</v>
      </c>
      <c r="N49" s="836">
        <f t="shared" si="30"/>
        <v>2338.055288</v>
      </c>
      <c r="O49" s="830">
        <f>O47/O48*1000000</f>
        <v>6869.069822</v>
      </c>
      <c r="P49" s="778"/>
      <c r="Q49" s="778"/>
      <c r="R49" s="778"/>
      <c r="S49" s="778"/>
      <c r="T49" s="778"/>
      <c r="U49" s="778"/>
      <c r="V49" s="778"/>
      <c r="W49" s="778"/>
      <c r="X49" s="778"/>
      <c r="Y49" s="778"/>
    </row>
    <row r="50" ht="30.75" customHeight="1">
      <c r="A50" s="837" t="s">
        <v>1173</v>
      </c>
      <c r="B50" s="838" t="s">
        <v>326</v>
      </c>
      <c r="C50" s="838" t="s">
        <v>737</v>
      </c>
      <c r="D50" s="838" t="s">
        <v>738</v>
      </c>
      <c r="E50" s="838" t="s">
        <v>505</v>
      </c>
      <c r="F50" s="838" t="s">
        <v>739</v>
      </c>
      <c r="G50" s="838" t="s">
        <v>740</v>
      </c>
      <c r="H50" s="838" t="s">
        <v>1189</v>
      </c>
      <c r="I50" s="838" t="s">
        <v>742</v>
      </c>
      <c r="J50" s="838" t="s">
        <v>398</v>
      </c>
      <c r="K50" s="838" t="s">
        <v>743</v>
      </c>
      <c r="L50" s="838" t="s">
        <v>744</v>
      </c>
      <c r="M50" s="838" t="s">
        <v>423</v>
      </c>
      <c r="N50" s="838" t="s">
        <v>745</v>
      </c>
      <c r="O50" s="835" t="s">
        <v>439</v>
      </c>
      <c r="P50" s="778"/>
      <c r="Q50" s="778"/>
      <c r="R50" s="778"/>
      <c r="S50" s="778"/>
      <c r="T50" s="778"/>
      <c r="U50" s="778"/>
      <c r="V50" s="778"/>
      <c r="W50" s="778"/>
      <c r="X50" s="778"/>
      <c r="Y50" s="778"/>
    </row>
    <row r="51" ht="13.5" customHeight="1">
      <c r="A51" s="834">
        <v>2021.0</v>
      </c>
      <c r="B51" s="817" t="s">
        <v>1177</v>
      </c>
      <c r="C51" s="836">
        <v>8.0</v>
      </c>
      <c r="D51" s="836">
        <v>11.0</v>
      </c>
      <c r="E51" s="836">
        <v>155.0</v>
      </c>
      <c r="F51" s="836">
        <v>5.0</v>
      </c>
      <c r="G51" s="836">
        <v>258.0</v>
      </c>
      <c r="H51" s="836">
        <v>106.0</v>
      </c>
      <c r="I51" s="836">
        <v>13.0</v>
      </c>
      <c r="J51" s="836">
        <v>319.0</v>
      </c>
      <c r="K51" s="836">
        <v>7.0</v>
      </c>
      <c r="L51" s="836">
        <v>4.0</v>
      </c>
      <c r="M51" s="836">
        <v>27.0</v>
      </c>
      <c r="N51" s="836">
        <v>0.0</v>
      </c>
      <c r="O51" s="839">
        <f t="shared" ref="O51:O52" si="31">C51+D51+E51+F51+G51+H51+I51+J51+K51+L51+M51+N51</f>
        <v>913</v>
      </c>
      <c r="P51" s="778"/>
      <c r="Q51" s="778"/>
      <c r="R51" s="778"/>
      <c r="S51" s="778"/>
      <c r="T51" s="778"/>
      <c r="U51" s="778"/>
      <c r="V51" s="778"/>
      <c r="W51" s="778"/>
      <c r="X51" s="778"/>
      <c r="Y51" s="778"/>
    </row>
    <row r="52" ht="13.5" customHeight="1">
      <c r="A52" s="834"/>
      <c r="B52" s="817" t="s">
        <v>1178</v>
      </c>
      <c r="C52" s="836">
        <v>3078.0</v>
      </c>
      <c r="D52" s="836">
        <v>2356.0</v>
      </c>
      <c r="E52" s="836">
        <v>4233.0</v>
      </c>
      <c r="F52" s="836">
        <v>2082.0</v>
      </c>
      <c r="G52" s="836">
        <v>4794.0</v>
      </c>
      <c r="H52" s="836">
        <v>5139.0</v>
      </c>
      <c r="I52" s="836">
        <v>4396.0</v>
      </c>
      <c r="J52" s="836">
        <v>5176.0</v>
      </c>
      <c r="K52" s="836">
        <v>3587.0</v>
      </c>
      <c r="L52" s="836">
        <v>2248.0</v>
      </c>
      <c r="M52" s="836">
        <v>2623.0</v>
      </c>
      <c r="N52" s="836">
        <v>240.0</v>
      </c>
      <c r="O52" s="839">
        <f t="shared" si="31"/>
        <v>39952</v>
      </c>
      <c r="P52" s="778"/>
      <c r="Q52" s="778"/>
      <c r="R52" s="778"/>
      <c r="S52" s="778"/>
      <c r="T52" s="778"/>
      <c r="U52" s="778"/>
      <c r="V52" s="778"/>
      <c r="W52" s="778"/>
      <c r="X52" s="778"/>
      <c r="Y52" s="778"/>
    </row>
    <row r="53" ht="13.5" customHeight="1">
      <c r="A53" s="840"/>
      <c r="B53" s="822"/>
      <c r="C53" s="838" t="s">
        <v>737</v>
      </c>
      <c r="D53" s="838" t="s">
        <v>738</v>
      </c>
      <c r="E53" s="838" t="s">
        <v>505</v>
      </c>
      <c r="F53" s="838" t="s">
        <v>739</v>
      </c>
      <c r="G53" s="838" t="s">
        <v>740</v>
      </c>
      <c r="H53" s="838" t="s">
        <v>1190</v>
      </c>
      <c r="I53" s="838" t="s">
        <v>742</v>
      </c>
      <c r="J53" s="838" t="s">
        <v>398</v>
      </c>
      <c r="K53" s="838" t="s">
        <v>743</v>
      </c>
      <c r="L53" s="838" t="s">
        <v>744</v>
      </c>
      <c r="M53" s="838" t="s">
        <v>423</v>
      </c>
      <c r="N53" s="838" t="s">
        <v>745</v>
      </c>
      <c r="O53" s="841" t="s">
        <v>439</v>
      </c>
      <c r="P53" s="778"/>
      <c r="Q53" s="778"/>
      <c r="R53" s="778"/>
      <c r="S53" s="778"/>
      <c r="T53" s="778"/>
      <c r="U53" s="778"/>
      <c r="V53" s="778"/>
      <c r="W53" s="778"/>
      <c r="X53" s="778"/>
      <c r="Y53" s="778"/>
    </row>
    <row r="54" ht="13.5" customHeight="1">
      <c r="A54" s="842" t="s">
        <v>1180</v>
      </c>
      <c r="B54" s="822">
        <v>2020.0</v>
      </c>
      <c r="C54" s="836">
        <f t="shared" ref="C54:O54" si="32">C49</f>
        <v>20449.30876</v>
      </c>
      <c r="D54" s="836">
        <f t="shared" si="32"/>
        <v>0</v>
      </c>
      <c r="E54" s="836">
        <f t="shared" si="32"/>
        <v>43157.56434</v>
      </c>
      <c r="F54" s="836">
        <f t="shared" si="32"/>
        <v>2899.539485</v>
      </c>
      <c r="G54" s="836">
        <f t="shared" si="32"/>
        <v>2535.975466</v>
      </c>
      <c r="H54" s="836">
        <f t="shared" si="32"/>
        <v>3202.328967</v>
      </c>
      <c r="I54" s="836">
        <f t="shared" si="32"/>
        <v>2083.506959</v>
      </c>
      <c r="J54" s="836">
        <f t="shared" si="32"/>
        <v>3603.45261</v>
      </c>
      <c r="K54" s="836">
        <f t="shared" si="32"/>
        <v>3562.447611</v>
      </c>
      <c r="L54" s="836">
        <f t="shared" si="32"/>
        <v>15537.7095</v>
      </c>
      <c r="M54" s="836">
        <f t="shared" si="32"/>
        <v>4358.485426</v>
      </c>
      <c r="N54" s="836">
        <f t="shared" si="32"/>
        <v>2338.055288</v>
      </c>
      <c r="O54" s="843">
        <f t="shared" si="32"/>
        <v>6869.069822</v>
      </c>
      <c r="P54" s="778"/>
      <c r="Q54" s="778"/>
      <c r="R54" s="778"/>
      <c r="S54" s="778"/>
      <c r="T54" s="778"/>
      <c r="U54" s="778"/>
      <c r="V54" s="778"/>
      <c r="W54" s="778"/>
      <c r="X54" s="778"/>
      <c r="Y54" s="778"/>
    </row>
    <row r="55" ht="13.5" customHeight="1">
      <c r="A55" s="592"/>
      <c r="B55" s="818">
        <v>2021.0</v>
      </c>
      <c r="C55" s="819">
        <f t="shared" ref="C55:N55" si="33">(C51/C52)*1000000</f>
        <v>2599.090318</v>
      </c>
      <c r="D55" s="819">
        <f t="shared" si="33"/>
        <v>4668.93039</v>
      </c>
      <c r="E55" s="819">
        <f t="shared" si="33"/>
        <v>36617.05646</v>
      </c>
      <c r="F55" s="819">
        <f t="shared" si="33"/>
        <v>2401.536984</v>
      </c>
      <c r="G55" s="819">
        <f t="shared" si="33"/>
        <v>53817.27159</v>
      </c>
      <c r="H55" s="819">
        <f t="shared" si="33"/>
        <v>20626.58105</v>
      </c>
      <c r="I55" s="819">
        <f t="shared" si="33"/>
        <v>2957.233849</v>
      </c>
      <c r="J55" s="819">
        <f t="shared" si="33"/>
        <v>61630.60278</v>
      </c>
      <c r="K55" s="819">
        <f t="shared" si="33"/>
        <v>1951.491497</v>
      </c>
      <c r="L55" s="819">
        <f t="shared" si="33"/>
        <v>1779.359431</v>
      </c>
      <c r="M55" s="819">
        <f t="shared" si="33"/>
        <v>10293.557</v>
      </c>
      <c r="N55" s="819">
        <f t="shared" si="33"/>
        <v>0</v>
      </c>
      <c r="O55" s="833">
        <f>O51/O52*1000000</f>
        <v>22852.42291</v>
      </c>
      <c r="P55" s="778"/>
      <c r="Q55" s="778"/>
      <c r="R55" s="778"/>
      <c r="S55" s="778"/>
      <c r="T55" s="778"/>
      <c r="U55" s="778"/>
      <c r="V55" s="778"/>
      <c r="W55" s="778"/>
      <c r="X55" s="778"/>
      <c r="Y55" s="778"/>
    </row>
    <row r="56" ht="13.5" customHeight="1">
      <c r="A56" s="37"/>
      <c r="B56" s="844" t="s">
        <v>1192</v>
      </c>
      <c r="C56" s="844">
        <v>0.0</v>
      </c>
      <c r="D56" s="836">
        <v>0.0</v>
      </c>
      <c r="E56" s="836">
        <v>2.0</v>
      </c>
      <c r="F56" s="836">
        <v>0.0</v>
      </c>
      <c r="G56" s="836">
        <v>2.0</v>
      </c>
      <c r="H56" s="836">
        <v>1.0</v>
      </c>
      <c r="I56" s="836">
        <v>0.0</v>
      </c>
      <c r="J56" s="836">
        <v>6.0</v>
      </c>
      <c r="K56" s="836">
        <v>0.0</v>
      </c>
      <c r="L56" s="836">
        <v>0.0</v>
      </c>
      <c r="M56" s="836">
        <v>2.0</v>
      </c>
      <c r="N56" s="836"/>
      <c r="O56" s="839">
        <f t="shared" ref="O56:O57" si="34">C56+D56+E56+F56+G56+H56+I56+J56+K56+L56+M56+N56</f>
        <v>13</v>
      </c>
      <c r="P56" s="778"/>
      <c r="Q56" s="778"/>
      <c r="R56" s="778"/>
      <c r="S56" s="778"/>
      <c r="T56" s="778"/>
      <c r="U56" s="778"/>
      <c r="V56" s="778"/>
      <c r="W56" s="778"/>
      <c r="X56" s="778"/>
      <c r="Y56" s="778"/>
    </row>
    <row r="57" ht="13.5" customHeight="1">
      <c r="A57" s="37"/>
      <c r="B57" s="845" t="s">
        <v>1193</v>
      </c>
      <c r="C57" s="845">
        <v>12.0</v>
      </c>
      <c r="D57" s="823">
        <v>9.0</v>
      </c>
      <c r="E57" s="823">
        <v>28.0</v>
      </c>
      <c r="F57" s="823">
        <v>10.0</v>
      </c>
      <c r="G57" s="823">
        <v>26.0</v>
      </c>
      <c r="H57" s="823">
        <v>32.0</v>
      </c>
      <c r="I57" s="823">
        <v>46.0</v>
      </c>
      <c r="J57" s="823">
        <v>66.0</v>
      </c>
      <c r="K57" s="823">
        <v>10.0</v>
      </c>
      <c r="L57" s="823">
        <v>22.0</v>
      </c>
      <c r="M57" s="823">
        <v>14.0</v>
      </c>
      <c r="N57" s="823"/>
      <c r="O57" s="839">
        <f t="shared" si="34"/>
        <v>275</v>
      </c>
      <c r="P57" s="778"/>
      <c r="Q57" s="778"/>
      <c r="R57" s="778"/>
      <c r="S57" s="778"/>
      <c r="T57" s="778"/>
      <c r="U57" s="778"/>
      <c r="V57" s="778"/>
      <c r="W57" s="778"/>
      <c r="X57" s="778"/>
      <c r="Y57" s="778"/>
    </row>
    <row r="58" ht="13.5" customHeight="1">
      <c r="A58" s="846" t="s">
        <v>1194</v>
      </c>
      <c r="B58" s="847"/>
      <c r="C58" s="847"/>
      <c r="D58" s="847"/>
      <c r="E58" s="847"/>
      <c r="F58" s="847"/>
      <c r="G58" s="847"/>
      <c r="H58" s="847"/>
      <c r="I58" s="847"/>
      <c r="J58" s="847"/>
      <c r="K58" s="847"/>
      <c r="L58" s="847"/>
      <c r="M58" s="847"/>
      <c r="N58" s="848"/>
      <c r="O58" s="37"/>
      <c r="P58" s="778"/>
      <c r="Q58" s="778"/>
      <c r="R58" s="778"/>
      <c r="S58" s="778"/>
      <c r="T58" s="778"/>
      <c r="U58" s="778"/>
      <c r="V58" s="778"/>
      <c r="W58" s="778"/>
      <c r="X58" s="778"/>
      <c r="Y58" s="778"/>
    </row>
    <row r="59" ht="30.0" customHeight="1">
      <c r="A59" s="824" t="s">
        <v>1173</v>
      </c>
      <c r="B59" s="825" t="s">
        <v>326</v>
      </c>
      <c r="C59" s="825" t="s">
        <v>737</v>
      </c>
      <c r="D59" s="825" t="s">
        <v>738</v>
      </c>
      <c r="E59" s="825" t="s">
        <v>505</v>
      </c>
      <c r="F59" s="825" t="s">
        <v>739</v>
      </c>
      <c r="G59" s="825" t="s">
        <v>740</v>
      </c>
      <c r="H59" s="825" t="s">
        <v>1195</v>
      </c>
      <c r="I59" s="825" t="s">
        <v>742</v>
      </c>
      <c r="J59" s="825" t="s">
        <v>398</v>
      </c>
      <c r="K59" s="825" t="s">
        <v>743</v>
      </c>
      <c r="L59" s="825" t="s">
        <v>744</v>
      </c>
      <c r="M59" s="825" t="s">
        <v>423</v>
      </c>
      <c r="N59" s="825" t="s">
        <v>745</v>
      </c>
      <c r="O59" s="826" t="s">
        <v>439</v>
      </c>
      <c r="P59" s="778"/>
      <c r="Q59" s="778"/>
      <c r="R59" s="778"/>
      <c r="S59" s="778"/>
      <c r="T59" s="778"/>
      <c r="U59" s="778"/>
      <c r="V59" s="778"/>
      <c r="W59" s="778"/>
      <c r="X59" s="778"/>
      <c r="Y59" s="778"/>
    </row>
    <row r="60" ht="13.5" customHeight="1">
      <c r="A60" s="849">
        <v>2020.0</v>
      </c>
      <c r="B60" s="817" t="s">
        <v>1177</v>
      </c>
      <c r="C60" s="817">
        <v>24.0</v>
      </c>
      <c r="D60" s="817">
        <v>0.0</v>
      </c>
      <c r="E60" s="817">
        <v>8.0</v>
      </c>
      <c r="F60" s="817">
        <v>8.0</v>
      </c>
      <c r="G60" s="817">
        <v>13.0</v>
      </c>
      <c r="H60" s="817">
        <v>22.0</v>
      </c>
      <c r="I60" s="817">
        <v>9.0</v>
      </c>
      <c r="J60" s="817">
        <v>16.0</v>
      </c>
      <c r="K60" s="817">
        <v>16.0</v>
      </c>
      <c r="L60" s="817">
        <v>4.0</v>
      </c>
      <c r="M60" s="817">
        <v>117.0</v>
      </c>
      <c r="N60" s="817">
        <v>6.0</v>
      </c>
      <c r="O60" s="835">
        <f t="shared" ref="O60:O61" si="35">C60+D60+E60+F60+G60+H60+I60+J60+K60+L60+M60+N60</f>
        <v>243</v>
      </c>
      <c r="P60" s="778"/>
      <c r="Q60" s="778"/>
      <c r="R60" s="778"/>
      <c r="S60" s="778"/>
      <c r="T60" s="778"/>
      <c r="U60" s="778"/>
      <c r="V60" s="778"/>
      <c r="W60" s="778"/>
      <c r="X60" s="778"/>
      <c r="Y60" s="778"/>
    </row>
    <row r="61" ht="13.5" customHeight="1">
      <c r="A61" s="574"/>
      <c r="B61" s="817" t="s">
        <v>1178</v>
      </c>
      <c r="C61" s="807">
        <v>54.0</v>
      </c>
      <c r="D61" s="807">
        <v>48.0</v>
      </c>
      <c r="E61" s="807">
        <v>938.0</v>
      </c>
      <c r="F61" s="807">
        <v>2125.0</v>
      </c>
      <c r="G61" s="807">
        <v>2819.0</v>
      </c>
      <c r="H61" s="807">
        <v>3859.0</v>
      </c>
      <c r="I61" s="817">
        <v>1854.0</v>
      </c>
      <c r="J61" s="817">
        <v>5147.0</v>
      </c>
      <c r="K61" s="817">
        <v>6207.0</v>
      </c>
      <c r="L61" s="817">
        <v>1804.0</v>
      </c>
      <c r="M61" s="817">
        <v>2518.0</v>
      </c>
      <c r="N61" s="817">
        <v>1051.0</v>
      </c>
      <c r="O61" s="835">
        <f t="shared" si="35"/>
        <v>28424</v>
      </c>
      <c r="P61" s="778"/>
      <c r="Q61" s="778"/>
      <c r="R61" s="778"/>
      <c r="S61" s="778"/>
      <c r="T61" s="778"/>
      <c r="U61" s="778"/>
      <c r="V61" s="778"/>
      <c r="W61" s="778"/>
      <c r="X61" s="778"/>
      <c r="Y61" s="778"/>
    </row>
    <row r="62" ht="13.5" customHeight="1">
      <c r="A62" s="850"/>
      <c r="B62" s="817" t="s">
        <v>1180</v>
      </c>
      <c r="C62" s="836">
        <f t="shared" ref="C62:O62" si="36">C60/C61*1000000</f>
        <v>444444.4444</v>
      </c>
      <c r="D62" s="836">
        <f t="shared" si="36"/>
        <v>0</v>
      </c>
      <c r="E62" s="836">
        <f t="shared" si="36"/>
        <v>8528.784648</v>
      </c>
      <c r="F62" s="836">
        <f t="shared" si="36"/>
        <v>3764.705882</v>
      </c>
      <c r="G62" s="836">
        <f t="shared" si="36"/>
        <v>4611.564385</v>
      </c>
      <c r="H62" s="836">
        <f t="shared" si="36"/>
        <v>5700.958798</v>
      </c>
      <c r="I62" s="836">
        <f t="shared" si="36"/>
        <v>4854.368932</v>
      </c>
      <c r="J62" s="836">
        <f t="shared" si="36"/>
        <v>3108.606956</v>
      </c>
      <c r="K62" s="836">
        <f t="shared" si="36"/>
        <v>2577.734816</v>
      </c>
      <c r="L62" s="836">
        <f t="shared" si="36"/>
        <v>2217.2949</v>
      </c>
      <c r="M62" s="836">
        <f t="shared" si="36"/>
        <v>46465.44877</v>
      </c>
      <c r="N62" s="836">
        <f t="shared" si="36"/>
        <v>5708.848716</v>
      </c>
      <c r="O62" s="830">
        <f t="shared" si="36"/>
        <v>8549.113425</v>
      </c>
      <c r="P62" s="778"/>
      <c r="Q62" s="778"/>
      <c r="R62" s="778"/>
      <c r="S62" s="778"/>
      <c r="T62" s="778"/>
      <c r="U62" s="778"/>
      <c r="V62" s="778"/>
      <c r="W62" s="778"/>
      <c r="X62" s="778"/>
      <c r="Y62" s="778"/>
    </row>
    <row r="63" ht="30.75" customHeight="1">
      <c r="A63" s="837" t="s">
        <v>1173</v>
      </c>
      <c r="B63" s="838" t="s">
        <v>326</v>
      </c>
      <c r="C63" s="838" t="s">
        <v>737</v>
      </c>
      <c r="D63" s="838" t="s">
        <v>738</v>
      </c>
      <c r="E63" s="838" t="s">
        <v>505</v>
      </c>
      <c r="F63" s="838" t="s">
        <v>739</v>
      </c>
      <c r="G63" s="838" t="s">
        <v>740</v>
      </c>
      <c r="H63" s="838" t="s">
        <v>1196</v>
      </c>
      <c r="I63" s="838" t="s">
        <v>742</v>
      </c>
      <c r="J63" s="838" t="s">
        <v>398</v>
      </c>
      <c r="K63" s="838" t="s">
        <v>743</v>
      </c>
      <c r="L63" s="838" t="s">
        <v>744</v>
      </c>
      <c r="M63" s="838" t="s">
        <v>423</v>
      </c>
      <c r="N63" s="838" t="s">
        <v>745</v>
      </c>
      <c r="O63" s="835" t="s">
        <v>439</v>
      </c>
      <c r="P63" s="778"/>
      <c r="Q63" s="778"/>
      <c r="R63" s="778"/>
      <c r="S63" s="778"/>
      <c r="T63" s="778"/>
      <c r="U63" s="778"/>
      <c r="V63" s="778"/>
      <c r="W63" s="778"/>
      <c r="X63" s="778"/>
      <c r="Y63" s="778"/>
    </row>
    <row r="64" ht="13.5" customHeight="1">
      <c r="A64" s="849">
        <v>2021.0</v>
      </c>
      <c r="B64" s="817" t="s">
        <v>1177</v>
      </c>
      <c r="C64" s="836">
        <v>7.0</v>
      </c>
      <c r="D64" s="836">
        <v>149.0</v>
      </c>
      <c r="E64" s="836">
        <v>7.0</v>
      </c>
      <c r="F64" s="836">
        <v>48.0</v>
      </c>
      <c r="G64" s="836">
        <v>3.0</v>
      </c>
      <c r="H64" s="836">
        <v>84.0</v>
      </c>
      <c r="I64" s="836">
        <v>8.0</v>
      </c>
      <c r="J64" s="836">
        <v>8.0</v>
      </c>
      <c r="K64" s="836">
        <v>2.0</v>
      </c>
      <c r="L64" s="836">
        <v>2.0</v>
      </c>
      <c r="M64" s="836">
        <v>5.0</v>
      </c>
      <c r="N64" s="836">
        <v>1.0</v>
      </c>
      <c r="O64" s="839">
        <f t="shared" ref="O64:O65" si="37">C64+D64+E64+F64+G64+H64+I64+J64+K64+L64+M64+N64</f>
        <v>324</v>
      </c>
      <c r="P64" s="778"/>
      <c r="Q64" s="778"/>
      <c r="R64" s="778"/>
      <c r="S64" s="778"/>
      <c r="T64" s="778"/>
      <c r="U64" s="778"/>
      <c r="V64" s="778"/>
      <c r="W64" s="778"/>
      <c r="X64" s="778"/>
      <c r="Y64" s="778"/>
    </row>
    <row r="65" ht="13.5" customHeight="1">
      <c r="A65" s="574"/>
      <c r="B65" s="817" t="s">
        <v>1178</v>
      </c>
      <c r="C65" s="836">
        <v>2962.0</v>
      </c>
      <c r="D65" s="836">
        <v>3706.0</v>
      </c>
      <c r="E65" s="836">
        <v>2650.0</v>
      </c>
      <c r="F65" s="836">
        <v>2477.0</v>
      </c>
      <c r="G65" s="836">
        <v>1131.0</v>
      </c>
      <c r="H65" s="836">
        <v>4131.0</v>
      </c>
      <c r="I65" s="836">
        <v>2877.0</v>
      </c>
      <c r="J65" s="836">
        <v>3361.0</v>
      </c>
      <c r="K65" s="836">
        <v>2236.0</v>
      </c>
      <c r="L65" s="836">
        <v>100.0</v>
      </c>
      <c r="M65" s="836">
        <v>1909.0</v>
      </c>
      <c r="N65" s="836">
        <v>1525.0</v>
      </c>
      <c r="O65" s="839">
        <f t="shared" si="37"/>
        <v>29065</v>
      </c>
      <c r="P65" s="778"/>
      <c r="Q65" s="778"/>
      <c r="R65" s="778"/>
      <c r="S65" s="778"/>
      <c r="T65" s="778"/>
      <c r="U65" s="778"/>
      <c r="V65" s="778"/>
      <c r="W65" s="778"/>
      <c r="X65" s="778"/>
      <c r="Y65" s="778"/>
    </row>
    <row r="66" ht="13.5" customHeight="1">
      <c r="A66" s="592"/>
      <c r="B66" s="818" t="s">
        <v>1180</v>
      </c>
      <c r="C66" s="819">
        <f t="shared" ref="C66:O66" si="38">C64/C65*1000000</f>
        <v>2363.268062</v>
      </c>
      <c r="D66" s="819">
        <f t="shared" si="38"/>
        <v>40205.07285</v>
      </c>
      <c r="E66" s="819">
        <f t="shared" si="38"/>
        <v>2641.509434</v>
      </c>
      <c r="F66" s="819">
        <f t="shared" si="38"/>
        <v>19378.28018</v>
      </c>
      <c r="G66" s="819">
        <f t="shared" si="38"/>
        <v>2652.519894</v>
      </c>
      <c r="H66" s="819">
        <f t="shared" si="38"/>
        <v>20334.05955</v>
      </c>
      <c r="I66" s="819">
        <f t="shared" si="38"/>
        <v>2780.674314</v>
      </c>
      <c r="J66" s="819">
        <f t="shared" si="38"/>
        <v>2380.243975</v>
      </c>
      <c r="K66" s="819">
        <f t="shared" si="38"/>
        <v>894.4543828</v>
      </c>
      <c r="L66" s="819">
        <f t="shared" si="38"/>
        <v>20000</v>
      </c>
      <c r="M66" s="819">
        <f t="shared" si="38"/>
        <v>2619.172342</v>
      </c>
      <c r="N66" s="819">
        <f t="shared" si="38"/>
        <v>655.7377049</v>
      </c>
      <c r="O66" s="833">
        <f t="shared" si="38"/>
        <v>11147.42818</v>
      </c>
      <c r="P66" s="778"/>
      <c r="Q66" s="778"/>
      <c r="R66" s="778"/>
      <c r="S66" s="778"/>
      <c r="T66" s="778"/>
      <c r="U66" s="778"/>
      <c r="V66" s="778"/>
      <c r="W66" s="778"/>
      <c r="X66" s="778"/>
      <c r="Y66" s="778"/>
    </row>
    <row r="67" ht="13.5" customHeight="1">
      <c r="A67" s="855"/>
      <c r="B67" s="856"/>
      <c r="C67" s="838" t="s">
        <v>737</v>
      </c>
      <c r="D67" s="838" t="s">
        <v>738</v>
      </c>
      <c r="E67" s="838" t="s">
        <v>505</v>
      </c>
      <c r="F67" s="838" t="s">
        <v>739</v>
      </c>
      <c r="G67" s="838" t="s">
        <v>740</v>
      </c>
      <c r="H67" s="838" t="s">
        <v>1198</v>
      </c>
      <c r="I67" s="838" t="s">
        <v>742</v>
      </c>
      <c r="J67" s="838" t="s">
        <v>398</v>
      </c>
      <c r="K67" s="838" t="s">
        <v>743</v>
      </c>
      <c r="L67" s="838" t="s">
        <v>744</v>
      </c>
      <c r="M67" s="838" t="s">
        <v>423</v>
      </c>
      <c r="N67" s="838" t="s">
        <v>745</v>
      </c>
      <c r="O67" s="841" t="s">
        <v>439</v>
      </c>
      <c r="P67" s="778"/>
      <c r="Q67" s="778"/>
      <c r="R67" s="778"/>
      <c r="S67" s="778"/>
      <c r="T67" s="778"/>
      <c r="U67" s="778"/>
      <c r="V67" s="778"/>
      <c r="W67" s="778"/>
      <c r="X67" s="778"/>
      <c r="Y67" s="778"/>
    </row>
    <row r="68" ht="13.5" customHeight="1">
      <c r="A68" s="855"/>
      <c r="B68" s="856">
        <v>2020.0</v>
      </c>
      <c r="C68" s="858">
        <f t="shared" ref="C68:O68" si="39">C62</f>
        <v>444444.4444</v>
      </c>
      <c r="D68" s="858">
        <f t="shared" si="39"/>
        <v>0</v>
      </c>
      <c r="E68" s="858">
        <f t="shared" si="39"/>
        <v>8528.784648</v>
      </c>
      <c r="F68" s="858">
        <f t="shared" si="39"/>
        <v>3764.705882</v>
      </c>
      <c r="G68" s="858">
        <f t="shared" si="39"/>
        <v>4611.564385</v>
      </c>
      <c r="H68" s="858">
        <f t="shared" si="39"/>
        <v>5700.958798</v>
      </c>
      <c r="I68" s="858">
        <f t="shared" si="39"/>
        <v>4854.368932</v>
      </c>
      <c r="J68" s="858">
        <f t="shared" si="39"/>
        <v>3108.606956</v>
      </c>
      <c r="K68" s="858">
        <f t="shared" si="39"/>
        <v>2577.734816</v>
      </c>
      <c r="L68" s="858">
        <f t="shared" si="39"/>
        <v>2217.2949</v>
      </c>
      <c r="M68" s="858">
        <f t="shared" si="39"/>
        <v>46465.44877</v>
      </c>
      <c r="N68" s="858">
        <f t="shared" si="39"/>
        <v>5708.848716</v>
      </c>
      <c r="O68" s="858">
        <f t="shared" si="39"/>
        <v>8549.113425</v>
      </c>
      <c r="P68" s="778"/>
      <c r="Q68" s="778"/>
      <c r="R68" s="778"/>
      <c r="S68" s="778"/>
      <c r="T68" s="778"/>
      <c r="U68" s="778"/>
      <c r="V68" s="778"/>
      <c r="W68" s="778"/>
      <c r="X68" s="778"/>
      <c r="Y68" s="778"/>
    </row>
    <row r="69" ht="13.5" customHeight="1">
      <c r="A69" s="855"/>
      <c r="B69" s="856">
        <v>2021.0</v>
      </c>
      <c r="C69" s="858">
        <f t="shared" ref="C69:O69" si="40">C66</f>
        <v>2363.268062</v>
      </c>
      <c r="D69" s="858">
        <f t="shared" si="40"/>
        <v>40205.07285</v>
      </c>
      <c r="E69" s="858">
        <f t="shared" si="40"/>
        <v>2641.509434</v>
      </c>
      <c r="F69" s="858">
        <f t="shared" si="40"/>
        <v>19378.28018</v>
      </c>
      <c r="G69" s="858">
        <f t="shared" si="40"/>
        <v>2652.519894</v>
      </c>
      <c r="H69" s="858">
        <f t="shared" si="40"/>
        <v>20334.05955</v>
      </c>
      <c r="I69" s="858">
        <f t="shared" si="40"/>
        <v>2780.674314</v>
      </c>
      <c r="J69" s="858">
        <f t="shared" si="40"/>
        <v>2380.243975</v>
      </c>
      <c r="K69" s="858">
        <f t="shared" si="40"/>
        <v>894.4543828</v>
      </c>
      <c r="L69" s="858">
        <f t="shared" si="40"/>
        <v>20000</v>
      </c>
      <c r="M69" s="858">
        <f t="shared" si="40"/>
        <v>2619.172342</v>
      </c>
      <c r="N69" s="858">
        <f t="shared" si="40"/>
        <v>655.7377049</v>
      </c>
      <c r="O69" s="858">
        <f t="shared" si="40"/>
        <v>11147.42818</v>
      </c>
      <c r="P69" s="778"/>
      <c r="Q69" s="778"/>
      <c r="R69" s="778"/>
      <c r="S69" s="778"/>
      <c r="T69" s="778"/>
      <c r="U69" s="778"/>
      <c r="V69" s="778"/>
      <c r="W69" s="778"/>
      <c r="X69" s="778"/>
      <c r="Y69" s="778"/>
    </row>
    <row r="70" ht="13.5" customHeight="1">
      <c r="A70" s="37"/>
      <c r="B70" s="844" t="s">
        <v>1192</v>
      </c>
      <c r="C70" s="844">
        <v>0.0</v>
      </c>
      <c r="D70" s="836">
        <v>6.0</v>
      </c>
      <c r="E70" s="836">
        <v>0.0</v>
      </c>
      <c r="F70" s="836">
        <v>1.0</v>
      </c>
      <c r="G70" s="836">
        <v>0.0</v>
      </c>
      <c r="H70" s="836">
        <v>1.0</v>
      </c>
      <c r="I70" s="836">
        <v>0.0</v>
      </c>
      <c r="J70" s="836">
        <v>0.0</v>
      </c>
      <c r="K70" s="836">
        <v>0.0</v>
      </c>
      <c r="L70" s="836">
        <v>0.0</v>
      </c>
      <c r="M70" s="836">
        <v>0.0</v>
      </c>
      <c r="N70" s="836"/>
      <c r="O70" s="839">
        <f t="shared" ref="O70:O71" si="41">C70+D70+E70+F70+G70+H70+I70+J70+K70+L70+M70+N70</f>
        <v>8</v>
      </c>
      <c r="P70" s="778"/>
      <c r="Q70" s="778"/>
      <c r="R70" s="778"/>
      <c r="S70" s="778"/>
      <c r="T70" s="778"/>
      <c r="U70" s="778"/>
      <c r="V70" s="778"/>
      <c r="W70" s="778"/>
      <c r="X70" s="778"/>
      <c r="Y70" s="778"/>
    </row>
    <row r="71" ht="13.5" customHeight="1">
      <c r="A71" s="37"/>
      <c r="B71" s="845" t="s">
        <v>1193</v>
      </c>
      <c r="C71" s="845">
        <v>14.0</v>
      </c>
      <c r="D71" s="823">
        <v>33.0</v>
      </c>
      <c r="E71" s="823">
        <v>35.0</v>
      </c>
      <c r="F71" s="823">
        <v>30.0</v>
      </c>
      <c r="G71" s="836">
        <v>26.0</v>
      </c>
      <c r="H71" s="823">
        <v>72.0</v>
      </c>
      <c r="I71" s="823">
        <v>52.0</v>
      </c>
      <c r="J71" s="823">
        <v>60.0</v>
      </c>
      <c r="K71" s="823">
        <v>38.0</v>
      </c>
      <c r="L71" s="823">
        <v>9.0</v>
      </c>
      <c r="M71" s="823">
        <v>37.0</v>
      </c>
      <c r="N71" s="823"/>
      <c r="O71" s="839">
        <f t="shared" si="41"/>
        <v>406</v>
      </c>
      <c r="P71" s="778"/>
      <c r="Q71" s="778"/>
      <c r="R71" s="778"/>
      <c r="S71" s="778"/>
      <c r="T71" s="778"/>
      <c r="U71" s="778"/>
      <c r="V71" s="778"/>
      <c r="W71" s="778"/>
      <c r="X71" s="778"/>
      <c r="Y71" s="778"/>
    </row>
    <row r="72" ht="13.5" customHeight="1">
      <c r="A72" s="846" t="s">
        <v>1205</v>
      </c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8"/>
      <c r="O72" s="37"/>
      <c r="P72" s="778"/>
      <c r="Q72" s="778"/>
      <c r="R72" s="778"/>
      <c r="S72" s="778"/>
      <c r="T72" s="778"/>
      <c r="U72" s="778"/>
      <c r="V72" s="778"/>
      <c r="W72" s="778"/>
      <c r="X72" s="778"/>
      <c r="Y72" s="778"/>
    </row>
    <row r="73" ht="31.5" customHeight="1">
      <c r="A73" s="824" t="s">
        <v>1173</v>
      </c>
      <c r="B73" s="825" t="s">
        <v>326</v>
      </c>
      <c r="C73" s="825" t="s">
        <v>737</v>
      </c>
      <c r="D73" s="825" t="s">
        <v>738</v>
      </c>
      <c r="E73" s="825" t="s">
        <v>505</v>
      </c>
      <c r="F73" s="825" t="s">
        <v>739</v>
      </c>
      <c r="G73" s="825" t="s">
        <v>740</v>
      </c>
      <c r="H73" s="825" t="s">
        <v>1206</v>
      </c>
      <c r="I73" s="825" t="s">
        <v>742</v>
      </c>
      <c r="J73" s="825" t="s">
        <v>398</v>
      </c>
      <c r="K73" s="825" t="s">
        <v>743</v>
      </c>
      <c r="L73" s="825" t="s">
        <v>744</v>
      </c>
      <c r="M73" s="825" t="s">
        <v>423</v>
      </c>
      <c r="N73" s="825" t="s">
        <v>745</v>
      </c>
      <c r="O73" s="826" t="s">
        <v>439</v>
      </c>
      <c r="P73" s="778"/>
      <c r="Q73" s="778"/>
      <c r="R73" s="778"/>
      <c r="S73" s="778"/>
      <c r="T73" s="778"/>
      <c r="U73" s="778"/>
      <c r="V73" s="778"/>
      <c r="W73" s="778"/>
      <c r="X73" s="778"/>
      <c r="Y73" s="778"/>
    </row>
    <row r="74" ht="13.5" customHeight="1">
      <c r="A74" s="849">
        <v>2020.0</v>
      </c>
      <c r="B74" s="817" t="s">
        <v>1177</v>
      </c>
      <c r="C74" s="836">
        <v>16.0</v>
      </c>
      <c r="D74" s="836">
        <v>1.0</v>
      </c>
      <c r="E74" s="836">
        <v>79.0</v>
      </c>
      <c r="F74" s="836">
        <v>2.0</v>
      </c>
      <c r="G74" s="836">
        <v>6.0</v>
      </c>
      <c r="H74" s="836">
        <v>12.0</v>
      </c>
      <c r="I74" s="836">
        <v>104.0</v>
      </c>
      <c r="J74" s="836">
        <v>3.0</v>
      </c>
      <c r="K74" s="836">
        <v>76.0</v>
      </c>
      <c r="L74" s="836">
        <v>6.0</v>
      </c>
      <c r="M74" s="836">
        <v>12.0</v>
      </c>
      <c r="N74" s="836">
        <v>80.0</v>
      </c>
      <c r="O74" s="839">
        <f t="shared" ref="O74:O75" si="42">C74+D74+E74+F74+G74+H74+I74+J74+K74+L74+M74+N74</f>
        <v>397</v>
      </c>
      <c r="P74" s="778"/>
      <c r="Q74" s="778"/>
      <c r="R74" s="778"/>
      <c r="S74" s="778"/>
      <c r="T74" s="778"/>
      <c r="U74" s="778"/>
      <c r="V74" s="778"/>
      <c r="W74" s="778"/>
      <c r="X74" s="778"/>
      <c r="Y74" s="778"/>
    </row>
    <row r="75" ht="13.5" customHeight="1">
      <c r="A75" s="574"/>
      <c r="B75" s="817" t="s">
        <v>1178</v>
      </c>
      <c r="C75" s="836">
        <v>58.0</v>
      </c>
      <c r="D75" s="836">
        <v>390.0</v>
      </c>
      <c r="E75" s="836">
        <v>913.0</v>
      </c>
      <c r="F75" s="836">
        <v>282.0</v>
      </c>
      <c r="G75" s="836">
        <v>838.0</v>
      </c>
      <c r="H75" s="836">
        <v>1800.0</v>
      </c>
      <c r="I75" s="836">
        <v>1575.0</v>
      </c>
      <c r="J75" s="836">
        <v>925.0</v>
      </c>
      <c r="K75" s="836">
        <v>1466.0</v>
      </c>
      <c r="L75" s="836">
        <v>1599.0</v>
      </c>
      <c r="M75" s="836">
        <v>2480.0</v>
      </c>
      <c r="N75" s="836">
        <v>865.0</v>
      </c>
      <c r="O75" s="839">
        <f t="shared" si="42"/>
        <v>13191</v>
      </c>
      <c r="P75" s="778"/>
      <c r="Q75" s="778"/>
      <c r="R75" s="778"/>
      <c r="S75" s="778"/>
      <c r="T75" s="778"/>
      <c r="U75" s="778"/>
      <c r="V75" s="778"/>
      <c r="W75" s="778"/>
      <c r="X75" s="778"/>
      <c r="Y75" s="778"/>
    </row>
    <row r="76" ht="13.5" customHeight="1">
      <c r="A76" s="850"/>
      <c r="B76" s="817" t="s">
        <v>1180</v>
      </c>
      <c r="C76" s="836">
        <f t="shared" ref="C76:O76" si="43">C74/C75*1000000</f>
        <v>275862.069</v>
      </c>
      <c r="D76" s="836">
        <f t="shared" si="43"/>
        <v>2564.102564</v>
      </c>
      <c r="E76" s="836">
        <f t="shared" si="43"/>
        <v>86527.9299</v>
      </c>
      <c r="F76" s="836">
        <f t="shared" si="43"/>
        <v>7092.198582</v>
      </c>
      <c r="G76" s="836">
        <f t="shared" si="43"/>
        <v>7159.904535</v>
      </c>
      <c r="H76" s="836">
        <f t="shared" si="43"/>
        <v>6666.666667</v>
      </c>
      <c r="I76" s="836">
        <f t="shared" si="43"/>
        <v>66031.74603</v>
      </c>
      <c r="J76" s="836">
        <f t="shared" si="43"/>
        <v>3243.243243</v>
      </c>
      <c r="K76" s="836">
        <f t="shared" si="43"/>
        <v>51841.74625</v>
      </c>
      <c r="L76" s="836">
        <f t="shared" si="43"/>
        <v>3752.345216</v>
      </c>
      <c r="M76" s="836">
        <f t="shared" si="43"/>
        <v>4838.709677</v>
      </c>
      <c r="N76" s="836">
        <f t="shared" si="43"/>
        <v>92485.54913</v>
      </c>
      <c r="O76" s="830">
        <f t="shared" si="43"/>
        <v>30096.27777</v>
      </c>
      <c r="P76" s="778"/>
      <c r="Q76" s="778"/>
      <c r="R76" s="778"/>
      <c r="S76" s="778"/>
      <c r="T76" s="778"/>
      <c r="U76" s="778"/>
      <c r="V76" s="778"/>
      <c r="W76" s="778"/>
      <c r="X76" s="778"/>
      <c r="Y76" s="778"/>
    </row>
    <row r="77" ht="30.0" customHeight="1">
      <c r="A77" s="837" t="s">
        <v>1173</v>
      </c>
      <c r="B77" s="838" t="s">
        <v>326</v>
      </c>
      <c r="C77" s="838" t="s">
        <v>737</v>
      </c>
      <c r="D77" s="838" t="s">
        <v>738</v>
      </c>
      <c r="E77" s="838" t="s">
        <v>505</v>
      </c>
      <c r="F77" s="838" t="s">
        <v>739</v>
      </c>
      <c r="G77" s="838" t="s">
        <v>740</v>
      </c>
      <c r="H77" s="838" t="s">
        <v>1213</v>
      </c>
      <c r="I77" s="838" t="s">
        <v>742</v>
      </c>
      <c r="J77" s="838" t="s">
        <v>398</v>
      </c>
      <c r="K77" s="838" t="s">
        <v>743</v>
      </c>
      <c r="L77" s="838" t="s">
        <v>744</v>
      </c>
      <c r="M77" s="838" t="s">
        <v>423</v>
      </c>
      <c r="N77" s="838" t="s">
        <v>745</v>
      </c>
      <c r="O77" s="835" t="s">
        <v>439</v>
      </c>
      <c r="P77" s="778"/>
      <c r="Q77" s="778"/>
      <c r="R77" s="778"/>
      <c r="S77" s="778"/>
      <c r="T77" s="778"/>
      <c r="U77" s="778"/>
      <c r="V77" s="778"/>
      <c r="W77" s="778"/>
      <c r="X77" s="778"/>
      <c r="Y77" s="778"/>
    </row>
    <row r="78" ht="13.5" customHeight="1">
      <c r="A78" s="849">
        <v>2021.0</v>
      </c>
      <c r="B78" s="817" t="s">
        <v>1177</v>
      </c>
      <c r="C78" s="836">
        <v>200.0</v>
      </c>
      <c r="D78" s="836">
        <v>2.0</v>
      </c>
      <c r="E78" s="836">
        <v>69.0</v>
      </c>
      <c r="F78" s="836">
        <v>23.0</v>
      </c>
      <c r="G78" s="836">
        <v>61.0</v>
      </c>
      <c r="H78" s="836">
        <v>5.0</v>
      </c>
      <c r="I78" s="836">
        <v>126.0</v>
      </c>
      <c r="J78" s="836">
        <v>33.0</v>
      </c>
      <c r="K78" s="836">
        <v>3.0</v>
      </c>
      <c r="L78" s="836">
        <v>5.0</v>
      </c>
      <c r="M78" s="836">
        <v>7.0</v>
      </c>
      <c r="N78" s="836">
        <v>6.0</v>
      </c>
      <c r="O78" s="839">
        <f t="shared" ref="O78:O79" si="44">C78+D78+E78+F78+G78+H78+I78+J78+K78+L78+M78+N78</f>
        <v>540</v>
      </c>
      <c r="P78" s="778"/>
      <c r="Q78" s="778"/>
      <c r="R78" s="778"/>
      <c r="S78" s="778"/>
      <c r="T78" s="778"/>
      <c r="U78" s="778"/>
      <c r="V78" s="778"/>
      <c r="W78" s="778"/>
      <c r="X78" s="778"/>
      <c r="Y78" s="778"/>
    </row>
    <row r="79" ht="13.5" customHeight="1">
      <c r="A79" s="574"/>
      <c r="B79" s="817" t="s">
        <v>1178</v>
      </c>
      <c r="C79" s="836">
        <v>1801.0</v>
      </c>
      <c r="D79" s="836">
        <v>372.0</v>
      </c>
      <c r="E79" s="836">
        <v>503.0</v>
      </c>
      <c r="F79" s="836">
        <v>2554.0</v>
      </c>
      <c r="G79" s="836">
        <v>1771.0</v>
      </c>
      <c r="H79" s="836">
        <v>1018.0</v>
      </c>
      <c r="I79" s="836">
        <v>834.0</v>
      </c>
      <c r="J79" s="836">
        <v>1668.0</v>
      </c>
      <c r="K79" s="836">
        <v>1526.0</v>
      </c>
      <c r="L79" s="836">
        <v>2583.0</v>
      </c>
      <c r="M79" s="836">
        <v>1813.0</v>
      </c>
      <c r="N79" s="836">
        <v>1504.0</v>
      </c>
      <c r="O79" s="839">
        <f t="shared" si="44"/>
        <v>17947</v>
      </c>
      <c r="P79" s="778"/>
      <c r="Q79" s="778"/>
      <c r="R79" s="778"/>
      <c r="S79" s="778"/>
      <c r="T79" s="778"/>
      <c r="U79" s="778"/>
      <c r="V79" s="778"/>
      <c r="W79" s="778"/>
      <c r="X79" s="778"/>
      <c r="Y79" s="778"/>
    </row>
    <row r="80" ht="13.5" customHeight="1">
      <c r="A80" s="592"/>
      <c r="B80" s="822" t="s">
        <v>1180</v>
      </c>
      <c r="C80" s="823">
        <f t="shared" ref="C80:N80" si="45">(C78/C79)*1000000</f>
        <v>111049.417</v>
      </c>
      <c r="D80" s="823">
        <f t="shared" si="45"/>
        <v>5376.344086</v>
      </c>
      <c r="E80" s="823">
        <f t="shared" si="45"/>
        <v>137176.9384</v>
      </c>
      <c r="F80" s="823">
        <f t="shared" si="45"/>
        <v>9005.481597</v>
      </c>
      <c r="G80" s="823">
        <f t="shared" si="45"/>
        <v>34443.81705</v>
      </c>
      <c r="H80" s="823">
        <f t="shared" si="45"/>
        <v>4911.591356</v>
      </c>
      <c r="I80" s="823">
        <f t="shared" si="45"/>
        <v>151079.1367</v>
      </c>
      <c r="J80" s="823">
        <f t="shared" si="45"/>
        <v>19784.17266</v>
      </c>
      <c r="K80" s="823">
        <f t="shared" si="45"/>
        <v>1965.923984</v>
      </c>
      <c r="L80" s="823">
        <f t="shared" si="45"/>
        <v>1935.733643</v>
      </c>
      <c r="M80" s="823">
        <f t="shared" si="45"/>
        <v>3861.003861</v>
      </c>
      <c r="N80" s="823">
        <f t="shared" si="45"/>
        <v>3989.361702</v>
      </c>
      <c r="O80" s="843">
        <f>O78/O79*1000000</f>
        <v>30088.59419</v>
      </c>
      <c r="P80" s="778"/>
      <c r="Q80" s="778"/>
      <c r="R80" s="778"/>
      <c r="S80" s="778"/>
      <c r="T80" s="778"/>
      <c r="U80" s="778"/>
      <c r="V80" s="778"/>
      <c r="W80" s="778"/>
      <c r="X80" s="778"/>
      <c r="Y80" s="778"/>
    </row>
    <row r="81" ht="13.5" customHeight="1">
      <c r="A81" s="855"/>
      <c r="B81" s="817"/>
      <c r="C81" s="838" t="s">
        <v>737</v>
      </c>
      <c r="D81" s="838" t="s">
        <v>738</v>
      </c>
      <c r="E81" s="838" t="s">
        <v>505</v>
      </c>
      <c r="F81" s="838" t="s">
        <v>739</v>
      </c>
      <c r="G81" s="838" t="s">
        <v>740</v>
      </c>
      <c r="H81" s="838" t="s">
        <v>1214</v>
      </c>
      <c r="I81" s="838" t="s">
        <v>742</v>
      </c>
      <c r="J81" s="838" t="s">
        <v>398</v>
      </c>
      <c r="K81" s="838" t="s">
        <v>743</v>
      </c>
      <c r="L81" s="838" t="s">
        <v>744</v>
      </c>
      <c r="M81" s="838" t="s">
        <v>423</v>
      </c>
      <c r="N81" s="838" t="s">
        <v>745</v>
      </c>
      <c r="O81" s="127" t="s">
        <v>439</v>
      </c>
      <c r="P81" s="778"/>
      <c r="Q81" s="778"/>
      <c r="R81" s="778"/>
      <c r="S81" s="778"/>
      <c r="T81" s="778"/>
      <c r="U81" s="778"/>
      <c r="V81" s="778"/>
      <c r="W81" s="778"/>
      <c r="X81" s="778"/>
      <c r="Y81" s="778"/>
    </row>
    <row r="82" ht="13.5" customHeight="1">
      <c r="A82" s="855"/>
      <c r="B82" s="817">
        <v>2020.0</v>
      </c>
      <c r="C82" s="836">
        <f t="shared" ref="C82:O82" si="46">C76</f>
        <v>275862.069</v>
      </c>
      <c r="D82" s="836">
        <f t="shared" si="46"/>
        <v>2564.102564</v>
      </c>
      <c r="E82" s="836">
        <f t="shared" si="46"/>
        <v>86527.9299</v>
      </c>
      <c r="F82" s="836">
        <f t="shared" si="46"/>
        <v>7092.198582</v>
      </c>
      <c r="G82" s="836">
        <f t="shared" si="46"/>
        <v>7159.904535</v>
      </c>
      <c r="H82" s="836">
        <f t="shared" si="46"/>
        <v>6666.666667</v>
      </c>
      <c r="I82" s="836">
        <f t="shared" si="46"/>
        <v>66031.74603</v>
      </c>
      <c r="J82" s="836">
        <f t="shared" si="46"/>
        <v>3243.243243</v>
      </c>
      <c r="K82" s="836">
        <f t="shared" si="46"/>
        <v>51841.74625</v>
      </c>
      <c r="L82" s="836">
        <f t="shared" si="46"/>
        <v>3752.345216</v>
      </c>
      <c r="M82" s="836">
        <f t="shared" si="46"/>
        <v>4838.709677</v>
      </c>
      <c r="N82" s="836">
        <f t="shared" si="46"/>
        <v>92485.54913</v>
      </c>
      <c r="O82" s="836">
        <f t="shared" si="46"/>
        <v>30096.27777</v>
      </c>
      <c r="P82" s="778"/>
      <c r="Q82" s="778"/>
      <c r="R82" s="778"/>
      <c r="S82" s="778"/>
      <c r="T82" s="778"/>
      <c r="U82" s="778"/>
      <c r="V82" s="778"/>
      <c r="W82" s="778"/>
      <c r="X82" s="778"/>
      <c r="Y82" s="778"/>
    </row>
    <row r="83" ht="13.5" customHeight="1">
      <c r="A83" s="855"/>
      <c r="B83" s="817">
        <v>2021.0</v>
      </c>
      <c r="C83" s="836">
        <f t="shared" ref="C83:O83" si="47">C80</f>
        <v>111049.417</v>
      </c>
      <c r="D83" s="836">
        <f t="shared" si="47"/>
        <v>5376.344086</v>
      </c>
      <c r="E83" s="836">
        <f t="shared" si="47"/>
        <v>137176.9384</v>
      </c>
      <c r="F83" s="836">
        <f t="shared" si="47"/>
        <v>9005.481597</v>
      </c>
      <c r="G83" s="836">
        <f t="shared" si="47"/>
        <v>34443.81705</v>
      </c>
      <c r="H83" s="836">
        <f t="shared" si="47"/>
        <v>4911.591356</v>
      </c>
      <c r="I83" s="836">
        <f t="shared" si="47"/>
        <v>151079.1367</v>
      </c>
      <c r="J83" s="836">
        <f t="shared" si="47"/>
        <v>19784.17266</v>
      </c>
      <c r="K83" s="836">
        <f t="shared" si="47"/>
        <v>1965.923984</v>
      </c>
      <c r="L83" s="836">
        <f t="shared" si="47"/>
        <v>1935.733643</v>
      </c>
      <c r="M83" s="836">
        <f t="shared" si="47"/>
        <v>3861.003861</v>
      </c>
      <c r="N83" s="836">
        <f t="shared" si="47"/>
        <v>3989.361702</v>
      </c>
      <c r="O83" s="836">
        <f t="shared" si="47"/>
        <v>30088.59419</v>
      </c>
      <c r="P83" s="778"/>
      <c r="Q83" s="778"/>
      <c r="R83" s="778"/>
      <c r="S83" s="778"/>
      <c r="T83" s="778"/>
      <c r="U83" s="778"/>
      <c r="V83" s="778"/>
      <c r="W83" s="778"/>
      <c r="X83" s="778"/>
      <c r="Y83" s="778"/>
    </row>
    <row r="84" ht="13.5" customHeight="1">
      <c r="A84" s="855"/>
      <c r="B84" s="844" t="s">
        <v>1192</v>
      </c>
      <c r="C84" s="836">
        <v>12.0</v>
      </c>
      <c r="D84" s="836">
        <v>0.0</v>
      </c>
      <c r="E84" s="836">
        <v>2.0</v>
      </c>
      <c r="F84" s="836">
        <v>1.0</v>
      </c>
      <c r="G84" s="836">
        <v>3.0</v>
      </c>
      <c r="H84" s="836">
        <v>0.0</v>
      </c>
      <c r="I84" s="836">
        <v>3.0</v>
      </c>
      <c r="J84" s="836">
        <v>1.0</v>
      </c>
      <c r="K84" s="836">
        <v>0.0</v>
      </c>
      <c r="L84" s="836">
        <v>0.0</v>
      </c>
      <c r="M84" s="836">
        <v>0.0</v>
      </c>
      <c r="N84" s="836"/>
      <c r="O84" s="839">
        <f t="shared" ref="O84:O85" si="48">C84+D84+E84+F84+G84+H84+I84+J84+K84+L84+M84+N84</f>
        <v>22</v>
      </c>
      <c r="P84" s="778"/>
      <c r="Q84" s="778"/>
      <c r="R84" s="778"/>
      <c r="S84" s="778"/>
      <c r="T84" s="778"/>
      <c r="U84" s="778"/>
      <c r="V84" s="778"/>
      <c r="W84" s="778"/>
      <c r="X84" s="778"/>
      <c r="Y84" s="778"/>
    </row>
    <row r="85" ht="13.5" customHeight="1">
      <c r="A85" s="855"/>
      <c r="B85" s="845" t="s">
        <v>1193</v>
      </c>
      <c r="C85" s="836">
        <v>88.0</v>
      </c>
      <c r="D85" s="836">
        <v>19.0</v>
      </c>
      <c r="E85" s="836">
        <v>25.0</v>
      </c>
      <c r="F85" s="836">
        <v>64.0</v>
      </c>
      <c r="G85" s="836">
        <v>36.0</v>
      </c>
      <c r="H85" s="836">
        <v>69.0</v>
      </c>
      <c r="I85" s="836">
        <v>29.0</v>
      </c>
      <c r="J85" s="836">
        <v>58.0</v>
      </c>
      <c r="K85" s="836">
        <v>45.0</v>
      </c>
      <c r="L85" s="836">
        <v>88.0</v>
      </c>
      <c r="M85" s="836">
        <v>79.0</v>
      </c>
      <c r="N85" s="836"/>
      <c r="O85" s="839">
        <f t="shared" si="48"/>
        <v>600</v>
      </c>
      <c r="P85" s="778"/>
      <c r="Q85" s="778"/>
      <c r="R85" s="778"/>
      <c r="S85" s="778"/>
      <c r="T85" s="778"/>
      <c r="U85" s="778"/>
      <c r="V85" s="778"/>
      <c r="W85" s="778"/>
      <c r="X85" s="778"/>
      <c r="Y85" s="778"/>
    </row>
    <row r="86" ht="13.5" customHeight="1">
      <c r="A86" s="846" t="s">
        <v>1215</v>
      </c>
      <c r="B86" s="847"/>
      <c r="C86" s="847"/>
      <c r="D86" s="847"/>
      <c r="E86" s="847"/>
      <c r="F86" s="847"/>
      <c r="G86" s="847"/>
      <c r="H86" s="847"/>
      <c r="I86" s="847"/>
      <c r="J86" s="847"/>
      <c r="K86" s="847"/>
      <c r="L86" s="847"/>
      <c r="M86" s="847"/>
      <c r="N86" s="848"/>
      <c r="O86" s="37"/>
      <c r="P86" s="778"/>
      <c r="Q86" s="778"/>
      <c r="R86" s="778"/>
      <c r="S86" s="778"/>
      <c r="T86" s="778"/>
      <c r="U86" s="778"/>
      <c r="V86" s="778"/>
      <c r="W86" s="778"/>
      <c r="X86" s="778"/>
      <c r="Y86" s="778"/>
    </row>
    <row r="87" ht="27.75" customHeight="1">
      <c r="A87" s="824" t="s">
        <v>1173</v>
      </c>
      <c r="B87" s="825" t="s">
        <v>326</v>
      </c>
      <c r="C87" s="825" t="s">
        <v>737</v>
      </c>
      <c r="D87" s="825" t="s">
        <v>738</v>
      </c>
      <c r="E87" s="825" t="s">
        <v>505</v>
      </c>
      <c r="F87" s="825" t="s">
        <v>739</v>
      </c>
      <c r="G87" s="825" t="s">
        <v>740</v>
      </c>
      <c r="H87" s="825" t="s">
        <v>1216</v>
      </c>
      <c r="I87" s="825" t="s">
        <v>742</v>
      </c>
      <c r="J87" s="825" t="s">
        <v>398</v>
      </c>
      <c r="K87" s="825" t="s">
        <v>743</v>
      </c>
      <c r="L87" s="825" t="s">
        <v>744</v>
      </c>
      <c r="M87" s="825" t="s">
        <v>423</v>
      </c>
      <c r="N87" s="825" t="s">
        <v>745</v>
      </c>
      <c r="O87" s="826" t="s">
        <v>439</v>
      </c>
      <c r="P87" s="778"/>
      <c r="Q87" s="778"/>
      <c r="R87" s="778"/>
      <c r="S87" s="778"/>
      <c r="T87" s="778"/>
      <c r="U87" s="778"/>
      <c r="V87" s="778"/>
      <c r="W87" s="778"/>
      <c r="X87" s="778"/>
      <c r="Y87" s="778"/>
    </row>
    <row r="88" ht="13.5" customHeight="1">
      <c r="A88" s="849">
        <v>2020.0</v>
      </c>
      <c r="B88" s="817" t="s">
        <v>1177</v>
      </c>
      <c r="C88" s="836">
        <v>1.0</v>
      </c>
      <c r="D88" s="836">
        <v>2.0</v>
      </c>
      <c r="E88" s="836">
        <v>40.0</v>
      </c>
      <c r="F88" s="836">
        <v>0.0</v>
      </c>
      <c r="G88" s="836">
        <v>0.0</v>
      </c>
      <c r="H88" s="836">
        <v>0.0</v>
      </c>
      <c r="I88" s="836">
        <v>1.0</v>
      </c>
      <c r="J88" s="836">
        <v>1.0</v>
      </c>
      <c r="K88" s="836">
        <v>3.0</v>
      </c>
      <c r="L88" s="836">
        <v>1.0</v>
      </c>
      <c r="M88" s="836">
        <v>0.0</v>
      </c>
      <c r="N88" s="127">
        <v>2.0</v>
      </c>
      <c r="O88" s="839">
        <f t="shared" ref="O88:O89" si="49">C88+D88+E88+F88+G88+H88+I88+J88+K88+L88+M88+N88</f>
        <v>51</v>
      </c>
      <c r="P88" s="778"/>
      <c r="Q88" s="778"/>
      <c r="R88" s="778"/>
      <c r="S88" s="778"/>
      <c r="T88" s="778"/>
      <c r="U88" s="778"/>
      <c r="V88" s="778"/>
      <c r="W88" s="778"/>
      <c r="X88" s="778"/>
      <c r="Y88" s="778"/>
    </row>
    <row r="89" ht="13.5" customHeight="1">
      <c r="A89" s="574"/>
      <c r="B89" s="817" t="s">
        <v>1178</v>
      </c>
      <c r="C89" s="836">
        <v>110.0</v>
      </c>
      <c r="D89" s="836">
        <v>112.0</v>
      </c>
      <c r="E89" s="836">
        <v>96.0</v>
      </c>
      <c r="F89" s="836">
        <v>80.0</v>
      </c>
      <c r="G89" s="836">
        <v>304.0</v>
      </c>
      <c r="H89" s="836">
        <v>264.0</v>
      </c>
      <c r="I89" s="836">
        <v>24.0</v>
      </c>
      <c r="J89" s="836">
        <v>272.0</v>
      </c>
      <c r="K89" s="836">
        <v>912.0</v>
      </c>
      <c r="L89" s="836">
        <v>291.0</v>
      </c>
      <c r="M89" s="836">
        <v>24.0</v>
      </c>
      <c r="N89" s="127">
        <v>690.0</v>
      </c>
      <c r="O89" s="839">
        <f t="shared" si="49"/>
        <v>3179</v>
      </c>
      <c r="P89" s="778"/>
      <c r="Q89" s="778"/>
      <c r="R89" s="778"/>
      <c r="S89" s="778"/>
      <c r="T89" s="778"/>
      <c r="U89" s="778"/>
      <c r="V89" s="778"/>
      <c r="W89" s="778"/>
      <c r="X89" s="778"/>
      <c r="Y89" s="778"/>
    </row>
    <row r="90" ht="13.5" customHeight="1">
      <c r="A90" s="850"/>
      <c r="B90" s="817" t="s">
        <v>1180</v>
      </c>
      <c r="C90" s="836">
        <f t="shared" ref="C90:O90" si="50">C88/C89*1000000</f>
        <v>9090.909091</v>
      </c>
      <c r="D90" s="836">
        <f t="shared" si="50"/>
        <v>17857.14286</v>
      </c>
      <c r="E90" s="836">
        <f t="shared" si="50"/>
        <v>416666.6667</v>
      </c>
      <c r="F90" s="836">
        <f t="shared" si="50"/>
        <v>0</v>
      </c>
      <c r="G90" s="836">
        <f t="shared" si="50"/>
        <v>0</v>
      </c>
      <c r="H90" s="836">
        <f t="shared" si="50"/>
        <v>0</v>
      </c>
      <c r="I90" s="836">
        <f t="shared" si="50"/>
        <v>41666.66667</v>
      </c>
      <c r="J90" s="836">
        <f t="shared" si="50"/>
        <v>3676.470588</v>
      </c>
      <c r="K90" s="836">
        <f t="shared" si="50"/>
        <v>3289.473684</v>
      </c>
      <c r="L90" s="836">
        <f t="shared" si="50"/>
        <v>3436.426117</v>
      </c>
      <c r="M90" s="836">
        <f t="shared" si="50"/>
        <v>0</v>
      </c>
      <c r="N90" s="836">
        <f t="shared" si="50"/>
        <v>2898.550725</v>
      </c>
      <c r="O90" s="830">
        <f t="shared" si="50"/>
        <v>16042.78075</v>
      </c>
      <c r="P90" s="778"/>
      <c r="Q90" s="778"/>
      <c r="R90" s="778"/>
      <c r="S90" s="778"/>
      <c r="T90" s="778"/>
      <c r="U90" s="778"/>
      <c r="V90" s="778"/>
      <c r="W90" s="778"/>
      <c r="X90" s="778"/>
      <c r="Y90" s="778"/>
    </row>
    <row r="91" ht="30.0" customHeight="1">
      <c r="A91" s="837" t="s">
        <v>1173</v>
      </c>
      <c r="B91" s="838" t="s">
        <v>326</v>
      </c>
      <c r="C91" s="838" t="s">
        <v>737</v>
      </c>
      <c r="D91" s="838" t="s">
        <v>738</v>
      </c>
      <c r="E91" s="838" t="s">
        <v>505</v>
      </c>
      <c r="F91" s="838" t="s">
        <v>739</v>
      </c>
      <c r="G91" s="838" t="s">
        <v>740</v>
      </c>
      <c r="H91" s="838" t="s">
        <v>1218</v>
      </c>
      <c r="I91" s="838" t="s">
        <v>742</v>
      </c>
      <c r="J91" s="838" t="s">
        <v>398</v>
      </c>
      <c r="K91" s="838" t="s">
        <v>743</v>
      </c>
      <c r="L91" s="838" t="s">
        <v>744</v>
      </c>
      <c r="M91" s="838" t="s">
        <v>423</v>
      </c>
      <c r="N91" s="838" t="s">
        <v>745</v>
      </c>
      <c r="O91" s="835" t="s">
        <v>439</v>
      </c>
      <c r="P91" s="778"/>
      <c r="Q91" s="778"/>
      <c r="R91" s="778"/>
      <c r="S91" s="778"/>
      <c r="T91" s="778"/>
      <c r="U91" s="778"/>
      <c r="V91" s="778"/>
      <c r="W91" s="778"/>
      <c r="X91" s="778"/>
      <c r="Y91" s="778"/>
    </row>
    <row r="92" ht="13.5" customHeight="1">
      <c r="A92" s="849">
        <v>2021.0</v>
      </c>
      <c r="B92" s="817" t="s">
        <v>1177</v>
      </c>
      <c r="C92" s="836">
        <v>2.0</v>
      </c>
      <c r="D92" s="836">
        <v>0.0</v>
      </c>
      <c r="E92" s="836">
        <v>0.0</v>
      </c>
      <c r="F92" s="836">
        <v>0.0</v>
      </c>
      <c r="G92" s="836">
        <v>0.0</v>
      </c>
      <c r="H92" s="836">
        <v>2.0</v>
      </c>
      <c r="I92" s="836">
        <v>0.0</v>
      </c>
      <c r="J92" s="836">
        <v>0.0</v>
      </c>
      <c r="K92" s="836">
        <v>0.0</v>
      </c>
      <c r="L92" s="836">
        <v>0.0</v>
      </c>
      <c r="M92" s="836">
        <v>1.0</v>
      </c>
      <c r="N92" s="836">
        <v>0.0</v>
      </c>
      <c r="O92" s="839">
        <f t="shared" ref="O92:O93" si="51">C92+D92+E92+F92+G92+H92+I92+J92+K92+L92+M92+N92</f>
        <v>5</v>
      </c>
      <c r="P92" s="778"/>
      <c r="Q92" s="778"/>
      <c r="R92" s="778"/>
      <c r="S92" s="778"/>
      <c r="T92" s="778"/>
      <c r="U92" s="778"/>
      <c r="V92" s="778"/>
      <c r="W92" s="778"/>
      <c r="X92" s="778"/>
      <c r="Y92" s="778"/>
    </row>
    <row r="93" ht="13.5" customHeight="1">
      <c r="A93" s="574"/>
      <c r="B93" s="817" t="s">
        <v>1178</v>
      </c>
      <c r="C93" s="836">
        <v>216.0</v>
      </c>
      <c r="D93" s="836">
        <v>66.0</v>
      </c>
      <c r="E93" s="836">
        <v>1.0</v>
      </c>
      <c r="F93" s="836">
        <v>1.0</v>
      </c>
      <c r="G93" s="836">
        <v>1.0</v>
      </c>
      <c r="H93" s="836">
        <v>604.0</v>
      </c>
      <c r="I93" s="836">
        <v>1.0</v>
      </c>
      <c r="J93" s="836">
        <v>416.0</v>
      </c>
      <c r="K93" s="836">
        <v>1.0</v>
      </c>
      <c r="L93" s="836">
        <v>40.0</v>
      </c>
      <c r="M93" s="836">
        <v>2623.0</v>
      </c>
      <c r="N93" s="836">
        <v>1.0</v>
      </c>
      <c r="O93" s="839">
        <f t="shared" si="51"/>
        <v>3971</v>
      </c>
      <c r="P93" s="778"/>
      <c r="Q93" s="778"/>
      <c r="R93" s="778"/>
      <c r="S93" s="778"/>
      <c r="T93" s="778"/>
      <c r="U93" s="778"/>
      <c r="V93" s="778"/>
      <c r="W93" s="778"/>
      <c r="X93" s="778"/>
      <c r="Y93" s="778"/>
    </row>
    <row r="94" ht="13.5" customHeight="1">
      <c r="A94" s="785"/>
      <c r="B94" s="822" t="s">
        <v>1180</v>
      </c>
      <c r="C94" s="823">
        <f t="shared" ref="C94:O94" si="52">C92/C93*1000000</f>
        <v>9259.259259</v>
      </c>
      <c r="D94" s="823">
        <f t="shared" si="52"/>
        <v>0</v>
      </c>
      <c r="E94" s="823">
        <f t="shared" si="52"/>
        <v>0</v>
      </c>
      <c r="F94" s="823">
        <f t="shared" si="52"/>
        <v>0</v>
      </c>
      <c r="G94" s="823">
        <f t="shared" si="52"/>
        <v>0</v>
      </c>
      <c r="H94" s="823">
        <f t="shared" si="52"/>
        <v>3311.258278</v>
      </c>
      <c r="I94" s="823">
        <f t="shared" si="52"/>
        <v>0</v>
      </c>
      <c r="J94" s="823">
        <f t="shared" si="52"/>
        <v>0</v>
      </c>
      <c r="K94" s="823">
        <f t="shared" si="52"/>
        <v>0</v>
      </c>
      <c r="L94" s="823">
        <f t="shared" si="52"/>
        <v>0</v>
      </c>
      <c r="M94" s="823">
        <f t="shared" si="52"/>
        <v>381.2428517</v>
      </c>
      <c r="N94" s="823">
        <f t="shared" si="52"/>
        <v>0</v>
      </c>
      <c r="O94" s="843">
        <f t="shared" si="52"/>
        <v>1259.128683</v>
      </c>
      <c r="P94" s="778"/>
      <c r="Q94" s="778"/>
      <c r="R94" s="778"/>
      <c r="S94" s="778"/>
      <c r="T94" s="778"/>
      <c r="U94" s="778"/>
      <c r="V94" s="778"/>
      <c r="W94" s="778"/>
      <c r="X94" s="778"/>
      <c r="Y94" s="778"/>
    </row>
    <row r="95" ht="13.5" customHeight="1">
      <c r="A95" s="860"/>
      <c r="B95" s="861"/>
      <c r="C95" s="838" t="s">
        <v>737</v>
      </c>
      <c r="D95" s="838" t="s">
        <v>738</v>
      </c>
      <c r="E95" s="838" t="s">
        <v>505</v>
      </c>
      <c r="F95" s="838" t="s">
        <v>739</v>
      </c>
      <c r="G95" s="838" t="s">
        <v>740</v>
      </c>
      <c r="H95" s="838" t="s">
        <v>1225</v>
      </c>
      <c r="I95" s="838" t="s">
        <v>742</v>
      </c>
      <c r="J95" s="838" t="s">
        <v>398</v>
      </c>
      <c r="K95" s="838" t="s">
        <v>743</v>
      </c>
      <c r="L95" s="838" t="s">
        <v>744</v>
      </c>
      <c r="M95" s="838" t="s">
        <v>423</v>
      </c>
      <c r="N95" s="838" t="s">
        <v>745</v>
      </c>
      <c r="O95" s="835" t="s">
        <v>439</v>
      </c>
      <c r="P95" s="778"/>
      <c r="Q95" s="778"/>
      <c r="R95" s="778"/>
      <c r="S95" s="778"/>
      <c r="T95" s="778"/>
      <c r="U95" s="778"/>
      <c r="V95" s="778"/>
      <c r="W95" s="778"/>
      <c r="X95" s="778"/>
      <c r="Y95" s="778"/>
    </row>
    <row r="96" ht="13.5" customHeight="1">
      <c r="A96" s="860"/>
      <c r="B96" s="861">
        <v>2020.0</v>
      </c>
      <c r="C96" s="862">
        <f t="shared" ref="C96:O96" si="53">C90</f>
        <v>9090.909091</v>
      </c>
      <c r="D96" s="862">
        <f t="shared" si="53"/>
        <v>17857.14286</v>
      </c>
      <c r="E96" s="862">
        <f t="shared" si="53"/>
        <v>416666.6667</v>
      </c>
      <c r="F96" s="862">
        <f t="shared" si="53"/>
        <v>0</v>
      </c>
      <c r="G96" s="862">
        <f t="shared" si="53"/>
        <v>0</v>
      </c>
      <c r="H96" s="862">
        <f t="shared" si="53"/>
        <v>0</v>
      </c>
      <c r="I96" s="862">
        <f t="shared" si="53"/>
        <v>41666.66667</v>
      </c>
      <c r="J96" s="862">
        <f t="shared" si="53"/>
        <v>3676.470588</v>
      </c>
      <c r="K96" s="862">
        <f t="shared" si="53"/>
        <v>3289.473684</v>
      </c>
      <c r="L96" s="862">
        <f t="shared" si="53"/>
        <v>3436.426117</v>
      </c>
      <c r="M96" s="862">
        <f t="shared" si="53"/>
        <v>0</v>
      </c>
      <c r="N96" s="862">
        <f t="shared" si="53"/>
        <v>2898.550725</v>
      </c>
      <c r="O96" s="862">
        <f t="shared" si="53"/>
        <v>16042.78075</v>
      </c>
      <c r="P96" s="778"/>
      <c r="Q96" s="778"/>
      <c r="R96" s="778"/>
      <c r="S96" s="778"/>
      <c r="T96" s="778"/>
      <c r="U96" s="778"/>
      <c r="V96" s="778"/>
      <c r="W96" s="778"/>
      <c r="X96" s="778"/>
      <c r="Y96" s="778"/>
    </row>
    <row r="97" ht="13.5" customHeight="1">
      <c r="A97" s="860"/>
      <c r="B97" s="861">
        <v>2021.0</v>
      </c>
      <c r="C97" s="862">
        <f t="shared" ref="C97:O97" si="54">C94</f>
        <v>9259.259259</v>
      </c>
      <c r="D97" s="862">
        <f t="shared" si="54"/>
        <v>0</v>
      </c>
      <c r="E97" s="862">
        <f t="shared" si="54"/>
        <v>0</v>
      </c>
      <c r="F97" s="862">
        <f t="shared" si="54"/>
        <v>0</v>
      </c>
      <c r="G97" s="862">
        <f t="shared" si="54"/>
        <v>0</v>
      </c>
      <c r="H97" s="862">
        <f t="shared" si="54"/>
        <v>3311.258278</v>
      </c>
      <c r="I97" s="862">
        <f t="shared" si="54"/>
        <v>0</v>
      </c>
      <c r="J97" s="862">
        <f t="shared" si="54"/>
        <v>0</v>
      </c>
      <c r="K97" s="862">
        <f t="shared" si="54"/>
        <v>0</v>
      </c>
      <c r="L97" s="862">
        <f t="shared" si="54"/>
        <v>0</v>
      </c>
      <c r="M97" s="862">
        <f t="shared" si="54"/>
        <v>381.2428517</v>
      </c>
      <c r="N97" s="862">
        <f t="shared" si="54"/>
        <v>0</v>
      </c>
      <c r="O97" s="862">
        <f t="shared" si="54"/>
        <v>1259.128683</v>
      </c>
      <c r="P97" s="778"/>
      <c r="Q97" s="778"/>
      <c r="R97" s="778"/>
      <c r="S97" s="778"/>
      <c r="T97" s="778"/>
      <c r="U97" s="778"/>
      <c r="V97" s="778"/>
      <c r="W97" s="778"/>
      <c r="X97" s="778"/>
      <c r="Y97" s="778"/>
    </row>
    <row r="98" ht="13.5" customHeight="1">
      <c r="A98" s="860"/>
      <c r="B98" s="844" t="s">
        <v>1192</v>
      </c>
      <c r="C98" s="836">
        <v>0.0</v>
      </c>
      <c r="D98" s="836">
        <v>0.0</v>
      </c>
      <c r="E98" s="836">
        <v>0.0</v>
      </c>
      <c r="F98" s="836">
        <v>0.0</v>
      </c>
      <c r="G98" s="836">
        <v>0.0</v>
      </c>
      <c r="H98" s="836">
        <v>0.0</v>
      </c>
      <c r="I98" s="836">
        <v>0.0</v>
      </c>
      <c r="J98" s="836">
        <v>0.0</v>
      </c>
      <c r="K98" s="836">
        <v>0.0</v>
      </c>
      <c r="L98" s="836">
        <v>0.0</v>
      </c>
      <c r="M98" s="836">
        <v>0.0</v>
      </c>
      <c r="N98" s="836"/>
      <c r="O98" s="836"/>
      <c r="P98" s="778"/>
      <c r="Q98" s="778"/>
      <c r="R98" s="778"/>
      <c r="S98" s="778"/>
      <c r="T98" s="778"/>
      <c r="U98" s="778"/>
      <c r="V98" s="778"/>
      <c r="W98" s="778"/>
      <c r="X98" s="778"/>
      <c r="Y98" s="778"/>
    </row>
    <row r="99" ht="13.5" customHeight="1">
      <c r="A99" s="860"/>
      <c r="B99" s="845" t="s">
        <v>1193</v>
      </c>
      <c r="C99" s="836">
        <v>3.0</v>
      </c>
      <c r="D99" s="836">
        <v>1.0</v>
      </c>
      <c r="E99" s="836">
        <v>0.0</v>
      </c>
      <c r="F99" s="836">
        <v>0.0</v>
      </c>
      <c r="G99" s="836">
        <v>0.0</v>
      </c>
      <c r="H99" s="836">
        <v>22.0</v>
      </c>
      <c r="I99" s="836">
        <v>0.0</v>
      </c>
      <c r="J99" s="836">
        <v>14.0</v>
      </c>
      <c r="K99" s="836">
        <v>1.0</v>
      </c>
      <c r="L99" s="836">
        <v>3.0</v>
      </c>
      <c r="M99" s="836">
        <v>39.0</v>
      </c>
      <c r="N99" s="836"/>
      <c r="O99" s="836"/>
      <c r="P99" s="778"/>
      <c r="Q99" s="778"/>
      <c r="R99" s="778"/>
      <c r="S99" s="778"/>
      <c r="T99" s="778"/>
      <c r="U99" s="778"/>
      <c r="V99" s="778"/>
      <c r="W99" s="778"/>
      <c r="X99" s="778"/>
      <c r="Y99" s="778"/>
    </row>
    <row r="100" ht="30.0" customHeight="1">
      <c r="A100" s="528"/>
      <c r="B100" s="863"/>
      <c r="C100" s="863" t="s">
        <v>737</v>
      </c>
      <c r="D100" s="863" t="s">
        <v>738</v>
      </c>
      <c r="E100" s="863" t="s">
        <v>505</v>
      </c>
      <c r="F100" s="863" t="s">
        <v>739</v>
      </c>
      <c r="G100" s="863" t="s">
        <v>740</v>
      </c>
      <c r="H100" s="863" t="s">
        <v>1226</v>
      </c>
      <c r="I100" s="863" t="s">
        <v>742</v>
      </c>
      <c r="J100" s="863" t="s">
        <v>398</v>
      </c>
      <c r="K100" s="863" t="s">
        <v>743</v>
      </c>
      <c r="L100" s="863" t="s">
        <v>744</v>
      </c>
      <c r="M100" s="863" t="s">
        <v>423</v>
      </c>
      <c r="N100" s="863" t="s">
        <v>745</v>
      </c>
      <c r="O100" s="864" t="s">
        <v>439</v>
      </c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</row>
    <row r="101" ht="30.0" customHeight="1">
      <c r="A101" s="859" t="s">
        <v>1170</v>
      </c>
      <c r="B101" s="838">
        <v>2020.0</v>
      </c>
      <c r="C101" s="865">
        <f t="shared" ref="C101:O101" si="55">(C47+C60+C74+C88)/(C48+C61+C75+C89)*1000000</f>
        <v>30319.43692</v>
      </c>
      <c r="D101" s="865">
        <f t="shared" si="55"/>
        <v>2909.796314</v>
      </c>
      <c r="E101" s="865">
        <f t="shared" si="55"/>
        <v>48323.11576</v>
      </c>
      <c r="F101" s="865">
        <f t="shared" si="55"/>
        <v>3095.757405</v>
      </c>
      <c r="G101" s="865">
        <f t="shared" si="55"/>
        <v>2964.09619</v>
      </c>
      <c r="H101" s="865">
        <f t="shared" si="55"/>
        <v>3966.841275</v>
      </c>
      <c r="I101" s="865">
        <f t="shared" si="55"/>
        <v>8995.599275</v>
      </c>
      <c r="J101" s="865">
        <f t="shared" si="55"/>
        <v>3446.95519</v>
      </c>
      <c r="K101" s="865">
        <f t="shared" si="55"/>
        <v>8385.116418</v>
      </c>
      <c r="L101" s="865">
        <f t="shared" si="55"/>
        <v>10613.45786</v>
      </c>
      <c r="M101" s="865">
        <f t="shared" si="55"/>
        <v>16680.08743</v>
      </c>
      <c r="N101" s="865">
        <f t="shared" si="55"/>
        <v>10630.75833</v>
      </c>
      <c r="O101" s="830">
        <f t="shared" si="55"/>
        <v>9551.131792</v>
      </c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</row>
    <row r="102" ht="27.0" customHeight="1">
      <c r="A102" s="866" t="s">
        <v>1170</v>
      </c>
      <c r="B102" s="867">
        <v>2021.0</v>
      </c>
      <c r="C102" s="868">
        <f t="shared" ref="C102:O102" si="56">(C51+C64+C78+C92)/(C52+C65+C79+C93)*1000000</f>
        <v>26933.10165</v>
      </c>
      <c r="D102" s="868">
        <f t="shared" si="56"/>
        <v>24923.07692</v>
      </c>
      <c r="E102" s="868">
        <f t="shared" si="56"/>
        <v>31271.15202</v>
      </c>
      <c r="F102" s="868">
        <f t="shared" si="56"/>
        <v>10683.15997</v>
      </c>
      <c r="G102" s="868">
        <f t="shared" si="56"/>
        <v>41834.48097</v>
      </c>
      <c r="H102" s="868">
        <f t="shared" si="56"/>
        <v>18086.66911</v>
      </c>
      <c r="I102" s="868">
        <f t="shared" si="56"/>
        <v>18130.24174</v>
      </c>
      <c r="J102" s="868">
        <f t="shared" si="56"/>
        <v>33895.11345</v>
      </c>
      <c r="K102" s="868">
        <f t="shared" si="56"/>
        <v>1632.653061</v>
      </c>
      <c r="L102" s="868">
        <f t="shared" si="56"/>
        <v>2212.83444</v>
      </c>
      <c r="M102" s="868">
        <f t="shared" si="56"/>
        <v>4460.303301</v>
      </c>
      <c r="N102" s="868">
        <f t="shared" si="56"/>
        <v>2140.672783</v>
      </c>
      <c r="O102" s="830">
        <f t="shared" si="56"/>
        <v>19596.41502</v>
      </c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</row>
    <row r="103" ht="13.5" customHeight="1">
      <c r="A103" s="844" t="s">
        <v>803</v>
      </c>
      <c r="B103" s="148"/>
      <c r="C103" s="869">
        <f t="shared" ref="C103:F103" si="57">C56+C70+C84+C98</f>
        <v>12</v>
      </c>
      <c r="D103" s="869">
        <f t="shared" si="57"/>
        <v>6</v>
      </c>
      <c r="E103" s="869">
        <f t="shared" si="57"/>
        <v>4</v>
      </c>
      <c r="F103" s="869">
        <f t="shared" si="57"/>
        <v>2</v>
      </c>
      <c r="G103" s="148">
        <v>5.0</v>
      </c>
      <c r="H103" s="869">
        <f t="shared" ref="H103:N103" si="58">H56+H70+H84+H98</f>
        <v>2</v>
      </c>
      <c r="I103" s="869">
        <f t="shared" si="58"/>
        <v>3</v>
      </c>
      <c r="J103" s="869">
        <f t="shared" si="58"/>
        <v>7</v>
      </c>
      <c r="K103" s="869">
        <f t="shared" si="58"/>
        <v>0</v>
      </c>
      <c r="L103" s="869">
        <f t="shared" si="58"/>
        <v>0</v>
      </c>
      <c r="M103" s="869">
        <f t="shared" si="58"/>
        <v>2</v>
      </c>
      <c r="N103" s="869">
        <f t="shared" si="58"/>
        <v>0</v>
      </c>
      <c r="O103" s="830">
        <f t="shared" ref="O103:O104" si="60">C103+D103+E103+F103+G103+H103+I103+J103+K103+L103+M103+N103</f>
        <v>43</v>
      </c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</row>
    <row r="104" ht="13.5" customHeight="1">
      <c r="A104" s="845" t="s">
        <v>802</v>
      </c>
      <c r="B104" s="148"/>
      <c r="C104" s="869">
        <f t="shared" ref="C104:N104" si="59">C57+C71+C85+C99</f>
        <v>117</v>
      </c>
      <c r="D104" s="869">
        <f t="shared" si="59"/>
        <v>62</v>
      </c>
      <c r="E104" s="869">
        <f t="shared" si="59"/>
        <v>88</v>
      </c>
      <c r="F104" s="869">
        <f t="shared" si="59"/>
        <v>104</v>
      </c>
      <c r="G104" s="869">
        <f t="shared" si="59"/>
        <v>88</v>
      </c>
      <c r="H104" s="869">
        <f t="shared" si="59"/>
        <v>195</v>
      </c>
      <c r="I104" s="869">
        <f t="shared" si="59"/>
        <v>127</v>
      </c>
      <c r="J104" s="869">
        <f t="shared" si="59"/>
        <v>198</v>
      </c>
      <c r="K104" s="869">
        <f t="shared" si="59"/>
        <v>94</v>
      </c>
      <c r="L104" s="869">
        <f t="shared" si="59"/>
        <v>122</v>
      </c>
      <c r="M104" s="869">
        <f t="shared" si="59"/>
        <v>169</v>
      </c>
      <c r="N104" s="869">
        <f t="shared" si="59"/>
        <v>0</v>
      </c>
      <c r="O104" s="830">
        <f t="shared" si="60"/>
        <v>1364</v>
      </c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</row>
    <row r="105" ht="13.5" customHeight="1">
      <c r="A105" s="186" t="s">
        <v>804</v>
      </c>
      <c r="B105" s="148"/>
      <c r="C105" s="870">
        <f t="shared" ref="C105:O105" si="61">C103/C104*100</f>
        <v>10.25641026</v>
      </c>
      <c r="D105" s="870">
        <f t="shared" si="61"/>
        <v>9.677419355</v>
      </c>
      <c r="E105" s="870">
        <f t="shared" si="61"/>
        <v>4.545454545</v>
      </c>
      <c r="F105" s="870">
        <f t="shared" si="61"/>
        <v>1.923076923</v>
      </c>
      <c r="G105" s="870">
        <f t="shared" si="61"/>
        <v>5.681818182</v>
      </c>
      <c r="H105" s="870">
        <f t="shared" si="61"/>
        <v>1.025641026</v>
      </c>
      <c r="I105" s="870">
        <f t="shared" si="61"/>
        <v>2.362204724</v>
      </c>
      <c r="J105" s="870">
        <f t="shared" si="61"/>
        <v>3.535353535</v>
      </c>
      <c r="K105" s="870">
        <f t="shared" si="61"/>
        <v>0</v>
      </c>
      <c r="L105" s="870">
        <f t="shared" si="61"/>
        <v>0</v>
      </c>
      <c r="M105" s="870">
        <f t="shared" si="61"/>
        <v>1.183431953</v>
      </c>
      <c r="N105" s="870" t="str">
        <f t="shared" si="61"/>
        <v>#DIV/0!</v>
      </c>
      <c r="O105" s="870">
        <f t="shared" si="61"/>
        <v>3.152492669</v>
      </c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</row>
    <row r="106" ht="13.5" customHeight="1">
      <c r="A106" s="37"/>
      <c r="B106" s="565"/>
      <c r="C106" s="565"/>
      <c r="D106" s="565"/>
      <c r="E106" s="565"/>
      <c r="F106" s="565"/>
      <c r="G106" s="565"/>
      <c r="H106" s="565"/>
      <c r="I106" s="565"/>
      <c r="J106" s="565"/>
      <c r="K106" s="565"/>
      <c r="L106" s="565"/>
      <c r="M106" s="565"/>
      <c r="N106" s="565"/>
      <c r="O106" s="37"/>
      <c r="P106" s="778"/>
      <c r="Q106" s="778"/>
      <c r="R106" s="778"/>
      <c r="S106" s="778"/>
      <c r="T106" s="778"/>
      <c r="U106" s="778"/>
      <c r="V106" s="778"/>
      <c r="W106" s="778"/>
      <c r="X106" s="778"/>
      <c r="Y106" s="778"/>
    </row>
    <row r="107" ht="13.5" customHeight="1">
      <c r="A107" s="37"/>
      <c r="B107" s="565"/>
      <c r="C107" s="565"/>
      <c r="D107" s="565"/>
      <c r="E107" s="565"/>
      <c r="F107" s="565"/>
      <c r="G107" s="565"/>
      <c r="H107" s="565"/>
      <c r="I107" s="565"/>
      <c r="J107" s="565"/>
      <c r="K107" s="565"/>
      <c r="L107" s="565"/>
      <c r="M107" s="565"/>
      <c r="N107" s="565"/>
      <c r="O107" s="37"/>
      <c r="P107" s="778"/>
      <c r="Q107" s="778"/>
      <c r="R107" s="778"/>
      <c r="S107" s="778"/>
      <c r="T107" s="778"/>
      <c r="U107" s="778"/>
      <c r="V107" s="778"/>
      <c r="W107" s="778"/>
      <c r="X107" s="778"/>
      <c r="Y107" s="778"/>
    </row>
    <row r="108" ht="13.5" customHeight="1">
      <c r="A108" s="37"/>
      <c r="B108" s="565"/>
      <c r="C108" s="565"/>
      <c r="D108" s="565"/>
      <c r="E108" s="565"/>
      <c r="F108" s="565"/>
      <c r="G108" s="565"/>
      <c r="H108" s="565"/>
      <c r="I108" s="565"/>
      <c r="J108" s="565"/>
      <c r="K108" s="565"/>
      <c r="L108" s="565"/>
      <c r="M108" s="565"/>
      <c r="N108" s="565"/>
      <c r="O108" s="37"/>
      <c r="P108" s="778"/>
      <c r="Q108" s="778"/>
      <c r="R108" s="778"/>
      <c r="S108" s="778"/>
      <c r="T108" s="778"/>
      <c r="U108" s="778"/>
      <c r="V108" s="778"/>
      <c r="W108" s="778"/>
      <c r="X108" s="778"/>
      <c r="Y108" s="778"/>
    </row>
    <row r="109" ht="13.5" customHeight="1">
      <c r="A109" s="37"/>
      <c r="B109" s="565"/>
      <c r="C109" s="565"/>
      <c r="D109" s="565"/>
      <c r="E109" s="565"/>
      <c r="F109" s="565"/>
      <c r="G109" s="565"/>
      <c r="H109" s="565"/>
      <c r="I109" s="565"/>
      <c r="J109" s="565"/>
      <c r="K109" s="565"/>
      <c r="L109" s="565"/>
      <c r="M109" s="565"/>
      <c r="N109" s="565"/>
      <c r="O109" s="37"/>
      <c r="P109" s="778"/>
      <c r="Q109" s="778"/>
      <c r="R109" s="778"/>
      <c r="S109" s="778"/>
      <c r="T109" s="778"/>
      <c r="U109" s="778"/>
      <c r="V109" s="778"/>
      <c r="W109" s="778"/>
      <c r="X109" s="778"/>
      <c r="Y109" s="778"/>
    </row>
    <row r="110" ht="13.5" customHeight="1">
      <c r="A110" s="37"/>
      <c r="B110" s="565"/>
      <c r="C110" s="565"/>
      <c r="D110" s="565"/>
      <c r="E110" s="565"/>
      <c r="F110" s="565"/>
      <c r="G110" s="565"/>
      <c r="H110" s="565"/>
      <c r="I110" s="565"/>
      <c r="J110" s="565"/>
      <c r="K110" s="565"/>
      <c r="L110" s="565"/>
      <c r="M110" s="565"/>
      <c r="N110" s="565"/>
      <c r="O110" s="37"/>
      <c r="P110" s="778"/>
      <c r="Q110" s="778"/>
      <c r="R110" s="778"/>
      <c r="S110" s="778"/>
      <c r="T110" s="778"/>
      <c r="U110" s="778"/>
      <c r="V110" s="778"/>
      <c r="W110" s="778"/>
      <c r="X110" s="778"/>
      <c r="Y110" s="778"/>
    </row>
    <row r="111" ht="13.5" customHeight="1">
      <c r="A111" s="37"/>
      <c r="B111" s="565"/>
      <c r="C111" s="565"/>
      <c r="D111" s="565"/>
      <c r="E111" s="565"/>
      <c r="F111" s="565"/>
      <c r="G111" s="565"/>
      <c r="H111" s="565"/>
      <c r="I111" s="565"/>
      <c r="J111" s="565"/>
      <c r="K111" s="565"/>
      <c r="L111" s="565"/>
      <c r="M111" s="565"/>
      <c r="N111" s="565"/>
      <c r="O111" s="37"/>
      <c r="P111" s="778"/>
      <c r="Q111" s="778"/>
      <c r="R111" s="778"/>
      <c r="S111" s="778"/>
      <c r="T111" s="778"/>
      <c r="U111" s="778"/>
      <c r="V111" s="778"/>
      <c r="W111" s="778"/>
      <c r="X111" s="778"/>
      <c r="Y111" s="778"/>
    </row>
    <row r="112" ht="13.5" customHeight="1">
      <c r="A112" s="37"/>
      <c r="B112" s="565"/>
      <c r="C112" s="565"/>
      <c r="D112" s="565"/>
      <c r="E112" s="565"/>
      <c r="F112" s="565"/>
      <c r="G112" s="565"/>
      <c r="H112" s="565"/>
      <c r="I112" s="565"/>
      <c r="J112" s="565"/>
      <c r="K112" s="565"/>
      <c r="L112" s="565"/>
      <c r="M112" s="565"/>
      <c r="N112" s="565"/>
      <c r="O112" s="37"/>
      <c r="P112" s="778"/>
      <c r="Q112" s="778"/>
      <c r="R112" s="778"/>
      <c r="S112" s="778"/>
      <c r="T112" s="778"/>
      <c r="U112" s="778"/>
      <c r="V112" s="778"/>
      <c r="W112" s="778"/>
      <c r="X112" s="778"/>
      <c r="Y112" s="778"/>
    </row>
    <row r="113" ht="13.5" customHeight="1">
      <c r="A113" s="37"/>
      <c r="B113" s="565"/>
      <c r="C113" s="565"/>
      <c r="D113" s="565"/>
      <c r="E113" s="565"/>
      <c r="F113" s="565"/>
      <c r="G113" s="565"/>
      <c r="H113" s="565"/>
      <c r="I113" s="565"/>
      <c r="J113" s="565"/>
      <c r="K113" s="565"/>
      <c r="L113" s="565"/>
      <c r="M113" s="565"/>
      <c r="N113" s="565"/>
      <c r="O113" s="37"/>
      <c r="P113" s="778"/>
      <c r="Q113" s="778"/>
      <c r="R113" s="778"/>
      <c r="S113" s="778"/>
      <c r="T113" s="778"/>
      <c r="U113" s="778"/>
      <c r="V113" s="778"/>
      <c r="W113" s="778"/>
      <c r="X113" s="778"/>
      <c r="Y113" s="778"/>
    </row>
    <row r="114" ht="13.5" customHeight="1">
      <c r="A114" s="37"/>
      <c r="B114" s="565"/>
      <c r="C114" s="565"/>
      <c r="D114" s="565"/>
      <c r="E114" s="565"/>
      <c r="F114" s="565"/>
      <c r="G114" s="565"/>
      <c r="H114" s="565"/>
      <c r="I114" s="565"/>
      <c r="J114" s="565"/>
      <c r="K114" s="565"/>
      <c r="L114" s="565"/>
      <c r="M114" s="565"/>
      <c r="N114" s="565"/>
      <c r="O114" s="37"/>
      <c r="P114" s="778"/>
      <c r="Q114" s="778"/>
      <c r="R114" s="778"/>
      <c r="S114" s="778"/>
      <c r="T114" s="778"/>
      <c r="U114" s="778"/>
      <c r="V114" s="778"/>
      <c r="W114" s="778"/>
      <c r="X114" s="778"/>
      <c r="Y114" s="778"/>
    </row>
    <row r="115" ht="13.5" customHeight="1">
      <c r="A115" s="37"/>
      <c r="B115" s="565"/>
      <c r="C115" s="565"/>
      <c r="D115" s="565"/>
      <c r="E115" s="565"/>
      <c r="F115" s="565"/>
      <c r="G115" s="565"/>
      <c r="H115" s="565"/>
      <c r="I115" s="565"/>
      <c r="J115" s="565"/>
      <c r="K115" s="565"/>
      <c r="L115" s="565"/>
      <c r="M115" s="565"/>
      <c r="N115" s="565"/>
      <c r="O115" s="37"/>
      <c r="P115" s="778"/>
      <c r="Q115" s="778"/>
      <c r="R115" s="778"/>
      <c r="S115" s="778"/>
      <c r="T115" s="778"/>
      <c r="U115" s="778"/>
      <c r="V115" s="778"/>
      <c r="W115" s="778"/>
      <c r="X115" s="778"/>
      <c r="Y115" s="778"/>
    </row>
    <row r="116" ht="13.5" customHeight="1">
      <c r="A116" s="37"/>
      <c r="B116" s="565"/>
      <c r="C116" s="565"/>
      <c r="D116" s="565"/>
      <c r="E116" s="565"/>
      <c r="F116" s="565"/>
      <c r="G116" s="565"/>
      <c r="H116" s="565"/>
      <c r="I116" s="565"/>
      <c r="J116" s="565"/>
      <c r="K116" s="565"/>
      <c r="L116" s="565"/>
      <c r="M116" s="565"/>
      <c r="N116" s="565"/>
      <c r="O116" s="37"/>
      <c r="P116" s="778"/>
      <c r="Q116" s="778"/>
      <c r="R116" s="778"/>
      <c r="S116" s="778"/>
      <c r="T116" s="778"/>
      <c r="U116" s="778"/>
      <c r="V116" s="778"/>
      <c r="W116" s="778"/>
      <c r="X116" s="778"/>
      <c r="Y116" s="778"/>
    </row>
    <row r="117" ht="13.5" customHeight="1">
      <c r="A117" s="37"/>
      <c r="B117" s="565"/>
      <c r="C117" s="565"/>
      <c r="D117" s="565"/>
      <c r="E117" s="565"/>
      <c r="F117" s="565"/>
      <c r="G117" s="565"/>
      <c r="H117" s="565"/>
      <c r="I117" s="565"/>
      <c r="J117" s="565"/>
      <c r="K117" s="565"/>
      <c r="L117" s="565"/>
      <c r="M117" s="565"/>
      <c r="N117" s="565"/>
      <c r="O117" s="37"/>
      <c r="P117" s="778"/>
      <c r="Q117" s="778"/>
      <c r="R117" s="778"/>
      <c r="S117" s="778"/>
      <c r="T117" s="778"/>
      <c r="U117" s="778"/>
      <c r="V117" s="778"/>
      <c r="W117" s="778"/>
      <c r="X117" s="778"/>
      <c r="Y117" s="778"/>
    </row>
    <row r="118" ht="13.5" customHeight="1">
      <c r="A118" s="37"/>
      <c r="B118" s="565"/>
      <c r="C118" s="565"/>
      <c r="D118" s="565"/>
      <c r="E118" s="565"/>
      <c r="F118" s="565"/>
      <c r="G118" s="565"/>
      <c r="H118" s="565"/>
      <c r="I118" s="565"/>
      <c r="J118" s="565"/>
      <c r="K118" s="565"/>
      <c r="L118" s="565"/>
      <c r="M118" s="565"/>
      <c r="N118" s="565"/>
      <c r="O118" s="37"/>
      <c r="P118" s="778"/>
      <c r="Q118" s="778"/>
      <c r="R118" s="778"/>
      <c r="S118" s="778"/>
      <c r="T118" s="778"/>
      <c r="U118" s="778"/>
      <c r="V118" s="778"/>
      <c r="W118" s="778"/>
      <c r="X118" s="778"/>
      <c r="Y118" s="778"/>
    </row>
    <row r="119" ht="13.5" customHeight="1">
      <c r="A119" s="37"/>
      <c r="B119" s="565"/>
      <c r="C119" s="565"/>
      <c r="D119" s="565"/>
      <c r="E119" s="565"/>
      <c r="F119" s="565"/>
      <c r="G119" s="565"/>
      <c r="H119" s="565"/>
      <c r="I119" s="565"/>
      <c r="J119" s="565"/>
      <c r="K119" s="565"/>
      <c r="L119" s="565"/>
      <c r="M119" s="565"/>
      <c r="N119" s="565"/>
      <c r="O119" s="37"/>
      <c r="P119" s="778"/>
      <c r="Q119" s="778"/>
      <c r="R119" s="778"/>
      <c r="S119" s="778"/>
      <c r="T119" s="778"/>
      <c r="U119" s="778"/>
      <c r="V119" s="778"/>
      <c r="W119" s="778"/>
      <c r="X119" s="778"/>
      <c r="Y119" s="778"/>
    </row>
    <row r="120" ht="13.5" customHeight="1">
      <c r="A120" s="37"/>
      <c r="B120" s="565"/>
      <c r="C120" s="565"/>
      <c r="D120" s="565"/>
      <c r="E120" s="565"/>
      <c r="F120" s="565"/>
      <c r="G120" s="565"/>
      <c r="H120" s="565"/>
      <c r="I120" s="565"/>
      <c r="J120" s="565"/>
      <c r="K120" s="565"/>
      <c r="L120" s="565"/>
      <c r="M120" s="565"/>
      <c r="N120" s="565"/>
      <c r="O120" s="37"/>
      <c r="P120" s="778"/>
      <c r="Q120" s="778"/>
      <c r="R120" s="778"/>
      <c r="S120" s="778"/>
      <c r="T120" s="778"/>
      <c r="U120" s="778"/>
      <c r="V120" s="778"/>
      <c r="W120" s="778"/>
      <c r="X120" s="778"/>
      <c r="Y120" s="778"/>
    </row>
    <row r="121" ht="13.5" customHeight="1">
      <c r="A121" s="37"/>
      <c r="B121" s="565"/>
      <c r="C121" s="565"/>
      <c r="D121" s="565"/>
      <c r="E121" s="565"/>
      <c r="F121" s="565"/>
      <c r="G121" s="565"/>
      <c r="H121" s="565"/>
      <c r="I121" s="565"/>
      <c r="J121" s="565"/>
      <c r="K121" s="565"/>
      <c r="L121" s="565"/>
      <c r="M121" s="565"/>
      <c r="N121" s="565"/>
      <c r="O121" s="37"/>
      <c r="P121" s="778"/>
      <c r="Q121" s="778"/>
      <c r="R121" s="778"/>
      <c r="S121" s="778"/>
      <c r="T121" s="778"/>
      <c r="U121" s="778"/>
      <c r="V121" s="778"/>
      <c r="W121" s="778"/>
      <c r="X121" s="778"/>
      <c r="Y121" s="778"/>
    </row>
    <row r="122" ht="13.5" customHeight="1">
      <c r="A122" s="37"/>
      <c r="B122" s="565"/>
      <c r="C122" s="565"/>
      <c r="D122" s="565"/>
      <c r="E122" s="565"/>
      <c r="F122" s="565"/>
      <c r="G122" s="565"/>
      <c r="H122" s="565"/>
      <c r="I122" s="565"/>
      <c r="J122" s="565"/>
      <c r="K122" s="565"/>
      <c r="L122" s="565"/>
      <c r="M122" s="565"/>
      <c r="N122" s="565"/>
      <c r="O122" s="37"/>
      <c r="P122" s="778"/>
      <c r="Q122" s="778"/>
      <c r="R122" s="778"/>
      <c r="S122" s="778"/>
      <c r="T122" s="778"/>
      <c r="U122" s="778"/>
      <c r="V122" s="778"/>
      <c r="W122" s="778"/>
      <c r="X122" s="778"/>
      <c r="Y122" s="778"/>
    </row>
    <row r="123" ht="13.5" customHeight="1">
      <c r="A123" s="37"/>
      <c r="B123" s="565"/>
      <c r="C123" s="565"/>
      <c r="D123" s="565"/>
      <c r="E123" s="565"/>
      <c r="F123" s="565"/>
      <c r="G123" s="565"/>
      <c r="H123" s="565"/>
      <c r="I123" s="565"/>
      <c r="J123" s="565"/>
      <c r="K123" s="565"/>
      <c r="L123" s="565"/>
      <c r="M123" s="565"/>
      <c r="N123" s="565"/>
      <c r="O123" s="37"/>
      <c r="P123" s="778"/>
      <c r="Q123" s="778"/>
      <c r="R123" s="778"/>
      <c r="S123" s="778"/>
      <c r="T123" s="778"/>
      <c r="U123" s="778"/>
      <c r="V123" s="778"/>
      <c r="W123" s="778"/>
      <c r="X123" s="778"/>
      <c r="Y123" s="778"/>
    </row>
    <row r="124" ht="13.5" customHeight="1">
      <c r="A124" s="37"/>
      <c r="B124" s="565"/>
      <c r="C124" s="565"/>
      <c r="D124" s="565"/>
      <c r="E124" s="565"/>
      <c r="F124" s="565"/>
      <c r="G124" s="565"/>
      <c r="H124" s="565"/>
      <c r="I124" s="565"/>
      <c r="J124" s="565"/>
      <c r="K124" s="565"/>
      <c r="L124" s="565"/>
      <c r="M124" s="565"/>
      <c r="N124" s="565"/>
      <c r="O124" s="37"/>
      <c r="P124" s="778"/>
      <c r="Q124" s="778"/>
      <c r="R124" s="778"/>
      <c r="S124" s="778"/>
      <c r="T124" s="778"/>
      <c r="U124" s="778"/>
      <c r="V124" s="778"/>
      <c r="W124" s="778"/>
      <c r="X124" s="778"/>
      <c r="Y124" s="778"/>
    </row>
    <row r="125" ht="13.5" customHeight="1">
      <c r="A125" s="37"/>
      <c r="B125" s="565"/>
      <c r="C125" s="565"/>
      <c r="D125" s="565"/>
      <c r="E125" s="565"/>
      <c r="F125" s="565"/>
      <c r="G125" s="565"/>
      <c r="H125" s="565"/>
      <c r="I125" s="565"/>
      <c r="J125" s="565"/>
      <c r="K125" s="565"/>
      <c r="L125" s="565"/>
      <c r="M125" s="565"/>
      <c r="N125" s="565"/>
      <c r="O125" s="37"/>
      <c r="P125" s="778"/>
      <c r="Q125" s="778"/>
      <c r="R125" s="778"/>
      <c r="S125" s="778"/>
      <c r="T125" s="778"/>
      <c r="U125" s="778"/>
      <c r="V125" s="778"/>
      <c r="W125" s="778"/>
      <c r="X125" s="778"/>
      <c r="Y125" s="778"/>
    </row>
    <row r="126" ht="13.5" customHeight="1">
      <c r="A126" s="37"/>
      <c r="B126" s="565"/>
      <c r="C126" s="565"/>
      <c r="D126" s="565"/>
      <c r="E126" s="565"/>
      <c r="F126" s="565"/>
      <c r="G126" s="565"/>
      <c r="H126" s="565"/>
      <c r="I126" s="565"/>
      <c r="J126" s="565"/>
      <c r="K126" s="565"/>
      <c r="L126" s="565"/>
      <c r="M126" s="565"/>
      <c r="N126" s="565"/>
      <c r="O126" s="37"/>
      <c r="P126" s="778"/>
      <c r="Q126" s="778"/>
      <c r="R126" s="778"/>
      <c r="S126" s="778"/>
      <c r="T126" s="778"/>
      <c r="U126" s="778"/>
      <c r="V126" s="778"/>
      <c r="W126" s="778"/>
      <c r="X126" s="778"/>
      <c r="Y126" s="778"/>
    </row>
    <row r="127" ht="13.5" customHeight="1">
      <c r="A127" s="37"/>
      <c r="B127" s="565"/>
      <c r="C127" s="565"/>
      <c r="D127" s="565"/>
      <c r="E127" s="565"/>
      <c r="F127" s="565"/>
      <c r="G127" s="565"/>
      <c r="H127" s="565"/>
      <c r="I127" s="565"/>
      <c r="J127" s="565"/>
      <c r="K127" s="565"/>
      <c r="L127" s="565"/>
      <c r="M127" s="565"/>
      <c r="N127" s="565"/>
      <c r="O127" s="37"/>
      <c r="P127" s="778"/>
      <c r="Q127" s="778"/>
      <c r="R127" s="778"/>
      <c r="S127" s="778"/>
      <c r="T127" s="778"/>
      <c r="U127" s="778"/>
      <c r="V127" s="778"/>
      <c r="W127" s="778"/>
      <c r="X127" s="778"/>
      <c r="Y127" s="778"/>
    </row>
    <row r="128" ht="13.5" customHeight="1">
      <c r="A128" s="37"/>
      <c r="B128" s="565"/>
      <c r="C128" s="565"/>
      <c r="D128" s="565"/>
      <c r="E128" s="565"/>
      <c r="F128" s="565"/>
      <c r="G128" s="565"/>
      <c r="H128" s="565"/>
      <c r="I128" s="565"/>
      <c r="J128" s="565"/>
      <c r="K128" s="565"/>
      <c r="L128" s="565"/>
      <c r="M128" s="565"/>
      <c r="N128" s="565"/>
      <c r="O128" s="37"/>
      <c r="P128" s="778"/>
      <c r="Q128" s="778"/>
      <c r="R128" s="778"/>
      <c r="S128" s="778"/>
      <c r="T128" s="778"/>
      <c r="U128" s="778"/>
      <c r="V128" s="778"/>
      <c r="W128" s="778"/>
      <c r="X128" s="778"/>
      <c r="Y128" s="778"/>
    </row>
    <row r="129" ht="13.5" customHeight="1">
      <c r="A129" s="37"/>
      <c r="B129" s="565"/>
      <c r="C129" s="565"/>
      <c r="D129" s="565"/>
      <c r="E129" s="565"/>
      <c r="F129" s="565"/>
      <c r="G129" s="565"/>
      <c r="H129" s="565"/>
      <c r="I129" s="565"/>
      <c r="J129" s="565"/>
      <c r="K129" s="565"/>
      <c r="L129" s="565"/>
      <c r="M129" s="565"/>
      <c r="N129" s="565"/>
      <c r="O129" s="37"/>
      <c r="P129" s="778"/>
      <c r="Q129" s="778"/>
      <c r="R129" s="778"/>
      <c r="S129" s="778"/>
      <c r="T129" s="778"/>
      <c r="U129" s="778"/>
      <c r="V129" s="778"/>
      <c r="W129" s="778"/>
      <c r="X129" s="778"/>
      <c r="Y129" s="778"/>
    </row>
    <row r="130" ht="13.5" customHeight="1">
      <c r="A130" s="37"/>
      <c r="B130" s="565"/>
      <c r="C130" s="565"/>
      <c r="D130" s="565"/>
      <c r="E130" s="565"/>
      <c r="F130" s="565"/>
      <c r="G130" s="565"/>
      <c r="H130" s="565"/>
      <c r="I130" s="565"/>
      <c r="J130" s="565"/>
      <c r="K130" s="565"/>
      <c r="L130" s="565"/>
      <c r="M130" s="565"/>
      <c r="N130" s="565"/>
      <c r="O130" s="37"/>
      <c r="P130" s="778"/>
      <c r="Q130" s="778"/>
      <c r="R130" s="778"/>
      <c r="S130" s="778"/>
      <c r="T130" s="778"/>
      <c r="U130" s="778"/>
      <c r="V130" s="778"/>
      <c r="W130" s="778"/>
      <c r="X130" s="778"/>
      <c r="Y130" s="778"/>
    </row>
    <row r="131" ht="13.5" customHeight="1">
      <c r="A131" s="37"/>
      <c r="B131" s="565"/>
      <c r="C131" s="565"/>
      <c r="D131" s="565"/>
      <c r="E131" s="565"/>
      <c r="F131" s="565"/>
      <c r="G131" s="565"/>
      <c r="H131" s="565"/>
      <c r="I131" s="565"/>
      <c r="J131" s="565"/>
      <c r="K131" s="565"/>
      <c r="L131" s="565"/>
      <c r="M131" s="565"/>
      <c r="N131" s="565"/>
      <c r="O131" s="37"/>
      <c r="P131" s="778"/>
      <c r="Q131" s="778"/>
      <c r="R131" s="778"/>
      <c r="S131" s="778"/>
      <c r="T131" s="778"/>
      <c r="U131" s="778"/>
      <c r="V131" s="778"/>
      <c r="W131" s="778"/>
      <c r="X131" s="778"/>
      <c r="Y131" s="778"/>
    </row>
    <row r="132" ht="13.5" customHeight="1">
      <c r="A132" s="37"/>
      <c r="B132" s="565"/>
      <c r="C132" s="565"/>
      <c r="D132" s="565"/>
      <c r="E132" s="565"/>
      <c r="F132" s="565"/>
      <c r="G132" s="565"/>
      <c r="H132" s="565"/>
      <c r="I132" s="565"/>
      <c r="J132" s="565"/>
      <c r="K132" s="565"/>
      <c r="L132" s="565"/>
      <c r="M132" s="565"/>
      <c r="N132" s="565"/>
      <c r="O132" s="37"/>
      <c r="P132" s="778"/>
      <c r="Q132" s="778"/>
      <c r="R132" s="778"/>
      <c r="S132" s="778"/>
      <c r="T132" s="778"/>
      <c r="U132" s="778"/>
      <c r="V132" s="778"/>
      <c r="W132" s="778"/>
      <c r="X132" s="778"/>
      <c r="Y132" s="778"/>
    </row>
    <row r="133" ht="13.5" customHeight="1">
      <c r="A133" s="37"/>
      <c r="B133" s="565"/>
      <c r="C133" s="565"/>
      <c r="D133" s="565"/>
      <c r="E133" s="565"/>
      <c r="F133" s="565"/>
      <c r="G133" s="565"/>
      <c r="H133" s="565"/>
      <c r="I133" s="565"/>
      <c r="J133" s="565"/>
      <c r="K133" s="565"/>
      <c r="L133" s="565"/>
      <c r="M133" s="565"/>
      <c r="N133" s="565"/>
      <c r="O133" s="37"/>
      <c r="P133" s="778"/>
      <c r="Q133" s="778"/>
      <c r="R133" s="778"/>
      <c r="S133" s="778"/>
      <c r="T133" s="778"/>
      <c r="U133" s="778"/>
      <c r="V133" s="778"/>
      <c r="W133" s="778"/>
      <c r="X133" s="778"/>
      <c r="Y133" s="778"/>
    </row>
    <row r="134" ht="13.5" customHeight="1">
      <c r="A134" s="37"/>
      <c r="B134" s="565"/>
      <c r="C134" s="565"/>
      <c r="D134" s="565"/>
      <c r="E134" s="565"/>
      <c r="F134" s="565"/>
      <c r="G134" s="565"/>
      <c r="H134" s="565"/>
      <c r="I134" s="565"/>
      <c r="J134" s="565"/>
      <c r="K134" s="565"/>
      <c r="L134" s="565"/>
      <c r="M134" s="565"/>
      <c r="N134" s="565"/>
      <c r="O134" s="37"/>
      <c r="P134" s="778"/>
      <c r="Q134" s="778"/>
      <c r="R134" s="778"/>
      <c r="S134" s="778"/>
      <c r="T134" s="778"/>
      <c r="U134" s="778"/>
      <c r="V134" s="778"/>
      <c r="W134" s="778"/>
      <c r="X134" s="778"/>
      <c r="Y134" s="778"/>
    </row>
    <row r="135" ht="13.5" customHeight="1">
      <c r="A135" s="37"/>
      <c r="B135" s="565"/>
      <c r="C135" s="565"/>
      <c r="D135" s="565"/>
      <c r="E135" s="565"/>
      <c r="F135" s="565"/>
      <c r="G135" s="565"/>
      <c r="H135" s="565"/>
      <c r="I135" s="565"/>
      <c r="J135" s="565"/>
      <c r="K135" s="565"/>
      <c r="L135" s="565"/>
      <c r="M135" s="565"/>
      <c r="N135" s="565"/>
      <c r="O135" s="37"/>
      <c r="P135" s="778"/>
      <c r="Q135" s="778"/>
      <c r="R135" s="778"/>
      <c r="S135" s="778"/>
      <c r="T135" s="778"/>
      <c r="U135" s="778"/>
      <c r="V135" s="778"/>
      <c r="W135" s="778"/>
      <c r="X135" s="778"/>
      <c r="Y135" s="778"/>
    </row>
    <row r="136" ht="13.5" customHeight="1">
      <c r="A136" s="37"/>
      <c r="B136" s="565"/>
      <c r="C136" s="565"/>
      <c r="D136" s="565"/>
      <c r="E136" s="565"/>
      <c r="F136" s="565"/>
      <c r="G136" s="565"/>
      <c r="H136" s="565"/>
      <c r="I136" s="565"/>
      <c r="J136" s="565"/>
      <c r="K136" s="565"/>
      <c r="L136" s="565"/>
      <c r="M136" s="565"/>
      <c r="N136" s="565"/>
      <c r="O136" s="37"/>
      <c r="P136" s="778"/>
      <c r="Q136" s="778"/>
      <c r="R136" s="778"/>
      <c r="S136" s="778"/>
      <c r="T136" s="778"/>
      <c r="U136" s="778"/>
      <c r="V136" s="778"/>
      <c r="W136" s="778"/>
      <c r="X136" s="778"/>
      <c r="Y136" s="778"/>
    </row>
    <row r="137" ht="13.5" customHeight="1">
      <c r="A137" s="37"/>
      <c r="B137" s="565"/>
      <c r="C137" s="565"/>
      <c r="D137" s="565"/>
      <c r="E137" s="565"/>
      <c r="F137" s="565"/>
      <c r="G137" s="565"/>
      <c r="H137" s="565"/>
      <c r="I137" s="565"/>
      <c r="J137" s="565"/>
      <c r="K137" s="565"/>
      <c r="L137" s="565"/>
      <c r="M137" s="565"/>
      <c r="N137" s="565"/>
      <c r="O137" s="37"/>
      <c r="P137" s="778"/>
      <c r="Q137" s="778"/>
      <c r="R137" s="778"/>
      <c r="S137" s="778"/>
      <c r="T137" s="778"/>
      <c r="U137" s="778"/>
      <c r="V137" s="778"/>
      <c r="W137" s="778"/>
      <c r="X137" s="778"/>
      <c r="Y137" s="778"/>
    </row>
    <row r="138" ht="13.5" customHeight="1">
      <c r="A138" s="37"/>
      <c r="B138" s="565"/>
      <c r="C138" s="565"/>
      <c r="D138" s="565"/>
      <c r="E138" s="565"/>
      <c r="F138" s="565"/>
      <c r="G138" s="565"/>
      <c r="H138" s="565"/>
      <c r="I138" s="565"/>
      <c r="J138" s="565"/>
      <c r="K138" s="565"/>
      <c r="L138" s="565"/>
      <c r="M138" s="565"/>
      <c r="N138" s="565"/>
      <c r="O138" s="37"/>
      <c r="P138" s="778"/>
      <c r="Q138" s="778"/>
      <c r="R138" s="778"/>
      <c r="S138" s="778"/>
      <c r="T138" s="778"/>
      <c r="U138" s="778"/>
      <c r="V138" s="778"/>
      <c r="W138" s="778"/>
      <c r="X138" s="778"/>
      <c r="Y138" s="778"/>
    </row>
    <row r="139" ht="13.5" customHeight="1">
      <c r="A139" s="37"/>
      <c r="B139" s="565"/>
      <c r="C139" s="565"/>
      <c r="D139" s="565"/>
      <c r="E139" s="565"/>
      <c r="F139" s="565"/>
      <c r="G139" s="565"/>
      <c r="H139" s="565"/>
      <c r="I139" s="565"/>
      <c r="J139" s="565"/>
      <c r="K139" s="565"/>
      <c r="L139" s="565"/>
      <c r="M139" s="565"/>
      <c r="N139" s="565"/>
      <c r="O139" s="37"/>
      <c r="P139" s="778"/>
      <c r="Q139" s="778"/>
      <c r="R139" s="778"/>
      <c r="S139" s="778"/>
      <c r="T139" s="778"/>
      <c r="U139" s="778"/>
      <c r="V139" s="778"/>
      <c r="W139" s="778"/>
      <c r="X139" s="778"/>
      <c r="Y139" s="778"/>
    </row>
    <row r="140" ht="13.5" customHeight="1">
      <c r="A140" s="37"/>
      <c r="B140" s="565"/>
      <c r="C140" s="565"/>
      <c r="D140" s="565"/>
      <c r="E140" s="565"/>
      <c r="F140" s="565"/>
      <c r="G140" s="565"/>
      <c r="H140" s="565"/>
      <c r="I140" s="565"/>
      <c r="J140" s="565"/>
      <c r="K140" s="565"/>
      <c r="L140" s="565"/>
      <c r="M140" s="565"/>
      <c r="N140" s="565"/>
      <c r="O140" s="37"/>
      <c r="P140" s="778"/>
      <c r="Q140" s="778"/>
      <c r="R140" s="778"/>
      <c r="S140" s="778"/>
      <c r="T140" s="778"/>
      <c r="U140" s="778"/>
      <c r="V140" s="778"/>
      <c r="W140" s="778"/>
      <c r="X140" s="778"/>
      <c r="Y140" s="778"/>
    </row>
    <row r="141" ht="13.5" customHeight="1">
      <c r="A141" s="37"/>
      <c r="B141" s="565"/>
      <c r="C141" s="565"/>
      <c r="D141" s="565"/>
      <c r="E141" s="565"/>
      <c r="F141" s="565"/>
      <c r="G141" s="565"/>
      <c r="H141" s="565"/>
      <c r="I141" s="565"/>
      <c r="J141" s="565"/>
      <c r="K141" s="565"/>
      <c r="L141" s="565"/>
      <c r="M141" s="565"/>
      <c r="N141" s="565"/>
      <c r="O141" s="37"/>
      <c r="P141" s="778"/>
      <c r="Q141" s="778"/>
      <c r="R141" s="778"/>
      <c r="S141" s="778"/>
      <c r="T141" s="778"/>
      <c r="U141" s="778"/>
      <c r="V141" s="778"/>
      <c r="W141" s="778"/>
      <c r="X141" s="778"/>
      <c r="Y141" s="778"/>
    </row>
    <row r="142" ht="13.5" customHeight="1">
      <c r="A142" s="37"/>
      <c r="B142" s="565"/>
      <c r="C142" s="565"/>
      <c r="D142" s="565"/>
      <c r="E142" s="565"/>
      <c r="F142" s="565"/>
      <c r="G142" s="565"/>
      <c r="H142" s="565"/>
      <c r="I142" s="565"/>
      <c r="J142" s="565"/>
      <c r="K142" s="565"/>
      <c r="L142" s="565"/>
      <c r="M142" s="565"/>
      <c r="N142" s="565"/>
      <c r="O142" s="37"/>
      <c r="P142" s="778"/>
      <c r="Q142" s="778"/>
      <c r="R142" s="778"/>
      <c r="S142" s="778"/>
      <c r="T142" s="778"/>
      <c r="U142" s="778"/>
      <c r="V142" s="778"/>
      <c r="W142" s="778"/>
      <c r="X142" s="778"/>
      <c r="Y142" s="778"/>
    </row>
    <row r="143" ht="13.5" customHeight="1">
      <c r="A143" s="37"/>
      <c r="B143" s="565"/>
      <c r="C143" s="565"/>
      <c r="D143" s="565"/>
      <c r="E143" s="565"/>
      <c r="F143" s="565"/>
      <c r="G143" s="565"/>
      <c r="H143" s="565"/>
      <c r="I143" s="565"/>
      <c r="J143" s="565"/>
      <c r="K143" s="565"/>
      <c r="L143" s="565"/>
      <c r="M143" s="565"/>
      <c r="N143" s="565"/>
      <c r="O143" s="37"/>
      <c r="P143" s="778"/>
      <c r="Q143" s="778"/>
      <c r="R143" s="778"/>
      <c r="S143" s="778"/>
      <c r="T143" s="778"/>
      <c r="U143" s="778"/>
      <c r="V143" s="778"/>
      <c r="W143" s="778"/>
      <c r="X143" s="778"/>
      <c r="Y143" s="778"/>
    </row>
    <row r="144" ht="13.5" customHeight="1">
      <c r="A144" s="37"/>
      <c r="B144" s="565"/>
      <c r="C144" s="565"/>
      <c r="D144" s="565"/>
      <c r="E144" s="565"/>
      <c r="F144" s="565"/>
      <c r="G144" s="565"/>
      <c r="H144" s="565"/>
      <c r="I144" s="565"/>
      <c r="J144" s="565"/>
      <c r="K144" s="565"/>
      <c r="L144" s="565"/>
      <c r="M144" s="565"/>
      <c r="N144" s="565"/>
      <c r="O144" s="37"/>
      <c r="P144" s="778"/>
      <c r="Q144" s="778"/>
      <c r="R144" s="778"/>
      <c r="S144" s="778"/>
      <c r="T144" s="778"/>
      <c r="U144" s="778"/>
      <c r="V144" s="778"/>
      <c r="W144" s="778"/>
      <c r="X144" s="778"/>
      <c r="Y144" s="778"/>
    </row>
    <row r="145" ht="13.5" customHeight="1">
      <c r="A145" s="37"/>
      <c r="B145" s="565"/>
      <c r="C145" s="565"/>
      <c r="D145" s="565"/>
      <c r="E145" s="565"/>
      <c r="F145" s="565"/>
      <c r="G145" s="565"/>
      <c r="H145" s="565"/>
      <c r="I145" s="565"/>
      <c r="J145" s="565"/>
      <c r="K145" s="565"/>
      <c r="L145" s="565"/>
      <c r="M145" s="565"/>
      <c r="N145" s="565"/>
      <c r="O145" s="37"/>
      <c r="P145" s="778"/>
      <c r="Q145" s="778"/>
      <c r="R145" s="778"/>
      <c r="S145" s="778"/>
      <c r="T145" s="778"/>
      <c r="U145" s="778"/>
      <c r="V145" s="778"/>
      <c r="W145" s="778"/>
      <c r="X145" s="778"/>
      <c r="Y145" s="778"/>
    </row>
    <row r="146" ht="13.5" customHeight="1">
      <c r="A146" s="37"/>
      <c r="B146" s="565"/>
      <c r="C146" s="565"/>
      <c r="D146" s="565"/>
      <c r="E146" s="565"/>
      <c r="F146" s="565"/>
      <c r="G146" s="565"/>
      <c r="H146" s="565"/>
      <c r="I146" s="565"/>
      <c r="J146" s="565"/>
      <c r="K146" s="565"/>
      <c r="L146" s="565"/>
      <c r="M146" s="565"/>
      <c r="N146" s="565"/>
      <c r="O146" s="37"/>
      <c r="P146" s="778"/>
      <c r="Q146" s="778"/>
      <c r="R146" s="778"/>
      <c r="S146" s="778"/>
      <c r="T146" s="778"/>
      <c r="U146" s="778"/>
      <c r="V146" s="778"/>
      <c r="W146" s="778"/>
      <c r="X146" s="778"/>
      <c r="Y146" s="778"/>
    </row>
    <row r="147" ht="13.5" customHeight="1">
      <c r="A147" s="37"/>
      <c r="B147" s="565"/>
      <c r="C147" s="565"/>
      <c r="D147" s="565"/>
      <c r="E147" s="565"/>
      <c r="F147" s="565"/>
      <c r="G147" s="565"/>
      <c r="H147" s="565"/>
      <c r="I147" s="565"/>
      <c r="J147" s="565"/>
      <c r="K147" s="565"/>
      <c r="L147" s="565"/>
      <c r="M147" s="565"/>
      <c r="N147" s="565"/>
      <c r="O147" s="37"/>
      <c r="P147" s="778"/>
      <c r="Q147" s="778"/>
      <c r="R147" s="778"/>
      <c r="S147" s="778"/>
      <c r="T147" s="778"/>
      <c r="U147" s="778"/>
      <c r="V147" s="778"/>
      <c r="W147" s="778"/>
      <c r="X147" s="778"/>
      <c r="Y147" s="778"/>
    </row>
    <row r="148" ht="13.5" customHeight="1">
      <c r="A148" s="37"/>
      <c r="B148" s="565"/>
      <c r="C148" s="565"/>
      <c r="D148" s="565"/>
      <c r="E148" s="565"/>
      <c r="F148" s="565"/>
      <c r="G148" s="565"/>
      <c r="H148" s="565"/>
      <c r="I148" s="565"/>
      <c r="J148" s="565"/>
      <c r="K148" s="565"/>
      <c r="L148" s="565"/>
      <c r="M148" s="565"/>
      <c r="N148" s="565"/>
      <c r="O148" s="37"/>
      <c r="P148" s="778"/>
      <c r="Q148" s="778"/>
      <c r="R148" s="778"/>
      <c r="S148" s="778"/>
      <c r="T148" s="778"/>
      <c r="U148" s="778"/>
      <c r="V148" s="778"/>
      <c r="W148" s="778"/>
      <c r="X148" s="778"/>
      <c r="Y148" s="778"/>
    </row>
    <row r="149" ht="13.5" customHeight="1">
      <c r="A149" s="37"/>
      <c r="B149" s="565"/>
      <c r="C149" s="565"/>
      <c r="D149" s="565"/>
      <c r="E149" s="565"/>
      <c r="F149" s="565"/>
      <c r="G149" s="565"/>
      <c r="H149" s="565"/>
      <c r="I149" s="565"/>
      <c r="J149" s="565"/>
      <c r="K149" s="565"/>
      <c r="L149" s="565"/>
      <c r="M149" s="565"/>
      <c r="N149" s="565"/>
      <c r="O149" s="37"/>
      <c r="P149" s="778"/>
      <c r="Q149" s="778"/>
      <c r="R149" s="778"/>
      <c r="S149" s="778"/>
      <c r="T149" s="778"/>
      <c r="U149" s="778"/>
      <c r="V149" s="778"/>
      <c r="W149" s="778"/>
      <c r="X149" s="778"/>
      <c r="Y149" s="778"/>
    </row>
    <row r="150" ht="13.5" customHeight="1">
      <c r="A150" s="37"/>
      <c r="B150" s="565"/>
      <c r="C150" s="565"/>
      <c r="D150" s="565"/>
      <c r="E150" s="565"/>
      <c r="F150" s="565"/>
      <c r="G150" s="565"/>
      <c r="H150" s="565"/>
      <c r="I150" s="565"/>
      <c r="J150" s="565"/>
      <c r="K150" s="565"/>
      <c r="L150" s="565"/>
      <c r="M150" s="565"/>
      <c r="N150" s="565"/>
      <c r="O150" s="37"/>
      <c r="P150" s="778"/>
      <c r="Q150" s="778"/>
      <c r="R150" s="778"/>
      <c r="S150" s="778"/>
      <c r="T150" s="778"/>
      <c r="U150" s="778"/>
      <c r="V150" s="778"/>
      <c r="W150" s="778"/>
      <c r="X150" s="778"/>
      <c r="Y150" s="778"/>
    </row>
    <row r="151" ht="13.5" customHeight="1">
      <c r="A151" s="37"/>
      <c r="B151" s="565"/>
      <c r="C151" s="565"/>
      <c r="D151" s="565"/>
      <c r="E151" s="565"/>
      <c r="F151" s="565"/>
      <c r="G151" s="565"/>
      <c r="H151" s="565"/>
      <c r="I151" s="565"/>
      <c r="J151" s="565"/>
      <c r="K151" s="565"/>
      <c r="L151" s="565"/>
      <c r="M151" s="565"/>
      <c r="N151" s="565"/>
      <c r="O151" s="37"/>
      <c r="P151" s="778"/>
      <c r="Q151" s="778"/>
      <c r="R151" s="778"/>
      <c r="S151" s="778"/>
      <c r="T151" s="778"/>
      <c r="U151" s="778"/>
      <c r="V151" s="778"/>
      <c r="W151" s="778"/>
      <c r="X151" s="778"/>
      <c r="Y151" s="778"/>
    </row>
    <row r="152" ht="13.5" customHeight="1">
      <c r="A152" s="37"/>
      <c r="B152" s="565"/>
      <c r="C152" s="565"/>
      <c r="D152" s="565"/>
      <c r="E152" s="565"/>
      <c r="F152" s="565"/>
      <c r="G152" s="565"/>
      <c r="H152" s="565"/>
      <c r="I152" s="565"/>
      <c r="J152" s="565"/>
      <c r="K152" s="565"/>
      <c r="L152" s="565"/>
      <c r="M152" s="565"/>
      <c r="N152" s="565"/>
      <c r="O152" s="37"/>
      <c r="P152" s="778"/>
      <c r="Q152" s="778"/>
      <c r="R152" s="778"/>
      <c r="S152" s="778"/>
      <c r="T152" s="778"/>
      <c r="U152" s="778"/>
      <c r="V152" s="778"/>
      <c r="W152" s="778"/>
      <c r="X152" s="778"/>
      <c r="Y152" s="778"/>
    </row>
    <row r="153" ht="13.5" customHeight="1">
      <c r="A153" s="37"/>
      <c r="B153" s="565"/>
      <c r="C153" s="565"/>
      <c r="D153" s="565"/>
      <c r="E153" s="565"/>
      <c r="F153" s="565"/>
      <c r="G153" s="565"/>
      <c r="H153" s="565"/>
      <c r="I153" s="565"/>
      <c r="J153" s="565"/>
      <c r="K153" s="565"/>
      <c r="L153" s="565"/>
      <c r="M153" s="565"/>
      <c r="N153" s="565"/>
      <c r="O153" s="37"/>
      <c r="P153" s="778"/>
      <c r="Q153" s="778"/>
      <c r="R153" s="778"/>
      <c r="S153" s="778"/>
      <c r="T153" s="778"/>
      <c r="U153" s="778"/>
      <c r="V153" s="778"/>
      <c r="W153" s="778"/>
      <c r="X153" s="778"/>
      <c r="Y153" s="778"/>
    </row>
    <row r="154" ht="13.5" customHeight="1">
      <c r="A154" s="37"/>
      <c r="B154" s="565"/>
      <c r="C154" s="565"/>
      <c r="D154" s="565"/>
      <c r="E154" s="565"/>
      <c r="F154" s="565"/>
      <c r="G154" s="565"/>
      <c r="H154" s="565"/>
      <c r="I154" s="565"/>
      <c r="J154" s="565"/>
      <c r="K154" s="565"/>
      <c r="L154" s="565"/>
      <c r="M154" s="565"/>
      <c r="N154" s="565"/>
      <c r="O154" s="37"/>
      <c r="P154" s="778"/>
      <c r="Q154" s="778"/>
      <c r="R154" s="778"/>
      <c r="S154" s="778"/>
      <c r="T154" s="778"/>
      <c r="U154" s="778"/>
      <c r="V154" s="778"/>
      <c r="W154" s="778"/>
      <c r="X154" s="778"/>
      <c r="Y154" s="778"/>
    </row>
    <row r="155" ht="13.5" customHeight="1">
      <c r="A155" s="37"/>
      <c r="B155" s="565"/>
      <c r="C155" s="565"/>
      <c r="D155" s="565"/>
      <c r="E155" s="565"/>
      <c r="F155" s="565"/>
      <c r="G155" s="565"/>
      <c r="H155" s="565"/>
      <c r="I155" s="565"/>
      <c r="J155" s="565"/>
      <c r="K155" s="565"/>
      <c r="L155" s="565"/>
      <c r="M155" s="565"/>
      <c r="N155" s="565"/>
      <c r="O155" s="37"/>
      <c r="P155" s="778"/>
      <c r="Q155" s="778"/>
      <c r="R155" s="778"/>
      <c r="S155" s="778"/>
      <c r="T155" s="778"/>
      <c r="U155" s="778"/>
      <c r="V155" s="778"/>
      <c r="W155" s="778"/>
      <c r="X155" s="778"/>
      <c r="Y155" s="778"/>
    </row>
    <row r="156" ht="13.5" customHeight="1">
      <c r="A156" s="37"/>
      <c r="B156" s="565"/>
      <c r="C156" s="565"/>
      <c r="D156" s="565"/>
      <c r="E156" s="565"/>
      <c r="F156" s="565"/>
      <c r="G156" s="565"/>
      <c r="H156" s="565"/>
      <c r="I156" s="565"/>
      <c r="J156" s="565"/>
      <c r="K156" s="565"/>
      <c r="L156" s="565"/>
      <c r="M156" s="565"/>
      <c r="N156" s="565"/>
      <c r="O156" s="37"/>
      <c r="P156" s="778"/>
      <c r="Q156" s="778"/>
      <c r="R156" s="778"/>
      <c r="S156" s="778"/>
      <c r="T156" s="778"/>
      <c r="U156" s="778"/>
      <c r="V156" s="778"/>
      <c r="W156" s="778"/>
      <c r="X156" s="778"/>
      <c r="Y156" s="778"/>
    </row>
    <row r="157" ht="13.5" customHeight="1">
      <c r="A157" s="37"/>
      <c r="B157" s="565"/>
      <c r="C157" s="565"/>
      <c r="D157" s="565"/>
      <c r="E157" s="565"/>
      <c r="F157" s="565"/>
      <c r="G157" s="565"/>
      <c r="H157" s="565"/>
      <c r="I157" s="565"/>
      <c r="J157" s="565"/>
      <c r="K157" s="565"/>
      <c r="L157" s="565"/>
      <c r="M157" s="565"/>
      <c r="N157" s="565"/>
      <c r="O157" s="37"/>
      <c r="P157" s="778"/>
      <c r="Q157" s="778"/>
      <c r="R157" s="778"/>
      <c r="S157" s="778"/>
      <c r="T157" s="778"/>
      <c r="U157" s="778"/>
      <c r="V157" s="778"/>
      <c r="W157" s="778"/>
      <c r="X157" s="778"/>
      <c r="Y157" s="778"/>
    </row>
    <row r="158" ht="13.5" customHeight="1">
      <c r="A158" s="37"/>
      <c r="B158" s="565"/>
      <c r="C158" s="565"/>
      <c r="D158" s="565"/>
      <c r="E158" s="565"/>
      <c r="F158" s="565"/>
      <c r="G158" s="565"/>
      <c r="H158" s="565"/>
      <c r="I158" s="565"/>
      <c r="J158" s="565"/>
      <c r="K158" s="565"/>
      <c r="L158" s="565"/>
      <c r="M158" s="565"/>
      <c r="N158" s="565"/>
      <c r="O158" s="37"/>
      <c r="P158" s="778"/>
      <c r="Q158" s="778"/>
      <c r="R158" s="778"/>
      <c r="S158" s="778"/>
      <c r="T158" s="778"/>
      <c r="U158" s="778"/>
      <c r="V158" s="778"/>
      <c r="W158" s="778"/>
      <c r="X158" s="778"/>
      <c r="Y158" s="778"/>
    </row>
    <row r="159" ht="13.5" customHeight="1">
      <c r="A159" s="37"/>
      <c r="B159" s="565"/>
      <c r="C159" s="565"/>
      <c r="D159" s="565"/>
      <c r="E159" s="565"/>
      <c r="F159" s="565"/>
      <c r="G159" s="565"/>
      <c r="H159" s="565"/>
      <c r="I159" s="565"/>
      <c r="J159" s="565"/>
      <c r="K159" s="565"/>
      <c r="L159" s="565"/>
      <c r="M159" s="565"/>
      <c r="N159" s="565"/>
      <c r="O159" s="37"/>
      <c r="P159" s="778"/>
      <c r="Q159" s="778"/>
      <c r="R159" s="778"/>
      <c r="S159" s="778"/>
      <c r="T159" s="778"/>
      <c r="U159" s="778"/>
      <c r="V159" s="778"/>
      <c r="W159" s="778"/>
      <c r="X159" s="778"/>
      <c r="Y159" s="778"/>
    </row>
    <row r="160" ht="13.5" customHeight="1">
      <c r="A160" s="37"/>
      <c r="B160" s="565"/>
      <c r="C160" s="565"/>
      <c r="D160" s="565"/>
      <c r="E160" s="565"/>
      <c r="F160" s="565"/>
      <c r="G160" s="565"/>
      <c r="H160" s="565"/>
      <c r="I160" s="565"/>
      <c r="J160" s="565"/>
      <c r="K160" s="565"/>
      <c r="L160" s="565"/>
      <c r="M160" s="565"/>
      <c r="N160" s="565"/>
      <c r="O160" s="37"/>
      <c r="P160" s="778"/>
      <c r="Q160" s="778"/>
      <c r="R160" s="778"/>
      <c r="S160" s="778"/>
      <c r="T160" s="778"/>
      <c r="U160" s="778"/>
      <c r="V160" s="778"/>
      <c r="W160" s="778"/>
      <c r="X160" s="778"/>
      <c r="Y160" s="778"/>
    </row>
    <row r="161" ht="13.5" customHeight="1">
      <c r="A161" s="37"/>
      <c r="B161" s="565"/>
      <c r="C161" s="565"/>
      <c r="D161" s="565"/>
      <c r="E161" s="565"/>
      <c r="F161" s="565"/>
      <c r="G161" s="565"/>
      <c r="H161" s="565"/>
      <c r="I161" s="565"/>
      <c r="J161" s="565"/>
      <c r="K161" s="565"/>
      <c r="L161" s="565"/>
      <c r="M161" s="565"/>
      <c r="N161" s="565"/>
      <c r="O161" s="37"/>
      <c r="P161" s="778"/>
      <c r="Q161" s="778"/>
      <c r="R161" s="778"/>
      <c r="S161" s="778"/>
      <c r="T161" s="778"/>
      <c r="U161" s="778"/>
      <c r="V161" s="778"/>
      <c r="W161" s="778"/>
      <c r="X161" s="778"/>
      <c r="Y161" s="778"/>
    </row>
    <row r="162" ht="13.5" customHeight="1">
      <c r="A162" s="37"/>
      <c r="B162" s="565"/>
      <c r="C162" s="565"/>
      <c r="D162" s="565"/>
      <c r="E162" s="565"/>
      <c r="F162" s="565"/>
      <c r="G162" s="565"/>
      <c r="H162" s="565"/>
      <c r="I162" s="565"/>
      <c r="J162" s="565"/>
      <c r="K162" s="565"/>
      <c r="L162" s="565"/>
      <c r="M162" s="565"/>
      <c r="N162" s="565"/>
      <c r="O162" s="37"/>
      <c r="P162" s="778"/>
      <c r="Q162" s="778"/>
      <c r="R162" s="778"/>
      <c r="S162" s="778"/>
      <c r="T162" s="778"/>
      <c r="U162" s="778"/>
      <c r="V162" s="778"/>
      <c r="W162" s="778"/>
      <c r="X162" s="778"/>
      <c r="Y162" s="778"/>
    </row>
    <row r="163" ht="13.5" customHeight="1">
      <c r="A163" s="37"/>
      <c r="B163" s="565"/>
      <c r="C163" s="565"/>
      <c r="D163" s="565"/>
      <c r="E163" s="565"/>
      <c r="F163" s="565"/>
      <c r="G163" s="565"/>
      <c r="H163" s="565"/>
      <c r="I163" s="565"/>
      <c r="J163" s="565"/>
      <c r="K163" s="565"/>
      <c r="L163" s="565"/>
      <c r="M163" s="565"/>
      <c r="N163" s="565"/>
      <c r="O163" s="37"/>
      <c r="P163" s="778"/>
      <c r="Q163" s="778"/>
      <c r="R163" s="778"/>
      <c r="S163" s="778"/>
      <c r="T163" s="778"/>
      <c r="U163" s="778"/>
      <c r="V163" s="778"/>
      <c r="W163" s="778"/>
      <c r="X163" s="778"/>
      <c r="Y163" s="778"/>
    </row>
    <row r="164" ht="13.5" customHeight="1">
      <c r="A164" s="37"/>
      <c r="B164" s="565"/>
      <c r="C164" s="565"/>
      <c r="D164" s="565"/>
      <c r="E164" s="565"/>
      <c r="F164" s="565"/>
      <c r="G164" s="565"/>
      <c r="H164" s="565"/>
      <c r="I164" s="565"/>
      <c r="J164" s="565"/>
      <c r="K164" s="565"/>
      <c r="L164" s="565"/>
      <c r="M164" s="565"/>
      <c r="N164" s="565"/>
      <c r="O164" s="37"/>
      <c r="P164" s="778"/>
      <c r="Q164" s="778"/>
      <c r="R164" s="778"/>
      <c r="S164" s="778"/>
      <c r="T164" s="778"/>
      <c r="U164" s="778"/>
      <c r="V164" s="778"/>
      <c r="W164" s="778"/>
      <c r="X164" s="778"/>
      <c r="Y164" s="778"/>
    </row>
    <row r="165" ht="13.5" customHeight="1">
      <c r="A165" s="37"/>
      <c r="B165" s="565"/>
      <c r="C165" s="565"/>
      <c r="D165" s="565"/>
      <c r="E165" s="565"/>
      <c r="F165" s="565"/>
      <c r="G165" s="565"/>
      <c r="H165" s="565"/>
      <c r="I165" s="565"/>
      <c r="J165" s="565"/>
      <c r="K165" s="565"/>
      <c r="L165" s="565"/>
      <c r="M165" s="565"/>
      <c r="N165" s="565"/>
      <c r="O165" s="37"/>
      <c r="P165" s="778"/>
      <c r="Q165" s="778"/>
      <c r="R165" s="778"/>
      <c r="S165" s="778"/>
      <c r="T165" s="778"/>
      <c r="U165" s="778"/>
      <c r="V165" s="778"/>
      <c r="W165" s="778"/>
      <c r="X165" s="778"/>
      <c r="Y165" s="778"/>
    </row>
    <row r="166" ht="13.5" customHeight="1">
      <c r="A166" s="37"/>
      <c r="B166" s="565"/>
      <c r="C166" s="565"/>
      <c r="D166" s="565"/>
      <c r="E166" s="565"/>
      <c r="F166" s="565"/>
      <c r="G166" s="565"/>
      <c r="H166" s="565"/>
      <c r="I166" s="565"/>
      <c r="J166" s="565"/>
      <c r="K166" s="565"/>
      <c r="L166" s="565"/>
      <c r="M166" s="565"/>
      <c r="N166" s="565"/>
      <c r="O166" s="37"/>
      <c r="P166" s="778"/>
      <c r="Q166" s="778"/>
      <c r="R166" s="778"/>
      <c r="S166" s="778"/>
      <c r="T166" s="778"/>
      <c r="U166" s="778"/>
      <c r="V166" s="778"/>
      <c r="W166" s="778"/>
      <c r="X166" s="778"/>
      <c r="Y166" s="778"/>
    </row>
    <row r="167" ht="13.5" customHeight="1">
      <c r="A167" s="37"/>
      <c r="B167" s="565"/>
      <c r="C167" s="565"/>
      <c r="D167" s="565"/>
      <c r="E167" s="565"/>
      <c r="F167" s="565"/>
      <c r="G167" s="565"/>
      <c r="H167" s="565"/>
      <c r="I167" s="565"/>
      <c r="J167" s="565"/>
      <c r="K167" s="565"/>
      <c r="L167" s="565"/>
      <c r="M167" s="565"/>
      <c r="N167" s="565"/>
      <c r="O167" s="37"/>
      <c r="P167" s="778"/>
      <c r="Q167" s="778"/>
      <c r="R167" s="778"/>
      <c r="S167" s="778"/>
      <c r="T167" s="778"/>
      <c r="U167" s="778"/>
      <c r="V167" s="778"/>
      <c r="W167" s="778"/>
      <c r="X167" s="778"/>
      <c r="Y167" s="778"/>
    </row>
    <row r="168" ht="13.5" customHeight="1">
      <c r="A168" s="37"/>
      <c r="B168" s="565"/>
      <c r="C168" s="565"/>
      <c r="D168" s="565"/>
      <c r="E168" s="565"/>
      <c r="F168" s="565"/>
      <c r="G168" s="565"/>
      <c r="H168" s="565"/>
      <c r="I168" s="565"/>
      <c r="J168" s="565"/>
      <c r="K168" s="565"/>
      <c r="L168" s="565"/>
      <c r="M168" s="565"/>
      <c r="N168" s="565"/>
      <c r="O168" s="37"/>
      <c r="P168" s="778"/>
      <c r="Q168" s="778"/>
      <c r="R168" s="778"/>
      <c r="S168" s="778"/>
      <c r="T168" s="778"/>
      <c r="U168" s="778"/>
      <c r="V168" s="778"/>
      <c r="W168" s="778"/>
      <c r="X168" s="778"/>
      <c r="Y168" s="778"/>
    </row>
    <row r="169" ht="13.5" customHeight="1">
      <c r="A169" s="37"/>
      <c r="B169" s="565"/>
      <c r="C169" s="565"/>
      <c r="D169" s="565"/>
      <c r="E169" s="565"/>
      <c r="F169" s="565"/>
      <c r="G169" s="565"/>
      <c r="H169" s="565"/>
      <c r="I169" s="565"/>
      <c r="J169" s="565"/>
      <c r="K169" s="565"/>
      <c r="L169" s="565"/>
      <c r="M169" s="565"/>
      <c r="N169" s="565"/>
      <c r="O169" s="37"/>
      <c r="P169" s="778"/>
      <c r="Q169" s="778"/>
      <c r="R169" s="778"/>
      <c r="S169" s="778"/>
      <c r="T169" s="778"/>
      <c r="U169" s="778"/>
      <c r="V169" s="778"/>
      <c r="W169" s="778"/>
      <c r="X169" s="778"/>
      <c r="Y169" s="778"/>
    </row>
    <row r="170" ht="13.5" customHeight="1">
      <c r="A170" s="37"/>
      <c r="B170" s="565"/>
      <c r="C170" s="565"/>
      <c r="D170" s="565"/>
      <c r="E170" s="565"/>
      <c r="F170" s="565"/>
      <c r="G170" s="565"/>
      <c r="H170" s="565"/>
      <c r="I170" s="565"/>
      <c r="J170" s="565"/>
      <c r="K170" s="565"/>
      <c r="L170" s="565"/>
      <c r="M170" s="565"/>
      <c r="N170" s="565"/>
      <c r="O170" s="37"/>
      <c r="P170" s="778"/>
      <c r="Q170" s="778"/>
      <c r="R170" s="778"/>
      <c r="S170" s="778"/>
      <c r="T170" s="778"/>
      <c r="U170" s="778"/>
      <c r="V170" s="778"/>
      <c r="W170" s="778"/>
      <c r="X170" s="778"/>
      <c r="Y170" s="778"/>
    </row>
    <row r="171" ht="13.5" customHeight="1">
      <c r="A171" s="37"/>
      <c r="B171" s="565"/>
      <c r="C171" s="565"/>
      <c r="D171" s="565"/>
      <c r="E171" s="565"/>
      <c r="F171" s="565"/>
      <c r="G171" s="565"/>
      <c r="H171" s="565"/>
      <c r="I171" s="565"/>
      <c r="J171" s="565"/>
      <c r="K171" s="565"/>
      <c r="L171" s="565"/>
      <c r="M171" s="565"/>
      <c r="N171" s="565"/>
      <c r="O171" s="37"/>
      <c r="P171" s="778"/>
      <c r="Q171" s="778"/>
      <c r="R171" s="778"/>
      <c r="S171" s="778"/>
      <c r="T171" s="778"/>
      <c r="U171" s="778"/>
      <c r="V171" s="778"/>
      <c r="W171" s="778"/>
      <c r="X171" s="778"/>
      <c r="Y171" s="778"/>
    </row>
    <row r="172" ht="13.5" customHeight="1">
      <c r="A172" s="37"/>
      <c r="B172" s="565"/>
      <c r="C172" s="565"/>
      <c r="D172" s="565"/>
      <c r="E172" s="565"/>
      <c r="F172" s="565"/>
      <c r="G172" s="565"/>
      <c r="H172" s="565"/>
      <c r="I172" s="565"/>
      <c r="J172" s="565"/>
      <c r="K172" s="565"/>
      <c r="L172" s="565"/>
      <c r="M172" s="565"/>
      <c r="N172" s="565"/>
      <c r="O172" s="37"/>
      <c r="P172" s="778"/>
      <c r="Q172" s="778"/>
      <c r="R172" s="778"/>
      <c r="S172" s="778"/>
      <c r="T172" s="778"/>
      <c r="U172" s="778"/>
      <c r="V172" s="778"/>
      <c r="W172" s="778"/>
      <c r="X172" s="778"/>
      <c r="Y172" s="778"/>
    </row>
    <row r="173" ht="13.5" customHeight="1">
      <c r="A173" s="37"/>
      <c r="B173" s="565"/>
      <c r="C173" s="565"/>
      <c r="D173" s="565"/>
      <c r="E173" s="565"/>
      <c r="F173" s="565"/>
      <c r="G173" s="565"/>
      <c r="H173" s="565"/>
      <c r="I173" s="565"/>
      <c r="J173" s="565"/>
      <c r="K173" s="565"/>
      <c r="L173" s="565"/>
      <c r="M173" s="565"/>
      <c r="N173" s="565"/>
      <c r="O173" s="37"/>
      <c r="P173" s="778"/>
      <c r="Q173" s="778"/>
      <c r="R173" s="778"/>
      <c r="S173" s="778"/>
      <c r="T173" s="778"/>
      <c r="U173" s="778"/>
      <c r="V173" s="778"/>
      <c r="W173" s="778"/>
      <c r="X173" s="778"/>
      <c r="Y173" s="778"/>
    </row>
    <row r="174" ht="13.5" customHeight="1">
      <c r="A174" s="37"/>
      <c r="B174" s="565"/>
      <c r="C174" s="565"/>
      <c r="D174" s="565"/>
      <c r="E174" s="565"/>
      <c r="F174" s="565"/>
      <c r="G174" s="565"/>
      <c r="H174" s="565"/>
      <c r="I174" s="565"/>
      <c r="J174" s="565"/>
      <c r="K174" s="565"/>
      <c r="L174" s="565"/>
      <c r="M174" s="565"/>
      <c r="N174" s="565"/>
      <c r="O174" s="37"/>
      <c r="P174" s="778"/>
      <c r="Q174" s="778"/>
      <c r="R174" s="778"/>
      <c r="S174" s="778"/>
      <c r="T174" s="778"/>
      <c r="U174" s="778"/>
      <c r="V174" s="778"/>
      <c r="W174" s="778"/>
      <c r="X174" s="778"/>
      <c r="Y174" s="778"/>
    </row>
    <row r="175" ht="13.5" customHeight="1">
      <c r="A175" s="37"/>
      <c r="B175" s="565"/>
      <c r="C175" s="565"/>
      <c r="D175" s="565"/>
      <c r="E175" s="565"/>
      <c r="F175" s="565"/>
      <c r="G175" s="565"/>
      <c r="H175" s="565"/>
      <c r="I175" s="565"/>
      <c r="J175" s="565"/>
      <c r="K175" s="565"/>
      <c r="L175" s="565"/>
      <c r="M175" s="565"/>
      <c r="N175" s="565"/>
      <c r="O175" s="37"/>
      <c r="P175" s="778"/>
      <c r="Q175" s="778"/>
      <c r="R175" s="778"/>
      <c r="S175" s="778"/>
      <c r="T175" s="778"/>
      <c r="U175" s="778"/>
      <c r="V175" s="778"/>
      <c r="W175" s="778"/>
      <c r="X175" s="778"/>
      <c r="Y175" s="778"/>
    </row>
    <row r="176" ht="13.5" customHeight="1">
      <c r="A176" s="37"/>
      <c r="B176" s="565"/>
      <c r="C176" s="565"/>
      <c r="D176" s="565"/>
      <c r="E176" s="565"/>
      <c r="F176" s="565"/>
      <c r="G176" s="565"/>
      <c r="H176" s="565"/>
      <c r="I176" s="565"/>
      <c r="J176" s="565"/>
      <c r="K176" s="565"/>
      <c r="L176" s="565"/>
      <c r="M176" s="565"/>
      <c r="N176" s="565"/>
      <c r="O176" s="37"/>
      <c r="P176" s="778"/>
      <c r="Q176" s="778"/>
      <c r="R176" s="778"/>
      <c r="S176" s="778"/>
      <c r="T176" s="778"/>
      <c r="U176" s="778"/>
      <c r="V176" s="778"/>
      <c r="W176" s="778"/>
      <c r="X176" s="778"/>
      <c r="Y176" s="778"/>
    </row>
    <row r="177" ht="13.5" customHeight="1">
      <c r="A177" s="37"/>
      <c r="B177" s="565"/>
      <c r="C177" s="565"/>
      <c r="D177" s="565"/>
      <c r="E177" s="565"/>
      <c r="F177" s="565"/>
      <c r="G177" s="565"/>
      <c r="H177" s="565"/>
      <c r="I177" s="565"/>
      <c r="J177" s="565"/>
      <c r="K177" s="565"/>
      <c r="L177" s="565"/>
      <c r="M177" s="565"/>
      <c r="N177" s="565"/>
      <c r="O177" s="37"/>
      <c r="P177" s="778"/>
      <c r="Q177" s="778"/>
      <c r="R177" s="778"/>
      <c r="S177" s="778"/>
      <c r="T177" s="778"/>
      <c r="U177" s="778"/>
      <c r="V177" s="778"/>
      <c r="W177" s="778"/>
      <c r="X177" s="778"/>
      <c r="Y177" s="778"/>
    </row>
    <row r="178" ht="13.5" customHeight="1">
      <c r="A178" s="37"/>
      <c r="B178" s="565"/>
      <c r="C178" s="565"/>
      <c r="D178" s="565"/>
      <c r="E178" s="565"/>
      <c r="F178" s="565"/>
      <c r="G178" s="565"/>
      <c r="H178" s="565"/>
      <c r="I178" s="565"/>
      <c r="J178" s="565"/>
      <c r="K178" s="565"/>
      <c r="L178" s="565"/>
      <c r="M178" s="565"/>
      <c r="N178" s="565"/>
      <c r="O178" s="37"/>
      <c r="P178" s="778"/>
      <c r="Q178" s="778"/>
      <c r="R178" s="778"/>
      <c r="S178" s="778"/>
      <c r="T178" s="778"/>
      <c r="U178" s="778"/>
      <c r="V178" s="778"/>
      <c r="W178" s="778"/>
      <c r="X178" s="778"/>
      <c r="Y178" s="778"/>
    </row>
    <row r="179" ht="13.5" customHeight="1">
      <c r="A179" s="37"/>
      <c r="B179" s="565"/>
      <c r="C179" s="565"/>
      <c r="D179" s="565"/>
      <c r="E179" s="565"/>
      <c r="F179" s="565"/>
      <c r="G179" s="565"/>
      <c r="H179" s="565"/>
      <c r="I179" s="565"/>
      <c r="J179" s="565"/>
      <c r="K179" s="565"/>
      <c r="L179" s="565"/>
      <c r="M179" s="565"/>
      <c r="N179" s="565"/>
      <c r="O179" s="37"/>
      <c r="P179" s="778"/>
      <c r="Q179" s="778"/>
      <c r="R179" s="778"/>
      <c r="S179" s="778"/>
      <c r="T179" s="778"/>
      <c r="U179" s="778"/>
      <c r="V179" s="778"/>
      <c r="W179" s="778"/>
      <c r="X179" s="778"/>
      <c r="Y179" s="778"/>
    </row>
    <row r="180" ht="13.5" customHeight="1">
      <c r="A180" s="37"/>
      <c r="B180" s="565"/>
      <c r="C180" s="565"/>
      <c r="D180" s="565"/>
      <c r="E180" s="565"/>
      <c r="F180" s="565"/>
      <c r="G180" s="565"/>
      <c r="H180" s="565"/>
      <c r="I180" s="565"/>
      <c r="J180" s="565"/>
      <c r="K180" s="565"/>
      <c r="L180" s="565"/>
      <c r="M180" s="565"/>
      <c r="N180" s="565"/>
      <c r="O180" s="37"/>
      <c r="P180" s="778"/>
      <c r="Q180" s="778"/>
      <c r="R180" s="778"/>
      <c r="S180" s="778"/>
      <c r="T180" s="778"/>
      <c r="U180" s="778"/>
      <c r="V180" s="778"/>
      <c r="W180" s="778"/>
      <c r="X180" s="778"/>
      <c r="Y180" s="778"/>
    </row>
    <row r="181" ht="13.5" customHeight="1">
      <c r="A181" s="37"/>
      <c r="B181" s="565"/>
      <c r="C181" s="565"/>
      <c r="D181" s="565"/>
      <c r="E181" s="565"/>
      <c r="F181" s="565"/>
      <c r="G181" s="565"/>
      <c r="H181" s="565"/>
      <c r="I181" s="565"/>
      <c r="J181" s="565"/>
      <c r="K181" s="565"/>
      <c r="L181" s="565"/>
      <c r="M181" s="565"/>
      <c r="N181" s="565"/>
      <c r="O181" s="37"/>
      <c r="P181" s="778"/>
      <c r="Q181" s="778"/>
      <c r="R181" s="778"/>
      <c r="S181" s="778"/>
      <c r="T181" s="778"/>
      <c r="U181" s="778"/>
      <c r="V181" s="778"/>
      <c r="W181" s="778"/>
      <c r="X181" s="778"/>
      <c r="Y181" s="778"/>
    </row>
    <row r="182" ht="13.5" customHeight="1">
      <c r="A182" s="37"/>
      <c r="B182" s="565"/>
      <c r="C182" s="565"/>
      <c r="D182" s="565"/>
      <c r="E182" s="565"/>
      <c r="F182" s="565"/>
      <c r="G182" s="565"/>
      <c r="H182" s="565"/>
      <c r="I182" s="565"/>
      <c r="J182" s="565"/>
      <c r="K182" s="565"/>
      <c r="L182" s="565"/>
      <c r="M182" s="565"/>
      <c r="N182" s="565"/>
      <c r="O182" s="37"/>
      <c r="P182" s="778"/>
      <c r="Q182" s="778"/>
      <c r="R182" s="778"/>
      <c r="S182" s="778"/>
      <c r="T182" s="778"/>
      <c r="U182" s="778"/>
      <c r="V182" s="778"/>
      <c r="W182" s="778"/>
      <c r="X182" s="778"/>
      <c r="Y182" s="778"/>
    </row>
    <row r="183" ht="13.5" customHeight="1">
      <c r="A183" s="37"/>
      <c r="B183" s="565"/>
      <c r="C183" s="565"/>
      <c r="D183" s="565"/>
      <c r="E183" s="565"/>
      <c r="F183" s="565"/>
      <c r="G183" s="565"/>
      <c r="H183" s="565"/>
      <c r="I183" s="565"/>
      <c r="J183" s="565"/>
      <c r="K183" s="565"/>
      <c r="L183" s="565"/>
      <c r="M183" s="565"/>
      <c r="N183" s="565"/>
      <c r="O183" s="37"/>
      <c r="P183" s="778"/>
      <c r="Q183" s="778"/>
      <c r="R183" s="778"/>
      <c r="S183" s="778"/>
      <c r="T183" s="778"/>
      <c r="U183" s="778"/>
      <c r="V183" s="778"/>
      <c r="W183" s="778"/>
      <c r="X183" s="778"/>
      <c r="Y183" s="778"/>
    </row>
    <row r="184" ht="13.5" customHeight="1">
      <c r="A184" s="37"/>
      <c r="B184" s="565"/>
      <c r="C184" s="565"/>
      <c r="D184" s="565"/>
      <c r="E184" s="565"/>
      <c r="F184" s="565"/>
      <c r="G184" s="565"/>
      <c r="H184" s="565"/>
      <c r="I184" s="565"/>
      <c r="J184" s="565"/>
      <c r="K184" s="565"/>
      <c r="L184" s="565"/>
      <c r="M184" s="565"/>
      <c r="N184" s="565"/>
      <c r="O184" s="37"/>
      <c r="P184" s="778"/>
      <c r="Q184" s="778"/>
      <c r="R184" s="778"/>
      <c r="S184" s="778"/>
      <c r="T184" s="778"/>
      <c r="U184" s="778"/>
      <c r="V184" s="778"/>
      <c r="W184" s="778"/>
      <c r="X184" s="778"/>
      <c r="Y184" s="778"/>
    </row>
    <row r="185" ht="13.5" customHeight="1">
      <c r="A185" s="37"/>
      <c r="B185" s="565"/>
      <c r="C185" s="565"/>
      <c r="D185" s="565"/>
      <c r="E185" s="565"/>
      <c r="F185" s="565"/>
      <c r="G185" s="565"/>
      <c r="H185" s="565"/>
      <c r="I185" s="565"/>
      <c r="J185" s="565"/>
      <c r="K185" s="565"/>
      <c r="L185" s="565"/>
      <c r="M185" s="565"/>
      <c r="N185" s="565"/>
      <c r="O185" s="37"/>
      <c r="P185" s="778"/>
      <c r="Q185" s="778"/>
      <c r="R185" s="778"/>
      <c r="S185" s="778"/>
      <c r="T185" s="778"/>
      <c r="U185" s="778"/>
      <c r="V185" s="778"/>
      <c r="W185" s="778"/>
      <c r="X185" s="778"/>
      <c r="Y185" s="778"/>
    </row>
    <row r="186" ht="13.5" customHeight="1">
      <c r="A186" s="37"/>
      <c r="B186" s="565"/>
      <c r="C186" s="565"/>
      <c r="D186" s="565"/>
      <c r="E186" s="565"/>
      <c r="F186" s="565"/>
      <c r="G186" s="565"/>
      <c r="H186" s="565"/>
      <c r="I186" s="565"/>
      <c r="J186" s="565"/>
      <c r="K186" s="565"/>
      <c r="L186" s="565"/>
      <c r="M186" s="565"/>
      <c r="N186" s="565"/>
      <c r="O186" s="37"/>
      <c r="P186" s="778"/>
      <c r="Q186" s="778"/>
      <c r="R186" s="778"/>
      <c r="S186" s="778"/>
      <c r="T186" s="778"/>
      <c r="U186" s="778"/>
      <c r="V186" s="778"/>
      <c r="W186" s="778"/>
      <c r="X186" s="778"/>
      <c r="Y186" s="778"/>
    </row>
    <row r="187" ht="13.5" customHeight="1">
      <c r="A187" s="37"/>
      <c r="B187" s="565"/>
      <c r="C187" s="565"/>
      <c r="D187" s="565"/>
      <c r="E187" s="565"/>
      <c r="F187" s="565"/>
      <c r="G187" s="565"/>
      <c r="H187" s="565"/>
      <c r="I187" s="565"/>
      <c r="J187" s="565"/>
      <c r="K187" s="565"/>
      <c r="L187" s="565"/>
      <c r="M187" s="565"/>
      <c r="N187" s="565"/>
      <c r="O187" s="37"/>
      <c r="P187" s="778"/>
      <c r="Q187" s="778"/>
      <c r="R187" s="778"/>
      <c r="S187" s="778"/>
      <c r="T187" s="778"/>
      <c r="U187" s="778"/>
      <c r="V187" s="778"/>
      <c r="W187" s="778"/>
      <c r="X187" s="778"/>
      <c r="Y187" s="778"/>
    </row>
    <row r="188" ht="13.5" customHeight="1">
      <c r="A188" s="37"/>
      <c r="B188" s="565"/>
      <c r="C188" s="565"/>
      <c r="D188" s="565"/>
      <c r="E188" s="565"/>
      <c r="F188" s="565"/>
      <c r="G188" s="565"/>
      <c r="H188" s="565"/>
      <c r="I188" s="565"/>
      <c r="J188" s="565"/>
      <c r="K188" s="565"/>
      <c r="L188" s="565"/>
      <c r="M188" s="565"/>
      <c r="N188" s="565"/>
      <c r="O188" s="37"/>
      <c r="P188" s="778"/>
      <c r="Q188" s="778"/>
      <c r="R188" s="778"/>
      <c r="S188" s="778"/>
      <c r="T188" s="778"/>
      <c r="U188" s="778"/>
      <c r="V188" s="778"/>
      <c r="W188" s="778"/>
      <c r="X188" s="778"/>
      <c r="Y188" s="778"/>
    </row>
    <row r="189" ht="13.5" customHeight="1">
      <c r="A189" s="37"/>
      <c r="B189" s="565"/>
      <c r="C189" s="565"/>
      <c r="D189" s="565"/>
      <c r="E189" s="565"/>
      <c r="F189" s="565"/>
      <c r="G189" s="565"/>
      <c r="H189" s="565"/>
      <c r="I189" s="565"/>
      <c r="J189" s="565"/>
      <c r="K189" s="565"/>
      <c r="L189" s="565"/>
      <c r="M189" s="565"/>
      <c r="N189" s="565"/>
      <c r="O189" s="37"/>
      <c r="P189" s="778"/>
      <c r="Q189" s="778"/>
      <c r="R189" s="778"/>
      <c r="S189" s="778"/>
      <c r="T189" s="778"/>
      <c r="U189" s="778"/>
      <c r="V189" s="778"/>
      <c r="W189" s="778"/>
      <c r="X189" s="778"/>
      <c r="Y189" s="778"/>
    </row>
    <row r="190" ht="13.5" customHeight="1">
      <c r="A190" s="37"/>
      <c r="B190" s="565"/>
      <c r="C190" s="565"/>
      <c r="D190" s="565"/>
      <c r="E190" s="565"/>
      <c r="F190" s="565"/>
      <c r="G190" s="565"/>
      <c r="H190" s="565"/>
      <c r="I190" s="565"/>
      <c r="J190" s="565"/>
      <c r="K190" s="565"/>
      <c r="L190" s="565"/>
      <c r="M190" s="565"/>
      <c r="N190" s="565"/>
      <c r="O190" s="37"/>
      <c r="P190" s="778"/>
      <c r="Q190" s="778"/>
      <c r="R190" s="778"/>
      <c r="S190" s="778"/>
      <c r="T190" s="778"/>
      <c r="U190" s="778"/>
      <c r="V190" s="778"/>
      <c r="W190" s="778"/>
      <c r="X190" s="778"/>
      <c r="Y190" s="778"/>
    </row>
    <row r="191" ht="13.5" customHeight="1">
      <c r="A191" s="37"/>
      <c r="B191" s="565"/>
      <c r="C191" s="565"/>
      <c r="D191" s="565"/>
      <c r="E191" s="565"/>
      <c r="F191" s="565"/>
      <c r="G191" s="565"/>
      <c r="H191" s="565"/>
      <c r="I191" s="565"/>
      <c r="J191" s="565"/>
      <c r="K191" s="565"/>
      <c r="L191" s="565"/>
      <c r="M191" s="565"/>
      <c r="N191" s="565"/>
      <c r="O191" s="37"/>
      <c r="P191" s="778"/>
      <c r="Q191" s="778"/>
      <c r="R191" s="778"/>
      <c r="S191" s="778"/>
      <c r="T191" s="778"/>
      <c r="U191" s="778"/>
      <c r="V191" s="778"/>
      <c r="W191" s="778"/>
      <c r="X191" s="778"/>
      <c r="Y191" s="778"/>
    </row>
    <row r="192" ht="13.5" customHeight="1">
      <c r="A192" s="37"/>
      <c r="B192" s="565"/>
      <c r="C192" s="565"/>
      <c r="D192" s="565"/>
      <c r="E192" s="565"/>
      <c r="F192" s="565"/>
      <c r="G192" s="565"/>
      <c r="H192" s="565"/>
      <c r="I192" s="565"/>
      <c r="J192" s="565"/>
      <c r="K192" s="565"/>
      <c r="L192" s="565"/>
      <c r="M192" s="565"/>
      <c r="N192" s="565"/>
      <c r="O192" s="37"/>
      <c r="P192" s="778"/>
      <c r="Q192" s="778"/>
      <c r="R192" s="778"/>
      <c r="S192" s="778"/>
      <c r="T192" s="778"/>
      <c r="U192" s="778"/>
      <c r="V192" s="778"/>
      <c r="W192" s="778"/>
      <c r="X192" s="778"/>
      <c r="Y192" s="778"/>
    </row>
    <row r="193" ht="13.5" customHeight="1">
      <c r="A193" s="37"/>
      <c r="B193" s="565"/>
      <c r="C193" s="565"/>
      <c r="D193" s="565"/>
      <c r="E193" s="565"/>
      <c r="F193" s="565"/>
      <c r="G193" s="565"/>
      <c r="H193" s="565"/>
      <c r="I193" s="565"/>
      <c r="J193" s="565"/>
      <c r="K193" s="565"/>
      <c r="L193" s="565"/>
      <c r="M193" s="565"/>
      <c r="N193" s="565"/>
      <c r="O193" s="37"/>
      <c r="P193" s="778"/>
      <c r="Q193" s="778"/>
      <c r="R193" s="778"/>
      <c r="S193" s="778"/>
      <c r="T193" s="778"/>
      <c r="U193" s="778"/>
      <c r="V193" s="778"/>
      <c r="W193" s="778"/>
      <c r="X193" s="778"/>
      <c r="Y193" s="778"/>
    </row>
    <row r="194" ht="13.5" customHeight="1">
      <c r="A194" s="37"/>
      <c r="B194" s="565"/>
      <c r="C194" s="565"/>
      <c r="D194" s="565"/>
      <c r="E194" s="565"/>
      <c r="F194" s="565"/>
      <c r="G194" s="565"/>
      <c r="H194" s="565"/>
      <c r="I194" s="565"/>
      <c r="J194" s="565"/>
      <c r="K194" s="565"/>
      <c r="L194" s="565"/>
      <c r="M194" s="565"/>
      <c r="N194" s="565"/>
      <c r="O194" s="37"/>
      <c r="P194" s="778"/>
      <c r="Q194" s="778"/>
      <c r="R194" s="778"/>
      <c r="S194" s="778"/>
      <c r="T194" s="778"/>
      <c r="U194" s="778"/>
      <c r="V194" s="778"/>
      <c r="W194" s="778"/>
      <c r="X194" s="778"/>
      <c r="Y194" s="778"/>
    </row>
    <row r="195" ht="13.5" customHeight="1">
      <c r="A195" s="37"/>
      <c r="B195" s="565"/>
      <c r="C195" s="565"/>
      <c r="D195" s="565"/>
      <c r="E195" s="565"/>
      <c r="F195" s="565"/>
      <c r="G195" s="565"/>
      <c r="H195" s="565"/>
      <c r="I195" s="565"/>
      <c r="J195" s="565"/>
      <c r="K195" s="565"/>
      <c r="L195" s="565"/>
      <c r="M195" s="565"/>
      <c r="N195" s="565"/>
      <c r="O195" s="37"/>
      <c r="P195" s="778"/>
      <c r="Q195" s="778"/>
      <c r="R195" s="778"/>
      <c r="S195" s="778"/>
      <c r="T195" s="778"/>
      <c r="U195" s="778"/>
      <c r="V195" s="778"/>
      <c r="W195" s="778"/>
      <c r="X195" s="778"/>
      <c r="Y195" s="778"/>
    </row>
    <row r="196" ht="13.5" customHeight="1">
      <c r="A196" s="37"/>
      <c r="B196" s="565"/>
      <c r="C196" s="565"/>
      <c r="D196" s="565"/>
      <c r="E196" s="565"/>
      <c r="F196" s="565"/>
      <c r="G196" s="565"/>
      <c r="H196" s="565"/>
      <c r="I196" s="565"/>
      <c r="J196" s="565"/>
      <c r="K196" s="565"/>
      <c r="L196" s="565"/>
      <c r="M196" s="565"/>
      <c r="N196" s="565"/>
      <c r="O196" s="37"/>
      <c r="P196" s="778"/>
      <c r="Q196" s="778"/>
      <c r="R196" s="778"/>
      <c r="S196" s="778"/>
      <c r="T196" s="778"/>
      <c r="U196" s="778"/>
      <c r="V196" s="778"/>
      <c r="W196" s="778"/>
      <c r="X196" s="778"/>
      <c r="Y196" s="778"/>
    </row>
    <row r="197" ht="13.5" customHeight="1">
      <c r="A197" s="37"/>
      <c r="B197" s="565"/>
      <c r="C197" s="565"/>
      <c r="D197" s="565"/>
      <c r="E197" s="565"/>
      <c r="F197" s="565"/>
      <c r="G197" s="565"/>
      <c r="H197" s="565"/>
      <c r="I197" s="565"/>
      <c r="J197" s="565"/>
      <c r="K197" s="565"/>
      <c r="L197" s="565"/>
      <c r="M197" s="565"/>
      <c r="N197" s="565"/>
      <c r="O197" s="37"/>
      <c r="P197" s="778"/>
      <c r="Q197" s="778"/>
      <c r="R197" s="778"/>
      <c r="S197" s="778"/>
      <c r="T197" s="778"/>
      <c r="U197" s="778"/>
      <c r="V197" s="778"/>
      <c r="W197" s="778"/>
      <c r="X197" s="778"/>
      <c r="Y197" s="778"/>
    </row>
    <row r="198" ht="13.5" customHeight="1">
      <c r="A198" s="37"/>
      <c r="B198" s="565"/>
      <c r="C198" s="565"/>
      <c r="D198" s="565"/>
      <c r="E198" s="565"/>
      <c r="F198" s="565"/>
      <c r="G198" s="565"/>
      <c r="H198" s="565"/>
      <c r="I198" s="565"/>
      <c r="J198" s="565"/>
      <c r="K198" s="565"/>
      <c r="L198" s="565"/>
      <c r="M198" s="565"/>
      <c r="N198" s="565"/>
      <c r="O198" s="37"/>
      <c r="P198" s="778"/>
      <c r="Q198" s="778"/>
      <c r="R198" s="778"/>
      <c r="S198" s="778"/>
      <c r="T198" s="778"/>
      <c r="U198" s="778"/>
      <c r="V198" s="778"/>
      <c r="W198" s="778"/>
      <c r="X198" s="778"/>
      <c r="Y198" s="778"/>
    </row>
    <row r="199" ht="13.5" customHeight="1">
      <c r="A199" s="37"/>
      <c r="B199" s="565"/>
      <c r="C199" s="565"/>
      <c r="D199" s="565"/>
      <c r="E199" s="565"/>
      <c r="F199" s="565"/>
      <c r="G199" s="565"/>
      <c r="H199" s="565"/>
      <c r="I199" s="565"/>
      <c r="J199" s="565"/>
      <c r="K199" s="565"/>
      <c r="L199" s="565"/>
      <c r="M199" s="565"/>
      <c r="N199" s="565"/>
      <c r="O199" s="37"/>
      <c r="P199" s="778"/>
      <c r="Q199" s="778"/>
      <c r="R199" s="778"/>
      <c r="S199" s="778"/>
      <c r="T199" s="778"/>
      <c r="U199" s="778"/>
      <c r="V199" s="778"/>
      <c r="W199" s="778"/>
      <c r="X199" s="778"/>
      <c r="Y199" s="778"/>
    </row>
    <row r="200" ht="13.5" customHeight="1">
      <c r="A200" s="37"/>
      <c r="B200" s="565"/>
      <c r="C200" s="565"/>
      <c r="D200" s="565"/>
      <c r="E200" s="565"/>
      <c r="F200" s="565"/>
      <c r="G200" s="565"/>
      <c r="H200" s="565"/>
      <c r="I200" s="565"/>
      <c r="J200" s="565"/>
      <c r="K200" s="565"/>
      <c r="L200" s="565"/>
      <c r="M200" s="565"/>
      <c r="N200" s="565"/>
      <c r="O200" s="37"/>
      <c r="P200" s="778"/>
      <c r="Q200" s="778"/>
      <c r="R200" s="778"/>
      <c r="S200" s="778"/>
      <c r="T200" s="778"/>
      <c r="U200" s="778"/>
      <c r="V200" s="778"/>
      <c r="W200" s="778"/>
      <c r="X200" s="778"/>
      <c r="Y200" s="778"/>
    </row>
    <row r="201" ht="13.5" customHeight="1">
      <c r="A201" s="37"/>
      <c r="B201" s="565"/>
      <c r="C201" s="565"/>
      <c r="D201" s="565"/>
      <c r="E201" s="565"/>
      <c r="F201" s="565"/>
      <c r="G201" s="565"/>
      <c r="H201" s="565"/>
      <c r="I201" s="565"/>
      <c r="J201" s="565"/>
      <c r="K201" s="565"/>
      <c r="L201" s="565"/>
      <c r="M201" s="565"/>
      <c r="N201" s="565"/>
      <c r="O201" s="37"/>
      <c r="P201" s="778"/>
      <c r="Q201" s="778"/>
      <c r="R201" s="778"/>
      <c r="S201" s="778"/>
      <c r="T201" s="778"/>
      <c r="U201" s="778"/>
      <c r="V201" s="778"/>
      <c r="W201" s="778"/>
      <c r="X201" s="778"/>
      <c r="Y201" s="778"/>
    </row>
    <row r="202" ht="13.5" customHeight="1">
      <c r="A202" s="37"/>
      <c r="B202" s="565"/>
      <c r="C202" s="565"/>
      <c r="D202" s="565"/>
      <c r="E202" s="565"/>
      <c r="F202" s="565"/>
      <c r="G202" s="565"/>
      <c r="H202" s="565"/>
      <c r="I202" s="565"/>
      <c r="J202" s="565"/>
      <c r="K202" s="565"/>
      <c r="L202" s="565"/>
      <c r="M202" s="565"/>
      <c r="N202" s="565"/>
      <c r="O202" s="37"/>
      <c r="P202" s="778"/>
      <c r="Q202" s="778"/>
      <c r="R202" s="778"/>
      <c r="S202" s="778"/>
      <c r="T202" s="778"/>
      <c r="U202" s="778"/>
      <c r="V202" s="778"/>
      <c r="W202" s="778"/>
      <c r="X202" s="778"/>
      <c r="Y202" s="778"/>
    </row>
    <row r="203" ht="13.5" customHeight="1">
      <c r="A203" s="37"/>
      <c r="B203" s="565"/>
      <c r="C203" s="565"/>
      <c r="D203" s="565"/>
      <c r="E203" s="565"/>
      <c r="F203" s="565"/>
      <c r="G203" s="565"/>
      <c r="H203" s="565"/>
      <c r="I203" s="565"/>
      <c r="J203" s="565"/>
      <c r="K203" s="565"/>
      <c r="L203" s="565"/>
      <c r="M203" s="565"/>
      <c r="N203" s="565"/>
      <c r="O203" s="37"/>
      <c r="P203" s="778"/>
      <c r="Q203" s="778"/>
      <c r="R203" s="778"/>
      <c r="S203" s="778"/>
      <c r="T203" s="778"/>
      <c r="U203" s="778"/>
      <c r="V203" s="778"/>
      <c r="W203" s="778"/>
      <c r="X203" s="778"/>
      <c r="Y203" s="778"/>
    </row>
    <row r="204" ht="13.5" customHeight="1">
      <c r="A204" s="37"/>
      <c r="B204" s="565"/>
      <c r="C204" s="565"/>
      <c r="D204" s="565"/>
      <c r="E204" s="565"/>
      <c r="F204" s="565"/>
      <c r="G204" s="565"/>
      <c r="H204" s="565"/>
      <c r="I204" s="565"/>
      <c r="J204" s="565"/>
      <c r="K204" s="565"/>
      <c r="L204" s="565"/>
      <c r="M204" s="565"/>
      <c r="N204" s="565"/>
      <c r="O204" s="37"/>
      <c r="P204" s="778"/>
      <c r="Q204" s="778"/>
      <c r="R204" s="778"/>
      <c r="S204" s="778"/>
      <c r="T204" s="778"/>
      <c r="U204" s="778"/>
      <c r="V204" s="778"/>
      <c r="W204" s="778"/>
      <c r="X204" s="778"/>
      <c r="Y204" s="778"/>
    </row>
    <row r="205" ht="13.5" customHeight="1">
      <c r="A205" s="37"/>
      <c r="B205" s="565"/>
      <c r="C205" s="565"/>
      <c r="D205" s="565"/>
      <c r="E205" s="565"/>
      <c r="F205" s="565"/>
      <c r="G205" s="565"/>
      <c r="H205" s="565"/>
      <c r="I205" s="565"/>
      <c r="J205" s="565"/>
      <c r="K205" s="565"/>
      <c r="L205" s="565"/>
      <c r="M205" s="565"/>
      <c r="N205" s="565"/>
      <c r="O205" s="37"/>
      <c r="P205" s="778"/>
      <c r="Q205" s="778"/>
      <c r="R205" s="778"/>
      <c r="S205" s="778"/>
      <c r="T205" s="778"/>
      <c r="U205" s="778"/>
      <c r="V205" s="778"/>
      <c r="W205" s="778"/>
      <c r="X205" s="778"/>
      <c r="Y205" s="778"/>
    </row>
    <row r="206" ht="13.5" customHeight="1">
      <c r="A206" s="37"/>
      <c r="B206" s="565"/>
      <c r="C206" s="565"/>
      <c r="D206" s="565"/>
      <c r="E206" s="565"/>
      <c r="F206" s="565"/>
      <c r="G206" s="565"/>
      <c r="H206" s="565"/>
      <c r="I206" s="565"/>
      <c r="J206" s="565"/>
      <c r="K206" s="565"/>
      <c r="L206" s="565"/>
      <c r="M206" s="565"/>
      <c r="N206" s="565"/>
      <c r="O206" s="37"/>
      <c r="P206" s="778"/>
      <c r="Q206" s="778"/>
      <c r="R206" s="778"/>
      <c r="S206" s="778"/>
      <c r="T206" s="778"/>
      <c r="U206" s="778"/>
      <c r="V206" s="778"/>
      <c r="W206" s="778"/>
      <c r="X206" s="778"/>
      <c r="Y206" s="778"/>
    </row>
    <row r="207" ht="13.5" customHeight="1">
      <c r="A207" s="37"/>
      <c r="B207" s="565"/>
      <c r="C207" s="565"/>
      <c r="D207" s="565"/>
      <c r="E207" s="565"/>
      <c r="F207" s="565"/>
      <c r="G207" s="565"/>
      <c r="H207" s="565"/>
      <c r="I207" s="565"/>
      <c r="J207" s="565"/>
      <c r="K207" s="565"/>
      <c r="L207" s="565"/>
      <c r="M207" s="565"/>
      <c r="N207" s="565"/>
      <c r="O207" s="37"/>
      <c r="P207" s="778"/>
      <c r="Q207" s="778"/>
      <c r="R207" s="778"/>
      <c r="S207" s="778"/>
      <c r="T207" s="778"/>
      <c r="U207" s="778"/>
      <c r="V207" s="778"/>
      <c r="W207" s="778"/>
      <c r="X207" s="778"/>
      <c r="Y207" s="778"/>
    </row>
    <row r="208" ht="13.5" customHeight="1">
      <c r="A208" s="37"/>
      <c r="B208" s="565"/>
      <c r="C208" s="565"/>
      <c r="D208" s="565"/>
      <c r="E208" s="565"/>
      <c r="F208" s="565"/>
      <c r="G208" s="565"/>
      <c r="H208" s="565"/>
      <c r="I208" s="565"/>
      <c r="J208" s="565"/>
      <c r="K208" s="565"/>
      <c r="L208" s="565"/>
      <c r="M208" s="565"/>
      <c r="N208" s="565"/>
      <c r="O208" s="37"/>
      <c r="P208" s="778"/>
      <c r="Q208" s="778"/>
      <c r="R208" s="778"/>
      <c r="S208" s="778"/>
      <c r="T208" s="778"/>
      <c r="U208" s="778"/>
      <c r="V208" s="778"/>
      <c r="W208" s="778"/>
      <c r="X208" s="778"/>
      <c r="Y208" s="778"/>
    </row>
    <row r="209" ht="13.5" customHeight="1">
      <c r="A209" s="37"/>
      <c r="B209" s="565"/>
      <c r="C209" s="565"/>
      <c r="D209" s="565"/>
      <c r="E209" s="565"/>
      <c r="F209" s="565"/>
      <c r="G209" s="565"/>
      <c r="H209" s="565"/>
      <c r="I209" s="565"/>
      <c r="J209" s="565"/>
      <c r="K209" s="565"/>
      <c r="L209" s="565"/>
      <c r="M209" s="565"/>
      <c r="N209" s="565"/>
      <c r="O209" s="37"/>
      <c r="P209" s="778"/>
      <c r="Q209" s="778"/>
      <c r="R209" s="778"/>
      <c r="S209" s="778"/>
      <c r="T209" s="778"/>
      <c r="U209" s="778"/>
      <c r="V209" s="778"/>
      <c r="W209" s="778"/>
      <c r="X209" s="778"/>
      <c r="Y209" s="778"/>
    </row>
    <row r="210" ht="13.5" customHeight="1">
      <c r="A210" s="37"/>
      <c r="B210" s="565"/>
      <c r="C210" s="565"/>
      <c r="D210" s="565"/>
      <c r="E210" s="565"/>
      <c r="F210" s="565"/>
      <c r="G210" s="565"/>
      <c r="H210" s="565"/>
      <c r="I210" s="565"/>
      <c r="J210" s="565"/>
      <c r="K210" s="565"/>
      <c r="L210" s="565"/>
      <c r="M210" s="565"/>
      <c r="N210" s="565"/>
      <c r="O210" s="37"/>
      <c r="P210" s="778"/>
      <c r="Q210" s="778"/>
      <c r="R210" s="778"/>
      <c r="S210" s="778"/>
      <c r="T210" s="778"/>
      <c r="U210" s="778"/>
      <c r="V210" s="778"/>
      <c r="W210" s="778"/>
      <c r="X210" s="778"/>
      <c r="Y210" s="778"/>
    </row>
    <row r="211" ht="13.5" customHeight="1">
      <c r="A211" s="37"/>
      <c r="B211" s="565"/>
      <c r="C211" s="565"/>
      <c r="D211" s="565"/>
      <c r="E211" s="565"/>
      <c r="F211" s="565"/>
      <c r="G211" s="565"/>
      <c r="H211" s="565"/>
      <c r="I211" s="565"/>
      <c r="J211" s="565"/>
      <c r="K211" s="565"/>
      <c r="L211" s="565"/>
      <c r="M211" s="565"/>
      <c r="N211" s="565"/>
      <c r="O211" s="37"/>
      <c r="P211" s="778"/>
      <c r="Q211" s="778"/>
      <c r="R211" s="778"/>
      <c r="S211" s="778"/>
      <c r="T211" s="778"/>
      <c r="U211" s="778"/>
      <c r="V211" s="778"/>
      <c r="W211" s="778"/>
      <c r="X211" s="778"/>
      <c r="Y211" s="778"/>
    </row>
    <row r="212" ht="13.5" customHeight="1">
      <c r="A212" s="37"/>
      <c r="B212" s="565"/>
      <c r="C212" s="565"/>
      <c r="D212" s="565"/>
      <c r="E212" s="565"/>
      <c r="F212" s="565"/>
      <c r="G212" s="565"/>
      <c r="H212" s="565"/>
      <c r="I212" s="565"/>
      <c r="J212" s="565"/>
      <c r="K212" s="565"/>
      <c r="L212" s="565"/>
      <c r="M212" s="565"/>
      <c r="N212" s="565"/>
      <c r="O212" s="37"/>
      <c r="P212" s="778"/>
      <c r="Q212" s="778"/>
      <c r="R212" s="778"/>
      <c r="S212" s="778"/>
      <c r="T212" s="778"/>
      <c r="U212" s="778"/>
      <c r="V212" s="778"/>
      <c r="W212" s="778"/>
      <c r="X212" s="778"/>
      <c r="Y212" s="778"/>
    </row>
    <row r="213" ht="13.5" customHeight="1">
      <c r="A213" s="37"/>
      <c r="B213" s="565"/>
      <c r="C213" s="565"/>
      <c r="D213" s="565"/>
      <c r="E213" s="565"/>
      <c r="F213" s="565"/>
      <c r="G213" s="565"/>
      <c r="H213" s="565"/>
      <c r="I213" s="565"/>
      <c r="J213" s="565"/>
      <c r="K213" s="565"/>
      <c r="L213" s="565"/>
      <c r="M213" s="565"/>
      <c r="N213" s="565"/>
      <c r="O213" s="37"/>
      <c r="P213" s="778"/>
      <c r="Q213" s="778"/>
      <c r="R213" s="778"/>
      <c r="S213" s="778"/>
      <c r="T213" s="778"/>
      <c r="U213" s="778"/>
      <c r="V213" s="778"/>
      <c r="W213" s="778"/>
      <c r="X213" s="778"/>
      <c r="Y213" s="778"/>
    </row>
    <row r="214" ht="13.5" customHeight="1">
      <c r="A214" s="37"/>
      <c r="B214" s="565"/>
      <c r="C214" s="565"/>
      <c r="D214" s="565"/>
      <c r="E214" s="565"/>
      <c r="F214" s="565"/>
      <c r="G214" s="565"/>
      <c r="H214" s="565"/>
      <c r="I214" s="565"/>
      <c r="J214" s="565"/>
      <c r="K214" s="565"/>
      <c r="L214" s="565"/>
      <c r="M214" s="565"/>
      <c r="N214" s="565"/>
      <c r="O214" s="37"/>
      <c r="P214" s="778"/>
      <c r="Q214" s="778"/>
      <c r="R214" s="778"/>
      <c r="S214" s="778"/>
      <c r="T214" s="778"/>
      <c r="U214" s="778"/>
      <c r="V214" s="778"/>
      <c r="W214" s="778"/>
      <c r="X214" s="778"/>
      <c r="Y214" s="778"/>
    </row>
    <row r="215" ht="13.5" customHeight="1">
      <c r="A215" s="37"/>
      <c r="B215" s="565"/>
      <c r="C215" s="565"/>
      <c r="D215" s="565"/>
      <c r="E215" s="565"/>
      <c r="F215" s="565"/>
      <c r="G215" s="565"/>
      <c r="H215" s="565"/>
      <c r="I215" s="565"/>
      <c r="J215" s="565"/>
      <c r="K215" s="565"/>
      <c r="L215" s="565"/>
      <c r="M215" s="565"/>
      <c r="N215" s="565"/>
      <c r="O215" s="37"/>
      <c r="P215" s="778"/>
      <c r="Q215" s="778"/>
      <c r="R215" s="778"/>
      <c r="S215" s="778"/>
      <c r="T215" s="778"/>
      <c r="U215" s="778"/>
      <c r="V215" s="778"/>
      <c r="W215" s="778"/>
      <c r="X215" s="778"/>
      <c r="Y215" s="778"/>
    </row>
    <row r="216" ht="13.5" customHeight="1">
      <c r="A216" s="37"/>
      <c r="B216" s="565"/>
      <c r="C216" s="565"/>
      <c r="D216" s="565"/>
      <c r="E216" s="565"/>
      <c r="F216" s="565"/>
      <c r="G216" s="565"/>
      <c r="H216" s="565"/>
      <c r="I216" s="565"/>
      <c r="J216" s="565"/>
      <c r="K216" s="565"/>
      <c r="L216" s="565"/>
      <c r="M216" s="565"/>
      <c r="N216" s="565"/>
      <c r="O216" s="37"/>
      <c r="P216" s="778"/>
      <c r="Q216" s="778"/>
      <c r="R216" s="778"/>
      <c r="S216" s="778"/>
      <c r="T216" s="778"/>
      <c r="U216" s="778"/>
      <c r="V216" s="778"/>
      <c r="W216" s="778"/>
      <c r="X216" s="778"/>
      <c r="Y216" s="778"/>
    </row>
    <row r="217" ht="13.5" customHeight="1">
      <c r="A217" s="37"/>
      <c r="B217" s="565"/>
      <c r="C217" s="565"/>
      <c r="D217" s="565"/>
      <c r="E217" s="565"/>
      <c r="F217" s="565"/>
      <c r="G217" s="565"/>
      <c r="H217" s="565"/>
      <c r="I217" s="565"/>
      <c r="J217" s="565"/>
      <c r="K217" s="565"/>
      <c r="L217" s="565"/>
      <c r="M217" s="565"/>
      <c r="N217" s="565"/>
      <c r="O217" s="37"/>
      <c r="P217" s="778"/>
      <c r="Q217" s="778"/>
      <c r="R217" s="778"/>
      <c r="S217" s="778"/>
      <c r="T217" s="778"/>
      <c r="U217" s="778"/>
      <c r="V217" s="778"/>
      <c r="W217" s="778"/>
      <c r="X217" s="778"/>
      <c r="Y217" s="778"/>
    </row>
    <row r="218" ht="13.5" customHeight="1">
      <c r="A218" s="37"/>
      <c r="B218" s="565"/>
      <c r="C218" s="565"/>
      <c r="D218" s="565"/>
      <c r="E218" s="565"/>
      <c r="F218" s="565"/>
      <c r="G218" s="565"/>
      <c r="H218" s="565"/>
      <c r="I218" s="565"/>
      <c r="J218" s="565"/>
      <c r="K218" s="565"/>
      <c r="L218" s="565"/>
      <c r="M218" s="565"/>
      <c r="N218" s="565"/>
      <c r="O218" s="37"/>
      <c r="P218" s="778"/>
      <c r="Q218" s="778"/>
      <c r="R218" s="778"/>
      <c r="S218" s="778"/>
      <c r="T218" s="778"/>
      <c r="U218" s="778"/>
      <c r="V218" s="778"/>
      <c r="W218" s="778"/>
      <c r="X218" s="778"/>
      <c r="Y218" s="778"/>
    </row>
    <row r="219" ht="13.5" customHeight="1">
      <c r="A219" s="37"/>
      <c r="B219" s="565"/>
      <c r="C219" s="565"/>
      <c r="D219" s="565"/>
      <c r="E219" s="565"/>
      <c r="F219" s="565"/>
      <c r="G219" s="565"/>
      <c r="H219" s="565"/>
      <c r="I219" s="565"/>
      <c r="J219" s="565"/>
      <c r="K219" s="565"/>
      <c r="L219" s="565"/>
      <c r="M219" s="565"/>
      <c r="N219" s="565"/>
      <c r="O219" s="37"/>
      <c r="P219" s="778"/>
      <c r="Q219" s="778"/>
      <c r="R219" s="778"/>
      <c r="S219" s="778"/>
      <c r="T219" s="778"/>
      <c r="U219" s="778"/>
      <c r="V219" s="778"/>
      <c r="W219" s="778"/>
      <c r="X219" s="778"/>
      <c r="Y219" s="778"/>
    </row>
    <row r="220" ht="13.5" customHeight="1">
      <c r="A220" s="37"/>
      <c r="B220" s="565"/>
      <c r="C220" s="565"/>
      <c r="D220" s="565"/>
      <c r="E220" s="565"/>
      <c r="F220" s="565"/>
      <c r="G220" s="565"/>
      <c r="H220" s="565"/>
      <c r="I220" s="565"/>
      <c r="J220" s="565"/>
      <c r="K220" s="565"/>
      <c r="L220" s="565"/>
      <c r="M220" s="565"/>
      <c r="N220" s="565"/>
      <c r="O220" s="37"/>
      <c r="P220" s="778"/>
      <c r="Q220" s="778"/>
      <c r="R220" s="778"/>
      <c r="S220" s="778"/>
      <c r="T220" s="778"/>
      <c r="U220" s="778"/>
      <c r="V220" s="778"/>
      <c r="W220" s="778"/>
      <c r="X220" s="778"/>
      <c r="Y220" s="778"/>
    </row>
    <row r="221" ht="13.5" customHeight="1">
      <c r="A221" s="37"/>
      <c r="B221" s="565"/>
      <c r="C221" s="565"/>
      <c r="D221" s="565"/>
      <c r="E221" s="565"/>
      <c r="F221" s="565"/>
      <c r="G221" s="565"/>
      <c r="H221" s="565"/>
      <c r="I221" s="565"/>
      <c r="J221" s="565"/>
      <c r="K221" s="565"/>
      <c r="L221" s="565"/>
      <c r="M221" s="565"/>
      <c r="N221" s="565"/>
      <c r="O221" s="37"/>
      <c r="P221" s="778"/>
      <c r="Q221" s="778"/>
      <c r="R221" s="778"/>
      <c r="S221" s="778"/>
      <c r="T221" s="778"/>
      <c r="U221" s="778"/>
      <c r="V221" s="778"/>
      <c r="W221" s="778"/>
      <c r="X221" s="778"/>
      <c r="Y221" s="778"/>
    </row>
    <row r="222" ht="13.5" customHeight="1">
      <c r="A222" s="37"/>
      <c r="B222" s="565"/>
      <c r="C222" s="565"/>
      <c r="D222" s="565"/>
      <c r="E222" s="565"/>
      <c r="F222" s="565"/>
      <c r="G222" s="565"/>
      <c r="H222" s="565"/>
      <c r="I222" s="565"/>
      <c r="J222" s="565"/>
      <c r="K222" s="565"/>
      <c r="L222" s="565"/>
      <c r="M222" s="565"/>
      <c r="N222" s="565"/>
      <c r="O222" s="37"/>
      <c r="P222" s="778"/>
      <c r="Q222" s="778"/>
      <c r="R222" s="778"/>
      <c r="S222" s="778"/>
      <c r="T222" s="778"/>
      <c r="U222" s="778"/>
      <c r="V222" s="778"/>
      <c r="W222" s="778"/>
      <c r="X222" s="778"/>
      <c r="Y222" s="778"/>
    </row>
    <row r="223" ht="13.5" customHeight="1">
      <c r="A223" s="37"/>
      <c r="B223" s="565"/>
      <c r="C223" s="565"/>
      <c r="D223" s="565"/>
      <c r="E223" s="565"/>
      <c r="F223" s="565"/>
      <c r="G223" s="565"/>
      <c r="H223" s="565"/>
      <c r="I223" s="565"/>
      <c r="J223" s="565"/>
      <c r="K223" s="565"/>
      <c r="L223" s="565"/>
      <c r="M223" s="565"/>
      <c r="N223" s="565"/>
      <c r="O223" s="37"/>
      <c r="P223" s="778"/>
      <c r="Q223" s="778"/>
      <c r="R223" s="778"/>
      <c r="S223" s="778"/>
      <c r="T223" s="778"/>
      <c r="U223" s="778"/>
      <c r="V223" s="778"/>
      <c r="W223" s="778"/>
      <c r="X223" s="778"/>
      <c r="Y223" s="778"/>
    </row>
    <row r="224" ht="13.5" customHeight="1">
      <c r="A224" s="37"/>
      <c r="B224" s="565"/>
      <c r="C224" s="565"/>
      <c r="D224" s="565"/>
      <c r="E224" s="565"/>
      <c r="F224" s="565"/>
      <c r="G224" s="565"/>
      <c r="H224" s="565"/>
      <c r="I224" s="565"/>
      <c r="J224" s="565"/>
      <c r="K224" s="565"/>
      <c r="L224" s="565"/>
      <c r="M224" s="565"/>
      <c r="N224" s="565"/>
      <c r="O224" s="37"/>
      <c r="P224" s="778"/>
      <c r="Q224" s="778"/>
      <c r="R224" s="778"/>
      <c r="S224" s="778"/>
      <c r="T224" s="778"/>
      <c r="U224" s="778"/>
      <c r="V224" s="778"/>
      <c r="W224" s="778"/>
      <c r="X224" s="778"/>
      <c r="Y224" s="778"/>
    </row>
    <row r="225" ht="13.5" customHeight="1">
      <c r="A225" s="37"/>
      <c r="B225" s="565"/>
      <c r="C225" s="565"/>
      <c r="D225" s="565"/>
      <c r="E225" s="565"/>
      <c r="F225" s="565"/>
      <c r="G225" s="565"/>
      <c r="H225" s="565"/>
      <c r="I225" s="565"/>
      <c r="J225" s="565"/>
      <c r="K225" s="565"/>
      <c r="L225" s="565"/>
      <c r="M225" s="565"/>
      <c r="N225" s="565"/>
      <c r="O225" s="37"/>
      <c r="P225" s="778"/>
      <c r="Q225" s="778"/>
      <c r="R225" s="778"/>
      <c r="S225" s="778"/>
      <c r="T225" s="778"/>
      <c r="U225" s="778"/>
      <c r="V225" s="778"/>
      <c r="W225" s="778"/>
      <c r="X225" s="778"/>
      <c r="Y225" s="778"/>
    </row>
    <row r="226" ht="13.5" customHeight="1">
      <c r="A226" s="37"/>
      <c r="B226" s="565"/>
      <c r="C226" s="565"/>
      <c r="D226" s="565"/>
      <c r="E226" s="565"/>
      <c r="F226" s="565"/>
      <c r="G226" s="565"/>
      <c r="H226" s="565"/>
      <c r="I226" s="565"/>
      <c r="J226" s="565"/>
      <c r="K226" s="565"/>
      <c r="L226" s="565"/>
      <c r="M226" s="565"/>
      <c r="N226" s="565"/>
      <c r="O226" s="37"/>
      <c r="P226" s="778"/>
      <c r="Q226" s="778"/>
      <c r="R226" s="778"/>
      <c r="S226" s="778"/>
      <c r="T226" s="778"/>
      <c r="U226" s="778"/>
      <c r="V226" s="778"/>
      <c r="W226" s="778"/>
      <c r="X226" s="778"/>
      <c r="Y226" s="778"/>
    </row>
    <row r="227" ht="13.5" customHeight="1">
      <c r="A227" s="37"/>
      <c r="B227" s="565"/>
      <c r="C227" s="565"/>
      <c r="D227" s="565"/>
      <c r="E227" s="565"/>
      <c r="F227" s="565"/>
      <c r="G227" s="565"/>
      <c r="H227" s="565"/>
      <c r="I227" s="565"/>
      <c r="J227" s="565"/>
      <c r="K227" s="565"/>
      <c r="L227" s="565"/>
      <c r="M227" s="565"/>
      <c r="N227" s="565"/>
      <c r="O227" s="37"/>
      <c r="P227" s="778"/>
      <c r="Q227" s="778"/>
      <c r="R227" s="778"/>
      <c r="S227" s="778"/>
      <c r="T227" s="778"/>
      <c r="U227" s="778"/>
      <c r="V227" s="778"/>
      <c r="W227" s="778"/>
      <c r="X227" s="778"/>
      <c r="Y227" s="778"/>
    </row>
    <row r="228" ht="13.5" customHeight="1">
      <c r="A228" s="37"/>
      <c r="B228" s="565"/>
      <c r="C228" s="565"/>
      <c r="D228" s="565"/>
      <c r="E228" s="565"/>
      <c r="F228" s="565"/>
      <c r="G228" s="565"/>
      <c r="H228" s="565"/>
      <c r="I228" s="565"/>
      <c r="J228" s="565"/>
      <c r="K228" s="565"/>
      <c r="L228" s="565"/>
      <c r="M228" s="565"/>
      <c r="N228" s="565"/>
      <c r="O228" s="37"/>
      <c r="P228" s="778"/>
      <c r="Q228" s="778"/>
      <c r="R228" s="778"/>
      <c r="S228" s="778"/>
      <c r="T228" s="778"/>
      <c r="U228" s="778"/>
      <c r="V228" s="778"/>
      <c r="W228" s="778"/>
      <c r="X228" s="778"/>
      <c r="Y228" s="778"/>
    </row>
    <row r="229" ht="13.5" customHeight="1">
      <c r="A229" s="37"/>
      <c r="B229" s="565"/>
      <c r="C229" s="565"/>
      <c r="D229" s="565"/>
      <c r="E229" s="565"/>
      <c r="F229" s="565"/>
      <c r="G229" s="565"/>
      <c r="H229" s="565"/>
      <c r="I229" s="565"/>
      <c r="J229" s="565"/>
      <c r="K229" s="565"/>
      <c r="L229" s="565"/>
      <c r="M229" s="565"/>
      <c r="N229" s="565"/>
      <c r="O229" s="37"/>
      <c r="P229" s="778"/>
      <c r="Q229" s="778"/>
      <c r="R229" s="778"/>
      <c r="S229" s="778"/>
      <c r="T229" s="778"/>
      <c r="U229" s="778"/>
      <c r="V229" s="778"/>
      <c r="W229" s="778"/>
      <c r="X229" s="778"/>
      <c r="Y229" s="778"/>
    </row>
    <row r="230" ht="13.5" customHeight="1">
      <c r="A230" s="37"/>
      <c r="B230" s="565"/>
      <c r="C230" s="565"/>
      <c r="D230" s="565"/>
      <c r="E230" s="565"/>
      <c r="F230" s="565"/>
      <c r="G230" s="565"/>
      <c r="H230" s="565"/>
      <c r="I230" s="565"/>
      <c r="J230" s="565"/>
      <c r="K230" s="565"/>
      <c r="L230" s="565"/>
      <c r="M230" s="565"/>
      <c r="N230" s="565"/>
      <c r="O230" s="37"/>
      <c r="P230" s="778"/>
      <c r="Q230" s="778"/>
      <c r="R230" s="778"/>
      <c r="S230" s="778"/>
      <c r="T230" s="778"/>
      <c r="U230" s="778"/>
      <c r="V230" s="778"/>
      <c r="W230" s="778"/>
      <c r="X230" s="778"/>
      <c r="Y230" s="778"/>
    </row>
    <row r="231" ht="13.5" customHeight="1">
      <c r="A231" s="37"/>
      <c r="B231" s="565"/>
      <c r="C231" s="565"/>
      <c r="D231" s="565"/>
      <c r="E231" s="565"/>
      <c r="F231" s="565"/>
      <c r="G231" s="565"/>
      <c r="H231" s="565"/>
      <c r="I231" s="565"/>
      <c r="J231" s="565"/>
      <c r="K231" s="565"/>
      <c r="L231" s="565"/>
      <c r="M231" s="565"/>
      <c r="N231" s="565"/>
      <c r="O231" s="37"/>
      <c r="P231" s="778"/>
      <c r="Q231" s="778"/>
      <c r="R231" s="778"/>
      <c r="S231" s="778"/>
      <c r="T231" s="778"/>
      <c r="U231" s="778"/>
      <c r="V231" s="778"/>
      <c r="W231" s="778"/>
      <c r="X231" s="778"/>
      <c r="Y231" s="778"/>
    </row>
    <row r="232" ht="13.5" customHeight="1">
      <c r="A232" s="37"/>
      <c r="B232" s="565"/>
      <c r="C232" s="565"/>
      <c r="D232" s="565"/>
      <c r="E232" s="565"/>
      <c r="F232" s="565"/>
      <c r="G232" s="565"/>
      <c r="H232" s="565"/>
      <c r="I232" s="565"/>
      <c r="J232" s="565"/>
      <c r="K232" s="565"/>
      <c r="L232" s="565"/>
      <c r="M232" s="565"/>
      <c r="N232" s="565"/>
      <c r="O232" s="37"/>
      <c r="P232" s="778"/>
      <c r="Q232" s="778"/>
      <c r="R232" s="778"/>
      <c r="S232" s="778"/>
      <c r="T232" s="778"/>
      <c r="U232" s="778"/>
      <c r="V232" s="778"/>
      <c r="W232" s="778"/>
      <c r="X232" s="778"/>
      <c r="Y232" s="778"/>
    </row>
    <row r="233" ht="13.5" customHeight="1">
      <c r="A233" s="37"/>
      <c r="B233" s="565"/>
      <c r="C233" s="565"/>
      <c r="D233" s="565"/>
      <c r="E233" s="565"/>
      <c r="F233" s="565"/>
      <c r="G233" s="565"/>
      <c r="H233" s="565"/>
      <c r="I233" s="565"/>
      <c r="J233" s="565"/>
      <c r="K233" s="565"/>
      <c r="L233" s="565"/>
      <c r="M233" s="565"/>
      <c r="N233" s="565"/>
      <c r="O233" s="37"/>
      <c r="P233" s="778"/>
      <c r="Q233" s="778"/>
      <c r="R233" s="778"/>
      <c r="S233" s="778"/>
      <c r="T233" s="778"/>
      <c r="U233" s="778"/>
      <c r="V233" s="778"/>
      <c r="W233" s="778"/>
      <c r="X233" s="778"/>
      <c r="Y233" s="778"/>
    </row>
    <row r="234" ht="13.5" customHeight="1">
      <c r="A234" s="37"/>
      <c r="B234" s="565"/>
      <c r="C234" s="565"/>
      <c r="D234" s="565"/>
      <c r="E234" s="565"/>
      <c r="F234" s="565"/>
      <c r="G234" s="565"/>
      <c r="H234" s="565"/>
      <c r="I234" s="565"/>
      <c r="J234" s="565"/>
      <c r="K234" s="565"/>
      <c r="L234" s="565"/>
      <c r="M234" s="565"/>
      <c r="N234" s="565"/>
      <c r="O234" s="37"/>
      <c r="P234" s="778"/>
      <c r="Q234" s="778"/>
      <c r="R234" s="778"/>
      <c r="S234" s="778"/>
      <c r="T234" s="778"/>
      <c r="U234" s="778"/>
      <c r="V234" s="778"/>
      <c r="W234" s="778"/>
      <c r="X234" s="778"/>
      <c r="Y234" s="778"/>
    </row>
    <row r="235" ht="13.5" customHeight="1">
      <c r="A235" s="37"/>
      <c r="B235" s="565"/>
      <c r="C235" s="565"/>
      <c r="D235" s="565"/>
      <c r="E235" s="565"/>
      <c r="F235" s="565"/>
      <c r="G235" s="565"/>
      <c r="H235" s="565"/>
      <c r="I235" s="565"/>
      <c r="J235" s="565"/>
      <c r="K235" s="565"/>
      <c r="L235" s="565"/>
      <c r="M235" s="565"/>
      <c r="N235" s="565"/>
      <c r="O235" s="37"/>
      <c r="P235" s="778"/>
      <c r="Q235" s="778"/>
      <c r="R235" s="778"/>
      <c r="S235" s="778"/>
      <c r="T235" s="778"/>
      <c r="U235" s="778"/>
      <c r="V235" s="778"/>
      <c r="W235" s="778"/>
      <c r="X235" s="778"/>
      <c r="Y235" s="778"/>
    </row>
    <row r="236" ht="13.5" customHeight="1">
      <c r="A236" s="37"/>
      <c r="B236" s="565"/>
      <c r="C236" s="565"/>
      <c r="D236" s="565"/>
      <c r="E236" s="565"/>
      <c r="F236" s="565"/>
      <c r="G236" s="565"/>
      <c r="H236" s="565"/>
      <c r="I236" s="565"/>
      <c r="J236" s="565"/>
      <c r="K236" s="565"/>
      <c r="L236" s="565"/>
      <c r="M236" s="565"/>
      <c r="N236" s="565"/>
      <c r="O236" s="37"/>
      <c r="P236" s="778"/>
      <c r="Q236" s="778"/>
      <c r="R236" s="778"/>
      <c r="S236" s="778"/>
      <c r="T236" s="778"/>
      <c r="U236" s="778"/>
      <c r="V236" s="778"/>
      <c r="W236" s="778"/>
      <c r="X236" s="778"/>
      <c r="Y236" s="778"/>
    </row>
    <row r="237" ht="13.5" customHeight="1">
      <c r="A237" s="37"/>
      <c r="B237" s="565"/>
      <c r="C237" s="565"/>
      <c r="D237" s="565"/>
      <c r="E237" s="565"/>
      <c r="F237" s="565"/>
      <c r="G237" s="565"/>
      <c r="H237" s="565"/>
      <c r="I237" s="565"/>
      <c r="J237" s="565"/>
      <c r="K237" s="565"/>
      <c r="L237" s="565"/>
      <c r="M237" s="565"/>
      <c r="N237" s="565"/>
      <c r="O237" s="37"/>
      <c r="P237" s="778"/>
      <c r="Q237" s="778"/>
      <c r="R237" s="778"/>
      <c r="S237" s="778"/>
      <c r="T237" s="778"/>
      <c r="U237" s="778"/>
      <c r="V237" s="778"/>
      <c r="W237" s="778"/>
      <c r="X237" s="778"/>
      <c r="Y237" s="778"/>
    </row>
    <row r="238" ht="13.5" customHeight="1">
      <c r="A238" s="37"/>
      <c r="B238" s="565"/>
      <c r="C238" s="565"/>
      <c r="D238" s="565"/>
      <c r="E238" s="565"/>
      <c r="F238" s="565"/>
      <c r="G238" s="565"/>
      <c r="H238" s="565"/>
      <c r="I238" s="565"/>
      <c r="J238" s="565"/>
      <c r="K238" s="565"/>
      <c r="L238" s="565"/>
      <c r="M238" s="565"/>
      <c r="N238" s="565"/>
      <c r="O238" s="37"/>
      <c r="P238" s="778"/>
      <c r="Q238" s="778"/>
      <c r="R238" s="778"/>
      <c r="S238" s="778"/>
      <c r="T238" s="778"/>
      <c r="U238" s="778"/>
      <c r="V238" s="778"/>
      <c r="W238" s="778"/>
      <c r="X238" s="778"/>
      <c r="Y238" s="778"/>
    </row>
    <row r="239" ht="13.5" customHeight="1">
      <c r="A239" s="37"/>
      <c r="B239" s="565"/>
      <c r="C239" s="565"/>
      <c r="D239" s="565"/>
      <c r="E239" s="565"/>
      <c r="F239" s="565"/>
      <c r="G239" s="565"/>
      <c r="H239" s="565"/>
      <c r="I239" s="565"/>
      <c r="J239" s="565"/>
      <c r="K239" s="565"/>
      <c r="L239" s="565"/>
      <c r="M239" s="565"/>
      <c r="N239" s="565"/>
      <c r="O239" s="37"/>
      <c r="P239" s="778"/>
      <c r="Q239" s="778"/>
      <c r="R239" s="778"/>
      <c r="S239" s="778"/>
      <c r="T239" s="778"/>
      <c r="U239" s="778"/>
      <c r="V239" s="778"/>
      <c r="W239" s="778"/>
      <c r="X239" s="778"/>
      <c r="Y239" s="778"/>
    </row>
    <row r="240" ht="13.5" customHeight="1">
      <c r="A240" s="37"/>
      <c r="B240" s="565"/>
      <c r="C240" s="565"/>
      <c r="D240" s="565"/>
      <c r="E240" s="565"/>
      <c r="F240" s="565"/>
      <c r="G240" s="565"/>
      <c r="H240" s="565"/>
      <c r="I240" s="565"/>
      <c r="J240" s="565"/>
      <c r="K240" s="565"/>
      <c r="L240" s="565"/>
      <c r="M240" s="565"/>
      <c r="N240" s="565"/>
      <c r="O240" s="37"/>
      <c r="P240" s="778"/>
      <c r="Q240" s="778"/>
      <c r="R240" s="778"/>
      <c r="S240" s="778"/>
      <c r="T240" s="778"/>
      <c r="U240" s="778"/>
      <c r="V240" s="778"/>
      <c r="W240" s="778"/>
      <c r="X240" s="778"/>
      <c r="Y240" s="778"/>
    </row>
    <row r="241" ht="13.5" customHeight="1">
      <c r="A241" s="37"/>
      <c r="B241" s="565"/>
      <c r="C241" s="565"/>
      <c r="D241" s="565"/>
      <c r="E241" s="565"/>
      <c r="F241" s="565"/>
      <c r="G241" s="565"/>
      <c r="H241" s="565"/>
      <c r="I241" s="565"/>
      <c r="J241" s="565"/>
      <c r="K241" s="565"/>
      <c r="L241" s="565"/>
      <c r="M241" s="565"/>
      <c r="N241" s="565"/>
      <c r="O241" s="37"/>
      <c r="P241" s="778"/>
      <c r="Q241" s="778"/>
      <c r="R241" s="778"/>
      <c r="S241" s="778"/>
      <c r="T241" s="778"/>
      <c r="U241" s="778"/>
      <c r="V241" s="778"/>
      <c r="W241" s="778"/>
      <c r="X241" s="778"/>
      <c r="Y241" s="778"/>
    </row>
    <row r="242" ht="13.5" customHeight="1">
      <c r="A242" s="37"/>
      <c r="B242" s="565"/>
      <c r="C242" s="565"/>
      <c r="D242" s="565"/>
      <c r="E242" s="565"/>
      <c r="F242" s="565"/>
      <c r="G242" s="565"/>
      <c r="H242" s="565"/>
      <c r="I242" s="565"/>
      <c r="J242" s="565"/>
      <c r="K242" s="565"/>
      <c r="L242" s="565"/>
      <c r="M242" s="565"/>
      <c r="N242" s="565"/>
      <c r="O242" s="37"/>
      <c r="P242" s="778"/>
      <c r="Q242" s="778"/>
      <c r="R242" s="778"/>
      <c r="S242" s="778"/>
      <c r="T242" s="778"/>
      <c r="U242" s="778"/>
      <c r="V242" s="778"/>
      <c r="W242" s="778"/>
      <c r="X242" s="778"/>
      <c r="Y242" s="778"/>
    </row>
    <row r="243" ht="13.5" customHeight="1">
      <c r="A243" s="37"/>
      <c r="B243" s="565"/>
      <c r="C243" s="565"/>
      <c r="D243" s="565"/>
      <c r="E243" s="565"/>
      <c r="F243" s="565"/>
      <c r="G243" s="565"/>
      <c r="H243" s="565"/>
      <c r="I243" s="565"/>
      <c r="J243" s="565"/>
      <c r="K243" s="565"/>
      <c r="L243" s="565"/>
      <c r="M243" s="565"/>
      <c r="N243" s="565"/>
      <c r="O243" s="37"/>
      <c r="P243" s="778"/>
      <c r="Q243" s="778"/>
      <c r="R243" s="778"/>
      <c r="S243" s="778"/>
      <c r="T243" s="778"/>
      <c r="U243" s="778"/>
      <c r="V243" s="778"/>
      <c r="W243" s="778"/>
      <c r="X243" s="778"/>
      <c r="Y243" s="778"/>
    </row>
    <row r="244" ht="13.5" customHeight="1">
      <c r="A244" s="37"/>
      <c r="B244" s="565"/>
      <c r="C244" s="565"/>
      <c r="D244" s="565"/>
      <c r="E244" s="565"/>
      <c r="F244" s="565"/>
      <c r="G244" s="565"/>
      <c r="H244" s="565"/>
      <c r="I244" s="565"/>
      <c r="J244" s="565"/>
      <c r="K244" s="565"/>
      <c r="L244" s="565"/>
      <c r="M244" s="565"/>
      <c r="N244" s="565"/>
      <c r="O244" s="37"/>
      <c r="P244" s="778"/>
      <c r="Q244" s="778"/>
      <c r="R244" s="778"/>
      <c r="S244" s="778"/>
      <c r="T244" s="778"/>
      <c r="U244" s="778"/>
      <c r="V244" s="778"/>
      <c r="W244" s="778"/>
      <c r="X244" s="778"/>
      <c r="Y244" s="778"/>
    </row>
    <row r="245" ht="13.5" customHeight="1">
      <c r="A245" s="37"/>
      <c r="B245" s="565"/>
      <c r="C245" s="565"/>
      <c r="D245" s="565"/>
      <c r="E245" s="565"/>
      <c r="F245" s="565"/>
      <c r="G245" s="565"/>
      <c r="H245" s="565"/>
      <c r="I245" s="565"/>
      <c r="J245" s="565"/>
      <c r="K245" s="565"/>
      <c r="L245" s="565"/>
      <c r="M245" s="565"/>
      <c r="N245" s="565"/>
      <c r="O245" s="37"/>
      <c r="P245" s="778"/>
      <c r="Q245" s="778"/>
      <c r="R245" s="778"/>
      <c r="S245" s="778"/>
      <c r="T245" s="778"/>
      <c r="U245" s="778"/>
      <c r="V245" s="778"/>
      <c r="W245" s="778"/>
      <c r="X245" s="778"/>
      <c r="Y245" s="778"/>
    </row>
    <row r="246" ht="13.5" customHeight="1">
      <c r="A246" s="37"/>
      <c r="B246" s="565"/>
      <c r="C246" s="565"/>
      <c r="D246" s="565"/>
      <c r="E246" s="565"/>
      <c r="F246" s="565"/>
      <c r="G246" s="565"/>
      <c r="H246" s="565"/>
      <c r="I246" s="565"/>
      <c r="J246" s="565"/>
      <c r="K246" s="565"/>
      <c r="L246" s="565"/>
      <c r="M246" s="565"/>
      <c r="N246" s="565"/>
      <c r="O246" s="37"/>
      <c r="P246" s="778"/>
      <c r="Q246" s="778"/>
      <c r="R246" s="778"/>
      <c r="S246" s="778"/>
      <c r="T246" s="778"/>
      <c r="U246" s="778"/>
      <c r="V246" s="778"/>
      <c r="W246" s="778"/>
      <c r="X246" s="778"/>
      <c r="Y246" s="778"/>
    </row>
    <row r="247" ht="13.5" customHeight="1">
      <c r="A247" s="37"/>
      <c r="B247" s="565"/>
      <c r="C247" s="565"/>
      <c r="D247" s="565"/>
      <c r="E247" s="565"/>
      <c r="F247" s="565"/>
      <c r="G247" s="565"/>
      <c r="H247" s="565"/>
      <c r="I247" s="565"/>
      <c r="J247" s="565"/>
      <c r="K247" s="565"/>
      <c r="L247" s="565"/>
      <c r="M247" s="565"/>
      <c r="N247" s="565"/>
      <c r="O247" s="37"/>
      <c r="P247" s="778"/>
      <c r="Q247" s="778"/>
      <c r="R247" s="778"/>
      <c r="S247" s="778"/>
      <c r="T247" s="778"/>
      <c r="U247" s="778"/>
      <c r="V247" s="778"/>
      <c r="W247" s="778"/>
      <c r="X247" s="778"/>
      <c r="Y247" s="778"/>
    </row>
    <row r="248" ht="13.5" customHeight="1">
      <c r="A248" s="37"/>
      <c r="B248" s="565"/>
      <c r="C248" s="565"/>
      <c r="D248" s="565"/>
      <c r="E248" s="565"/>
      <c r="F248" s="565"/>
      <c r="G248" s="565"/>
      <c r="H248" s="565"/>
      <c r="I248" s="565"/>
      <c r="J248" s="565"/>
      <c r="K248" s="565"/>
      <c r="L248" s="565"/>
      <c r="M248" s="565"/>
      <c r="N248" s="565"/>
      <c r="O248" s="37"/>
      <c r="P248" s="778"/>
      <c r="Q248" s="778"/>
      <c r="R248" s="778"/>
      <c r="S248" s="778"/>
      <c r="T248" s="778"/>
      <c r="U248" s="778"/>
      <c r="V248" s="778"/>
      <c r="W248" s="778"/>
      <c r="X248" s="778"/>
      <c r="Y248" s="778"/>
    </row>
    <row r="249" ht="13.5" customHeight="1">
      <c r="A249" s="37"/>
      <c r="B249" s="565"/>
      <c r="C249" s="565"/>
      <c r="D249" s="565"/>
      <c r="E249" s="565"/>
      <c r="F249" s="565"/>
      <c r="G249" s="565"/>
      <c r="H249" s="565"/>
      <c r="I249" s="565"/>
      <c r="J249" s="565"/>
      <c r="K249" s="565"/>
      <c r="L249" s="565"/>
      <c r="M249" s="565"/>
      <c r="N249" s="565"/>
      <c r="O249" s="37"/>
      <c r="P249" s="778"/>
      <c r="Q249" s="778"/>
      <c r="R249" s="778"/>
      <c r="S249" s="778"/>
      <c r="T249" s="778"/>
      <c r="U249" s="778"/>
      <c r="V249" s="778"/>
      <c r="W249" s="778"/>
      <c r="X249" s="778"/>
      <c r="Y249" s="778"/>
    </row>
    <row r="250" ht="13.5" customHeight="1">
      <c r="A250" s="37"/>
      <c r="B250" s="565"/>
      <c r="C250" s="565"/>
      <c r="D250" s="565"/>
      <c r="E250" s="565"/>
      <c r="F250" s="565"/>
      <c r="G250" s="565"/>
      <c r="H250" s="565"/>
      <c r="I250" s="565"/>
      <c r="J250" s="565"/>
      <c r="K250" s="565"/>
      <c r="L250" s="565"/>
      <c r="M250" s="565"/>
      <c r="N250" s="565"/>
      <c r="O250" s="37"/>
      <c r="P250" s="778"/>
      <c r="Q250" s="778"/>
      <c r="R250" s="778"/>
      <c r="S250" s="778"/>
      <c r="T250" s="778"/>
      <c r="U250" s="778"/>
      <c r="V250" s="778"/>
      <c r="W250" s="778"/>
      <c r="X250" s="778"/>
      <c r="Y250" s="778"/>
    </row>
    <row r="251" ht="13.5" customHeight="1">
      <c r="A251" s="37"/>
      <c r="B251" s="565"/>
      <c r="C251" s="565"/>
      <c r="D251" s="565"/>
      <c r="E251" s="565"/>
      <c r="F251" s="565"/>
      <c r="G251" s="565"/>
      <c r="H251" s="565"/>
      <c r="I251" s="565"/>
      <c r="J251" s="565"/>
      <c r="K251" s="565"/>
      <c r="L251" s="565"/>
      <c r="M251" s="565"/>
      <c r="N251" s="565"/>
      <c r="O251" s="37"/>
      <c r="P251" s="778"/>
      <c r="Q251" s="778"/>
      <c r="R251" s="778"/>
      <c r="S251" s="778"/>
      <c r="T251" s="778"/>
      <c r="U251" s="778"/>
      <c r="V251" s="778"/>
      <c r="W251" s="778"/>
      <c r="X251" s="778"/>
      <c r="Y251" s="778"/>
    </row>
    <row r="252" ht="13.5" customHeight="1">
      <c r="A252" s="37"/>
      <c r="B252" s="565"/>
      <c r="C252" s="565"/>
      <c r="D252" s="565"/>
      <c r="E252" s="565"/>
      <c r="F252" s="565"/>
      <c r="G252" s="565"/>
      <c r="H252" s="565"/>
      <c r="I252" s="565"/>
      <c r="J252" s="565"/>
      <c r="K252" s="565"/>
      <c r="L252" s="565"/>
      <c r="M252" s="565"/>
      <c r="N252" s="565"/>
      <c r="O252" s="37"/>
      <c r="P252" s="778"/>
      <c r="Q252" s="778"/>
      <c r="R252" s="778"/>
      <c r="S252" s="778"/>
      <c r="T252" s="778"/>
      <c r="U252" s="778"/>
      <c r="V252" s="778"/>
      <c r="W252" s="778"/>
      <c r="X252" s="778"/>
      <c r="Y252" s="778"/>
    </row>
    <row r="253" ht="13.5" customHeight="1">
      <c r="A253" s="37"/>
      <c r="B253" s="565"/>
      <c r="C253" s="565"/>
      <c r="D253" s="565"/>
      <c r="E253" s="565"/>
      <c r="F253" s="565"/>
      <c r="G253" s="565"/>
      <c r="H253" s="565"/>
      <c r="I253" s="565"/>
      <c r="J253" s="565"/>
      <c r="K253" s="565"/>
      <c r="L253" s="565"/>
      <c r="M253" s="565"/>
      <c r="N253" s="565"/>
      <c r="O253" s="37"/>
      <c r="P253" s="778"/>
      <c r="Q253" s="778"/>
      <c r="R253" s="778"/>
      <c r="S253" s="778"/>
      <c r="T253" s="778"/>
      <c r="U253" s="778"/>
      <c r="V253" s="778"/>
      <c r="W253" s="778"/>
      <c r="X253" s="778"/>
      <c r="Y253" s="778"/>
    </row>
    <row r="254" ht="13.5" customHeight="1">
      <c r="A254" s="37"/>
      <c r="B254" s="565"/>
      <c r="C254" s="565"/>
      <c r="D254" s="565"/>
      <c r="E254" s="565"/>
      <c r="F254" s="565"/>
      <c r="G254" s="565"/>
      <c r="H254" s="565"/>
      <c r="I254" s="565"/>
      <c r="J254" s="565"/>
      <c r="K254" s="565"/>
      <c r="L254" s="565"/>
      <c r="M254" s="565"/>
      <c r="N254" s="565"/>
      <c r="O254" s="37"/>
      <c r="P254" s="778"/>
      <c r="Q254" s="778"/>
      <c r="R254" s="778"/>
      <c r="S254" s="778"/>
      <c r="T254" s="778"/>
      <c r="U254" s="778"/>
      <c r="V254" s="778"/>
      <c r="W254" s="778"/>
      <c r="X254" s="778"/>
      <c r="Y254" s="778"/>
    </row>
    <row r="255" ht="13.5" customHeight="1">
      <c r="A255" s="37"/>
      <c r="B255" s="565"/>
      <c r="C255" s="565"/>
      <c r="D255" s="565"/>
      <c r="E255" s="565"/>
      <c r="F255" s="565"/>
      <c r="G255" s="565"/>
      <c r="H255" s="565"/>
      <c r="I255" s="565"/>
      <c r="J255" s="565"/>
      <c r="K255" s="565"/>
      <c r="L255" s="565"/>
      <c r="M255" s="565"/>
      <c r="N255" s="565"/>
      <c r="O255" s="37"/>
      <c r="P255" s="778"/>
      <c r="Q255" s="778"/>
      <c r="R255" s="778"/>
      <c r="S255" s="778"/>
      <c r="T255" s="778"/>
      <c r="U255" s="778"/>
      <c r="V255" s="778"/>
      <c r="W255" s="778"/>
      <c r="X255" s="778"/>
      <c r="Y255" s="778"/>
    </row>
    <row r="256" ht="13.5" customHeight="1">
      <c r="A256" s="37"/>
      <c r="B256" s="565"/>
      <c r="C256" s="565"/>
      <c r="D256" s="565"/>
      <c r="E256" s="565"/>
      <c r="F256" s="565"/>
      <c r="G256" s="565"/>
      <c r="H256" s="565"/>
      <c r="I256" s="565"/>
      <c r="J256" s="565"/>
      <c r="K256" s="565"/>
      <c r="L256" s="565"/>
      <c r="M256" s="565"/>
      <c r="N256" s="565"/>
      <c r="O256" s="37"/>
      <c r="P256" s="778"/>
      <c r="Q256" s="778"/>
      <c r="R256" s="778"/>
      <c r="S256" s="778"/>
      <c r="T256" s="778"/>
      <c r="U256" s="778"/>
      <c r="V256" s="778"/>
      <c r="W256" s="778"/>
      <c r="X256" s="778"/>
      <c r="Y256" s="778"/>
    </row>
    <row r="257" ht="13.5" customHeight="1">
      <c r="A257" s="37"/>
      <c r="B257" s="565"/>
      <c r="C257" s="565"/>
      <c r="D257" s="565"/>
      <c r="E257" s="565"/>
      <c r="F257" s="565"/>
      <c r="G257" s="565"/>
      <c r="H257" s="565"/>
      <c r="I257" s="565"/>
      <c r="J257" s="565"/>
      <c r="K257" s="565"/>
      <c r="L257" s="565"/>
      <c r="M257" s="565"/>
      <c r="N257" s="565"/>
      <c r="O257" s="37"/>
      <c r="P257" s="778"/>
      <c r="Q257" s="778"/>
      <c r="R257" s="778"/>
      <c r="S257" s="778"/>
      <c r="T257" s="778"/>
      <c r="U257" s="778"/>
      <c r="V257" s="778"/>
      <c r="W257" s="778"/>
      <c r="X257" s="778"/>
      <c r="Y257" s="778"/>
    </row>
    <row r="258" ht="13.5" customHeight="1">
      <c r="A258" s="37"/>
      <c r="B258" s="565"/>
      <c r="C258" s="565"/>
      <c r="D258" s="565"/>
      <c r="E258" s="565"/>
      <c r="F258" s="565"/>
      <c r="G258" s="565"/>
      <c r="H258" s="565"/>
      <c r="I258" s="565"/>
      <c r="J258" s="565"/>
      <c r="K258" s="565"/>
      <c r="L258" s="565"/>
      <c r="M258" s="565"/>
      <c r="N258" s="565"/>
      <c r="O258" s="37"/>
      <c r="P258" s="778"/>
      <c r="Q258" s="778"/>
      <c r="R258" s="778"/>
      <c r="S258" s="778"/>
      <c r="T258" s="778"/>
      <c r="U258" s="778"/>
      <c r="V258" s="778"/>
      <c r="W258" s="778"/>
      <c r="X258" s="778"/>
      <c r="Y258" s="778"/>
    </row>
    <row r="259" ht="13.5" customHeight="1">
      <c r="A259" s="37"/>
      <c r="B259" s="565"/>
      <c r="C259" s="565"/>
      <c r="D259" s="565"/>
      <c r="E259" s="565"/>
      <c r="F259" s="565"/>
      <c r="G259" s="565"/>
      <c r="H259" s="565"/>
      <c r="I259" s="565"/>
      <c r="J259" s="565"/>
      <c r="K259" s="565"/>
      <c r="L259" s="565"/>
      <c r="M259" s="565"/>
      <c r="N259" s="565"/>
      <c r="O259" s="37"/>
      <c r="P259" s="778"/>
      <c r="Q259" s="778"/>
      <c r="R259" s="778"/>
      <c r="S259" s="778"/>
      <c r="T259" s="778"/>
      <c r="U259" s="778"/>
      <c r="V259" s="778"/>
      <c r="W259" s="778"/>
      <c r="X259" s="778"/>
      <c r="Y259" s="778"/>
    </row>
    <row r="260" ht="13.5" customHeight="1">
      <c r="A260" s="37"/>
      <c r="B260" s="565"/>
      <c r="C260" s="565"/>
      <c r="D260" s="565"/>
      <c r="E260" s="565"/>
      <c r="F260" s="565"/>
      <c r="G260" s="565"/>
      <c r="H260" s="565"/>
      <c r="I260" s="565"/>
      <c r="J260" s="565"/>
      <c r="K260" s="565"/>
      <c r="L260" s="565"/>
      <c r="M260" s="565"/>
      <c r="N260" s="565"/>
      <c r="O260" s="37"/>
      <c r="P260" s="778"/>
      <c r="Q260" s="778"/>
      <c r="R260" s="778"/>
      <c r="S260" s="778"/>
      <c r="T260" s="778"/>
      <c r="U260" s="778"/>
      <c r="V260" s="778"/>
      <c r="W260" s="778"/>
      <c r="X260" s="778"/>
      <c r="Y260" s="778"/>
    </row>
    <row r="261" ht="13.5" customHeight="1">
      <c r="A261" s="37"/>
      <c r="B261" s="565"/>
      <c r="C261" s="565"/>
      <c r="D261" s="565"/>
      <c r="E261" s="565"/>
      <c r="F261" s="565"/>
      <c r="G261" s="565"/>
      <c r="H261" s="565"/>
      <c r="I261" s="565"/>
      <c r="J261" s="565"/>
      <c r="K261" s="565"/>
      <c r="L261" s="565"/>
      <c r="M261" s="565"/>
      <c r="N261" s="565"/>
      <c r="O261" s="37"/>
      <c r="P261" s="778"/>
      <c r="Q261" s="778"/>
      <c r="R261" s="778"/>
      <c r="S261" s="778"/>
      <c r="T261" s="778"/>
      <c r="U261" s="778"/>
      <c r="V261" s="778"/>
      <c r="W261" s="778"/>
      <c r="X261" s="778"/>
      <c r="Y261" s="778"/>
    </row>
    <row r="262" ht="13.5" customHeight="1">
      <c r="A262" s="37"/>
      <c r="B262" s="565"/>
      <c r="C262" s="565"/>
      <c r="D262" s="565"/>
      <c r="E262" s="565"/>
      <c r="F262" s="565"/>
      <c r="G262" s="565"/>
      <c r="H262" s="565"/>
      <c r="I262" s="565"/>
      <c r="J262" s="565"/>
      <c r="K262" s="565"/>
      <c r="L262" s="565"/>
      <c r="M262" s="565"/>
      <c r="N262" s="565"/>
      <c r="O262" s="37"/>
      <c r="P262" s="778"/>
      <c r="Q262" s="778"/>
      <c r="R262" s="778"/>
      <c r="S262" s="778"/>
      <c r="T262" s="778"/>
      <c r="U262" s="778"/>
      <c r="V262" s="778"/>
      <c r="W262" s="778"/>
      <c r="X262" s="778"/>
      <c r="Y262" s="778"/>
    </row>
    <row r="263" ht="13.5" customHeight="1">
      <c r="A263" s="37"/>
      <c r="B263" s="565"/>
      <c r="C263" s="565"/>
      <c r="D263" s="565"/>
      <c r="E263" s="565"/>
      <c r="F263" s="565"/>
      <c r="G263" s="565"/>
      <c r="H263" s="565"/>
      <c r="I263" s="565"/>
      <c r="J263" s="565"/>
      <c r="K263" s="565"/>
      <c r="L263" s="565"/>
      <c r="M263" s="565"/>
      <c r="N263" s="565"/>
      <c r="O263" s="37"/>
      <c r="P263" s="778"/>
      <c r="Q263" s="778"/>
      <c r="R263" s="778"/>
      <c r="S263" s="778"/>
      <c r="T263" s="778"/>
      <c r="U263" s="778"/>
      <c r="V263" s="778"/>
      <c r="W263" s="778"/>
      <c r="X263" s="778"/>
      <c r="Y263" s="778"/>
    </row>
    <row r="264" ht="13.5" customHeight="1">
      <c r="A264" s="37"/>
      <c r="B264" s="565"/>
      <c r="C264" s="565"/>
      <c r="D264" s="565"/>
      <c r="E264" s="565"/>
      <c r="F264" s="565"/>
      <c r="G264" s="565"/>
      <c r="H264" s="565"/>
      <c r="I264" s="565"/>
      <c r="J264" s="565"/>
      <c r="K264" s="565"/>
      <c r="L264" s="565"/>
      <c r="M264" s="565"/>
      <c r="N264" s="565"/>
      <c r="O264" s="37"/>
      <c r="P264" s="778"/>
      <c r="Q264" s="778"/>
      <c r="R264" s="778"/>
      <c r="S264" s="778"/>
      <c r="T264" s="778"/>
      <c r="U264" s="778"/>
      <c r="V264" s="778"/>
      <c r="W264" s="778"/>
      <c r="X264" s="778"/>
      <c r="Y264" s="778"/>
    </row>
    <row r="265" ht="13.5" customHeight="1">
      <c r="A265" s="37"/>
      <c r="B265" s="565"/>
      <c r="C265" s="565"/>
      <c r="D265" s="565"/>
      <c r="E265" s="565"/>
      <c r="F265" s="565"/>
      <c r="G265" s="565"/>
      <c r="H265" s="565"/>
      <c r="I265" s="565"/>
      <c r="J265" s="565"/>
      <c r="K265" s="565"/>
      <c r="L265" s="565"/>
      <c r="M265" s="565"/>
      <c r="N265" s="565"/>
      <c r="O265" s="37"/>
      <c r="P265" s="778"/>
      <c r="Q265" s="778"/>
      <c r="R265" s="778"/>
      <c r="S265" s="778"/>
      <c r="T265" s="778"/>
      <c r="U265" s="778"/>
      <c r="V265" s="778"/>
      <c r="W265" s="778"/>
      <c r="X265" s="778"/>
      <c r="Y265" s="778"/>
    </row>
    <row r="266" ht="13.5" customHeight="1">
      <c r="A266" s="37"/>
      <c r="B266" s="565"/>
      <c r="C266" s="565"/>
      <c r="D266" s="565"/>
      <c r="E266" s="565"/>
      <c r="F266" s="565"/>
      <c r="G266" s="565"/>
      <c r="H266" s="565"/>
      <c r="I266" s="565"/>
      <c r="J266" s="565"/>
      <c r="K266" s="565"/>
      <c r="L266" s="565"/>
      <c r="M266" s="565"/>
      <c r="N266" s="565"/>
      <c r="O266" s="37"/>
      <c r="P266" s="778"/>
      <c r="Q266" s="778"/>
      <c r="R266" s="778"/>
      <c r="S266" s="778"/>
      <c r="T266" s="778"/>
      <c r="U266" s="778"/>
      <c r="V266" s="778"/>
      <c r="W266" s="778"/>
      <c r="X266" s="778"/>
      <c r="Y266" s="778"/>
    </row>
    <row r="267" ht="13.5" customHeight="1">
      <c r="A267" s="37"/>
      <c r="B267" s="565"/>
      <c r="C267" s="565"/>
      <c r="D267" s="565"/>
      <c r="E267" s="565"/>
      <c r="F267" s="565"/>
      <c r="G267" s="565"/>
      <c r="H267" s="565"/>
      <c r="I267" s="565"/>
      <c r="J267" s="565"/>
      <c r="K267" s="565"/>
      <c r="L267" s="565"/>
      <c r="M267" s="565"/>
      <c r="N267" s="565"/>
      <c r="O267" s="37"/>
      <c r="P267" s="778"/>
      <c r="Q267" s="778"/>
      <c r="R267" s="778"/>
      <c r="S267" s="778"/>
      <c r="T267" s="778"/>
      <c r="U267" s="778"/>
      <c r="V267" s="778"/>
      <c r="W267" s="778"/>
      <c r="X267" s="778"/>
      <c r="Y267" s="778"/>
    </row>
    <row r="268" ht="13.5" customHeight="1">
      <c r="A268" s="37"/>
      <c r="B268" s="565"/>
      <c r="C268" s="565"/>
      <c r="D268" s="565"/>
      <c r="E268" s="565"/>
      <c r="F268" s="565"/>
      <c r="G268" s="565"/>
      <c r="H268" s="565"/>
      <c r="I268" s="565"/>
      <c r="J268" s="565"/>
      <c r="K268" s="565"/>
      <c r="L268" s="565"/>
      <c r="M268" s="565"/>
      <c r="N268" s="565"/>
      <c r="O268" s="37"/>
      <c r="P268" s="778"/>
      <c r="Q268" s="778"/>
      <c r="R268" s="778"/>
      <c r="S268" s="778"/>
      <c r="T268" s="778"/>
      <c r="U268" s="778"/>
      <c r="V268" s="778"/>
      <c r="W268" s="778"/>
      <c r="X268" s="778"/>
      <c r="Y268" s="778"/>
    </row>
    <row r="269" ht="13.5" customHeight="1">
      <c r="A269" s="37"/>
      <c r="B269" s="565"/>
      <c r="C269" s="565"/>
      <c r="D269" s="565"/>
      <c r="E269" s="565"/>
      <c r="F269" s="565"/>
      <c r="G269" s="565"/>
      <c r="H269" s="565"/>
      <c r="I269" s="565"/>
      <c r="J269" s="565"/>
      <c r="K269" s="565"/>
      <c r="L269" s="565"/>
      <c r="M269" s="565"/>
      <c r="N269" s="565"/>
      <c r="O269" s="37"/>
      <c r="P269" s="778"/>
      <c r="Q269" s="778"/>
      <c r="R269" s="778"/>
      <c r="S269" s="778"/>
      <c r="T269" s="778"/>
      <c r="U269" s="778"/>
      <c r="V269" s="778"/>
      <c r="W269" s="778"/>
      <c r="X269" s="778"/>
      <c r="Y269" s="778"/>
    </row>
    <row r="270" ht="13.5" customHeight="1">
      <c r="A270" s="37"/>
      <c r="B270" s="565"/>
      <c r="C270" s="565"/>
      <c r="D270" s="565"/>
      <c r="E270" s="565"/>
      <c r="F270" s="565"/>
      <c r="G270" s="565"/>
      <c r="H270" s="565"/>
      <c r="I270" s="565"/>
      <c r="J270" s="565"/>
      <c r="K270" s="565"/>
      <c r="L270" s="565"/>
      <c r="M270" s="565"/>
      <c r="N270" s="565"/>
      <c r="O270" s="37"/>
      <c r="P270" s="778"/>
      <c r="Q270" s="778"/>
      <c r="R270" s="778"/>
      <c r="S270" s="778"/>
      <c r="T270" s="778"/>
      <c r="U270" s="778"/>
      <c r="V270" s="778"/>
      <c r="W270" s="778"/>
      <c r="X270" s="778"/>
      <c r="Y270" s="778"/>
    </row>
    <row r="271" ht="13.5" customHeight="1">
      <c r="A271" s="37"/>
      <c r="B271" s="565"/>
      <c r="C271" s="565"/>
      <c r="D271" s="565"/>
      <c r="E271" s="565"/>
      <c r="F271" s="565"/>
      <c r="G271" s="565"/>
      <c r="H271" s="565"/>
      <c r="I271" s="565"/>
      <c r="J271" s="565"/>
      <c r="K271" s="565"/>
      <c r="L271" s="565"/>
      <c r="M271" s="565"/>
      <c r="N271" s="565"/>
      <c r="O271" s="37"/>
      <c r="P271" s="778"/>
      <c r="Q271" s="778"/>
      <c r="R271" s="778"/>
      <c r="S271" s="778"/>
      <c r="T271" s="778"/>
      <c r="U271" s="778"/>
      <c r="V271" s="778"/>
      <c r="W271" s="778"/>
      <c r="X271" s="778"/>
      <c r="Y271" s="778"/>
    </row>
    <row r="272" ht="13.5" customHeight="1">
      <c r="A272" s="37"/>
      <c r="B272" s="565"/>
      <c r="C272" s="565"/>
      <c r="D272" s="565"/>
      <c r="E272" s="565"/>
      <c r="F272" s="565"/>
      <c r="G272" s="565"/>
      <c r="H272" s="565"/>
      <c r="I272" s="565"/>
      <c r="J272" s="565"/>
      <c r="K272" s="565"/>
      <c r="L272" s="565"/>
      <c r="M272" s="565"/>
      <c r="N272" s="565"/>
      <c r="O272" s="37"/>
      <c r="P272" s="778"/>
      <c r="Q272" s="778"/>
      <c r="R272" s="778"/>
      <c r="S272" s="778"/>
      <c r="T272" s="778"/>
      <c r="U272" s="778"/>
      <c r="V272" s="778"/>
      <c r="W272" s="778"/>
      <c r="X272" s="778"/>
      <c r="Y272" s="778"/>
    </row>
    <row r="273" ht="13.5" customHeight="1">
      <c r="A273" s="37"/>
      <c r="B273" s="565"/>
      <c r="C273" s="565"/>
      <c r="D273" s="565"/>
      <c r="E273" s="565"/>
      <c r="F273" s="565"/>
      <c r="G273" s="565"/>
      <c r="H273" s="565"/>
      <c r="I273" s="565"/>
      <c r="J273" s="565"/>
      <c r="K273" s="565"/>
      <c r="L273" s="565"/>
      <c r="M273" s="565"/>
      <c r="N273" s="565"/>
      <c r="O273" s="37"/>
      <c r="P273" s="778"/>
      <c r="Q273" s="778"/>
      <c r="R273" s="778"/>
      <c r="S273" s="778"/>
      <c r="T273" s="778"/>
      <c r="U273" s="778"/>
      <c r="V273" s="778"/>
      <c r="W273" s="778"/>
      <c r="X273" s="778"/>
      <c r="Y273" s="778"/>
    </row>
    <row r="274" ht="13.5" customHeight="1">
      <c r="A274" s="37"/>
      <c r="B274" s="565"/>
      <c r="C274" s="565"/>
      <c r="D274" s="565"/>
      <c r="E274" s="565"/>
      <c r="F274" s="565"/>
      <c r="G274" s="565"/>
      <c r="H274" s="565"/>
      <c r="I274" s="565"/>
      <c r="J274" s="565"/>
      <c r="K274" s="565"/>
      <c r="L274" s="565"/>
      <c r="M274" s="565"/>
      <c r="N274" s="565"/>
      <c r="O274" s="37"/>
      <c r="P274" s="778"/>
      <c r="Q274" s="778"/>
      <c r="R274" s="778"/>
      <c r="S274" s="778"/>
      <c r="T274" s="778"/>
      <c r="U274" s="778"/>
      <c r="V274" s="778"/>
      <c r="W274" s="778"/>
      <c r="X274" s="778"/>
      <c r="Y274" s="778"/>
    </row>
    <row r="275" ht="13.5" customHeight="1">
      <c r="A275" s="37"/>
      <c r="B275" s="565"/>
      <c r="C275" s="565"/>
      <c r="D275" s="565"/>
      <c r="E275" s="565"/>
      <c r="F275" s="565"/>
      <c r="G275" s="565"/>
      <c r="H275" s="565"/>
      <c r="I275" s="565"/>
      <c r="J275" s="565"/>
      <c r="K275" s="565"/>
      <c r="L275" s="565"/>
      <c r="M275" s="565"/>
      <c r="N275" s="565"/>
      <c r="O275" s="37"/>
      <c r="P275" s="778"/>
      <c r="Q275" s="778"/>
      <c r="R275" s="778"/>
      <c r="S275" s="778"/>
      <c r="T275" s="778"/>
      <c r="U275" s="778"/>
      <c r="V275" s="778"/>
      <c r="W275" s="778"/>
      <c r="X275" s="778"/>
      <c r="Y275" s="778"/>
    </row>
    <row r="276" ht="13.5" customHeight="1">
      <c r="A276" s="37"/>
      <c r="B276" s="565"/>
      <c r="C276" s="565"/>
      <c r="D276" s="565"/>
      <c r="E276" s="565"/>
      <c r="F276" s="565"/>
      <c r="G276" s="565"/>
      <c r="H276" s="565"/>
      <c r="I276" s="565"/>
      <c r="J276" s="565"/>
      <c r="K276" s="565"/>
      <c r="L276" s="565"/>
      <c r="M276" s="565"/>
      <c r="N276" s="565"/>
      <c r="O276" s="37"/>
      <c r="P276" s="778"/>
      <c r="Q276" s="778"/>
      <c r="R276" s="778"/>
      <c r="S276" s="778"/>
      <c r="T276" s="778"/>
      <c r="U276" s="778"/>
      <c r="V276" s="778"/>
      <c r="W276" s="778"/>
      <c r="X276" s="778"/>
      <c r="Y276" s="778"/>
    </row>
    <row r="277" ht="13.5" customHeight="1">
      <c r="A277" s="37"/>
      <c r="B277" s="565"/>
      <c r="C277" s="565"/>
      <c r="D277" s="565"/>
      <c r="E277" s="565"/>
      <c r="F277" s="565"/>
      <c r="G277" s="565"/>
      <c r="H277" s="565"/>
      <c r="I277" s="565"/>
      <c r="J277" s="565"/>
      <c r="K277" s="565"/>
      <c r="L277" s="565"/>
      <c r="M277" s="565"/>
      <c r="N277" s="565"/>
      <c r="O277" s="37"/>
      <c r="P277" s="778"/>
      <c r="Q277" s="778"/>
      <c r="R277" s="778"/>
      <c r="S277" s="778"/>
      <c r="T277" s="778"/>
      <c r="U277" s="778"/>
      <c r="V277" s="778"/>
      <c r="W277" s="778"/>
      <c r="X277" s="778"/>
      <c r="Y277" s="778"/>
    </row>
    <row r="278" ht="13.5" customHeight="1">
      <c r="A278" s="37"/>
      <c r="B278" s="565"/>
      <c r="C278" s="565"/>
      <c r="D278" s="565"/>
      <c r="E278" s="565"/>
      <c r="F278" s="565"/>
      <c r="G278" s="565"/>
      <c r="H278" s="565"/>
      <c r="I278" s="565"/>
      <c r="J278" s="565"/>
      <c r="K278" s="565"/>
      <c r="L278" s="565"/>
      <c r="M278" s="565"/>
      <c r="N278" s="565"/>
      <c r="O278" s="37"/>
      <c r="P278" s="778"/>
      <c r="Q278" s="778"/>
      <c r="R278" s="778"/>
      <c r="S278" s="778"/>
      <c r="T278" s="778"/>
      <c r="U278" s="778"/>
      <c r="V278" s="778"/>
      <c r="W278" s="778"/>
      <c r="X278" s="778"/>
      <c r="Y278" s="778"/>
    </row>
    <row r="279" ht="13.5" customHeight="1">
      <c r="A279" s="37"/>
      <c r="B279" s="565"/>
      <c r="C279" s="565"/>
      <c r="D279" s="565"/>
      <c r="E279" s="565"/>
      <c r="F279" s="565"/>
      <c r="G279" s="565"/>
      <c r="H279" s="565"/>
      <c r="I279" s="565"/>
      <c r="J279" s="565"/>
      <c r="K279" s="565"/>
      <c r="L279" s="565"/>
      <c r="M279" s="565"/>
      <c r="N279" s="565"/>
      <c r="O279" s="37"/>
      <c r="P279" s="778"/>
      <c r="Q279" s="778"/>
      <c r="R279" s="778"/>
      <c r="S279" s="778"/>
      <c r="T279" s="778"/>
      <c r="U279" s="778"/>
      <c r="V279" s="778"/>
      <c r="W279" s="778"/>
      <c r="X279" s="778"/>
      <c r="Y279" s="778"/>
    </row>
    <row r="280" ht="13.5" customHeight="1">
      <c r="A280" s="37"/>
      <c r="B280" s="565"/>
      <c r="C280" s="565"/>
      <c r="D280" s="565"/>
      <c r="E280" s="565"/>
      <c r="F280" s="565"/>
      <c r="G280" s="565"/>
      <c r="H280" s="565"/>
      <c r="I280" s="565"/>
      <c r="J280" s="565"/>
      <c r="K280" s="565"/>
      <c r="L280" s="565"/>
      <c r="M280" s="565"/>
      <c r="N280" s="565"/>
      <c r="O280" s="37"/>
      <c r="P280" s="778"/>
      <c r="Q280" s="778"/>
      <c r="R280" s="778"/>
      <c r="S280" s="778"/>
      <c r="T280" s="778"/>
      <c r="U280" s="778"/>
      <c r="V280" s="778"/>
      <c r="W280" s="778"/>
      <c r="X280" s="778"/>
      <c r="Y280" s="778"/>
    </row>
    <row r="281" ht="13.5" customHeight="1">
      <c r="A281" s="37"/>
      <c r="B281" s="565"/>
      <c r="C281" s="565"/>
      <c r="D281" s="565"/>
      <c r="E281" s="565"/>
      <c r="F281" s="565"/>
      <c r="G281" s="565"/>
      <c r="H281" s="565"/>
      <c r="I281" s="565"/>
      <c r="J281" s="565"/>
      <c r="K281" s="565"/>
      <c r="L281" s="565"/>
      <c r="M281" s="565"/>
      <c r="N281" s="565"/>
      <c r="O281" s="37"/>
      <c r="P281" s="778"/>
      <c r="Q281" s="778"/>
      <c r="R281" s="778"/>
      <c r="S281" s="778"/>
      <c r="T281" s="778"/>
      <c r="U281" s="778"/>
      <c r="V281" s="778"/>
      <c r="W281" s="778"/>
      <c r="X281" s="778"/>
      <c r="Y281" s="778"/>
    </row>
    <row r="282" ht="13.5" customHeight="1">
      <c r="A282" s="37"/>
      <c r="B282" s="565"/>
      <c r="C282" s="565"/>
      <c r="D282" s="565"/>
      <c r="E282" s="565"/>
      <c r="F282" s="565"/>
      <c r="G282" s="565"/>
      <c r="H282" s="565"/>
      <c r="I282" s="565"/>
      <c r="J282" s="565"/>
      <c r="K282" s="565"/>
      <c r="L282" s="565"/>
      <c r="M282" s="565"/>
      <c r="N282" s="565"/>
      <c r="O282" s="37"/>
      <c r="P282" s="778"/>
      <c r="Q282" s="778"/>
      <c r="R282" s="778"/>
      <c r="S282" s="778"/>
      <c r="T282" s="778"/>
      <c r="U282" s="778"/>
      <c r="V282" s="778"/>
      <c r="W282" s="778"/>
      <c r="X282" s="778"/>
      <c r="Y282" s="778"/>
    </row>
    <row r="283" ht="13.5" customHeight="1">
      <c r="A283" s="37"/>
      <c r="B283" s="565"/>
      <c r="C283" s="565"/>
      <c r="D283" s="565"/>
      <c r="E283" s="565"/>
      <c r="F283" s="565"/>
      <c r="G283" s="565"/>
      <c r="H283" s="565"/>
      <c r="I283" s="565"/>
      <c r="J283" s="565"/>
      <c r="K283" s="565"/>
      <c r="L283" s="565"/>
      <c r="M283" s="565"/>
      <c r="N283" s="565"/>
      <c r="O283" s="37"/>
      <c r="P283" s="778"/>
      <c r="Q283" s="778"/>
      <c r="R283" s="778"/>
      <c r="S283" s="778"/>
      <c r="T283" s="778"/>
      <c r="U283" s="778"/>
      <c r="V283" s="778"/>
      <c r="W283" s="778"/>
      <c r="X283" s="778"/>
      <c r="Y283" s="778"/>
    </row>
    <row r="284" ht="13.5" customHeight="1">
      <c r="A284" s="37"/>
      <c r="B284" s="565"/>
      <c r="C284" s="565"/>
      <c r="D284" s="565"/>
      <c r="E284" s="565"/>
      <c r="F284" s="565"/>
      <c r="G284" s="565"/>
      <c r="H284" s="565"/>
      <c r="I284" s="565"/>
      <c r="J284" s="565"/>
      <c r="K284" s="565"/>
      <c r="L284" s="565"/>
      <c r="M284" s="565"/>
      <c r="N284" s="565"/>
      <c r="O284" s="37"/>
      <c r="P284" s="778"/>
      <c r="Q284" s="778"/>
      <c r="R284" s="778"/>
      <c r="S284" s="778"/>
      <c r="T284" s="778"/>
      <c r="U284" s="778"/>
      <c r="V284" s="778"/>
      <c r="W284" s="778"/>
      <c r="X284" s="778"/>
      <c r="Y284" s="778"/>
    </row>
    <row r="285" ht="13.5" customHeight="1">
      <c r="A285" s="37"/>
      <c r="B285" s="565"/>
      <c r="C285" s="565"/>
      <c r="D285" s="565"/>
      <c r="E285" s="565"/>
      <c r="F285" s="565"/>
      <c r="G285" s="565"/>
      <c r="H285" s="565"/>
      <c r="I285" s="565"/>
      <c r="J285" s="565"/>
      <c r="K285" s="565"/>
      <c r="L285" s="565"/>
      <c r="M285" s="565"/>
      <c r="N285" s="565"/>
      <c r="O285" s="37"/>
      <c r="P285" s="778"/>
      <c r="Q285" s="778"/>
      <c r="R285" s="778"/>
      <c r="S285" s="778"/>
      <c r="T285" s="778"/>
      <c r="U285" s="778"/>
      <c r="V285" s="778"/>
      <c r="W285" s="778"/>
      <c r="X285" s="778"/>
      <c r="Y285" s="778"/>
    </row>
    <row r="286" ht="13.5" customHeight="1">
      <c r="A286" s="37"/>
      <c r="B286" s="565"/>
      <c r="C286" s="565"/>
      <c r="D286" s="565"/>
      <c r="E286" s="565"/>
      <c r="F286" s="565"/>
      <c r="G286" s="565"/>
      <c r="H286" s="565"/>
      <c r="I286" s="565"/>
      <c r="J286" s="565"/>
      <c r="K286" s="565"/>
      <c r="L286" s="565"/>
      <c r="M286" s="565"/>
      <c r="N286" s="565"/>
      <c r="O286" s="37"/>
      <c r="P286" s="778"/>
      <c r="Q286" s="778"/>
      <c r="R286" s="778"/>
      <c r="S286" s="778"/>
      <c r="T286" s="778"/>
      <c r="U286" s="778"/>
      <c r="V286" s="778"/>
      <c r="W286" s="778"/>
      <c r="X286" s="778"/>
      <c r="Y286" s="778"/>
    </row>
    <row r="287" ht="13.5" customHeight="1">
      <c r="A287" s="37"/>
      <c r="B287" s="565"/>
      <c r="C287" s="565"/>
      <c r="D287" s="565"/>
      <c r="E287" s="565"/>
      <c r="F287" s="565"/>
      <c r="G287" s="565"/>
      <c r="H287" s="565"/>
      <c r="I287" s="565"/>
      <c r="J287" s="565"/>
      <c r="K287" s="565"/>
      <c r="L287" s="565"/>
      <c r="M287" s="565"/>
      <c r="N287" s="565"/>
      <c r="O287" s="37"/>
      <c r="P287" s="778"/>
      <c r="Q287" s="778"/>
      <c r="R287" s="778"/>
      <c r="S287" s="778"/>
      <c r="T287" s="778"/>
      <c r="U287" s="778"/>
      <c r="V287" s="778"/>
      <c r="W287" s="778"/>
      <c r="X287" s="778"/>
      <c r="Y287" s="778"/>
    </row>
    <row r="288" ht="13.5" customHeight="1">
      <c r="A288" s="37"/>
      <c r="B288" s="565"/>
      <c r="C288" s="565"/>
      <c r="D288" s="565"/>
      <c r="E288" s="565"/>
      <c r="F288" s="565"/>
      <c r="G288" s="565"/>
      <c r="H288" s="565"/>
      <c r="I288" s="565"/>
      <c r="J288" s="565"/>
      <c r="K288" s="565"/>
      <c r="L288" s="565"/>
      <c r="M288" s="565"/>
      <c r="N288" s="565"/>
      <c r="O288" s="37"/>
      <c r="P288" s="778"/>
      <c r="Q288" s="778"/>
      <c r="R288" s="778"/>
      <c r="S288" s="778"/>
      <c r="T288" s="778"/>
      <c r="U288" s="778"/>
      <c r="V288" s="778"/>
      <c r="W288" s="778"/>
      <c r="X288" s="778"/>
      <c r="Y288" s="778"/>
    </row>
    <row r="289" ht="13.5" customHeight="1">
      <c r="A289" s="37"/>
      <c r="B289" s="565"/>
      <c r="C289" s="565"/>
      <c r="D289" s="565"/>
      <c r="E289" s="565"/>
      <c r="F289" s="565"/>
      <c r="G289" s="565"/>
      <c r="H289" s="565"/>
      <c r="I289" s="565"/>
      <c r="J289" s="565"/>
      <c r="K289" s="565"/>
      <c r="L289" s="565"/>
      <c r="M289" s="565"/>
      <c r="N289" s="565"/>
      <c r="O289" s="37"/>
      <c r="P289" s="778"/>
      <c r="Q289" s="778"/>
      <c r="R289" s="778"/>
      <c r="S289" s="778"/>
      <c r="T289" s="778"/>
      <c r="U289" s="778"/>
      <c r="V289" s="778"/>
      <c r="W289" s="778"/>
      <c r="X289" s="778"/>
      <c r="Y289" s="778"/>
    </row>
    <row r="290" ht="13.5" customHeight="1">
      <c r="A290" s="37"/>
      <c r="B290" s="565"/>
      <c r="C290" s="565"/>
      <c r="D290" s="565"/>
      <c r="E290" s="565"/>
      <c r="F290" s="565"/>
      <c r="G290" s="565"/>
      <c r="H290" s="565"/>
      <c r="I290" s="565"/>
      <c r="J290" s="565"/>
      <c r="K290" s="565"/>
      <c r="L290" s="565"/>
      <c r="M290" s="565"/>
      <c r="N290" s="565"/>
      <c r="O290" s="37"/>
      <c r="P290" s="778"/>
      <c r="Q290" s="778"/>
      <c r="R290" s="778"/>
      <c r="S290" s="778"/>
      <c r="T290" s="778"/>
      <c r="U290" s="778"/>
      <c r="V290" s="778"/>
      <c r="W290" s="778"/>
      <c r="X290" s="778"/>
      <c r="Y290" s="778"/>
    </row>
    <row r="291" ht="13.5" customHeight="1">
      <c r="A291" s="37"/>
      <c r="B291" s="565"/>
      <c r="C291" s="565"/>
      <c r="D291" s="565"/>
      <c r="E291" s="565"/>
      <c r="F291" s="565"/>
      <c r="G291" s="565"/>
      <c r="H291" s="565"/>
      <c r="I291" s="565"/>
      <c r="J291" s="565"/>
      <c r="K291" s="565"/>
      <c r="L291" s="565"/>
      <c r="M291" s="565"/>
      <c r="N291" s="565"/>
      <c r="O291" s="37"/>
      <c r="P291" s="778"/>
      <c r="Q291" s="778"/>
      <c r="R291" s="778"/>
      <c r="S291" s="778"/>
      <c r="T291" s="778"/>
      <c r="U291" s="778"/>
      <c r="V291" s="778"/>
      <c r="W291" s="778"/>
      <c r="X291" s="778"/>
      <c r="Y291" s="778"/>
    </row>
    <row r="292" ht="13.5" customHeight="1">
      <c r="A292" s="37"/>
      <c r="B292" s="565"/>
      <c r="C292" s="565"/>
      <c r="D292" s="565"/>
      <c r="E292" s="565"/>
      <c r="F292" s="565"/>
      <c r="G292" s="565"/>
      <c r="H292" s="565"/>
      <c r="I292" s="565"/>
      <c r="J292" s="565"/>
      <c r="K292" s="565"/>
      <c r="L292" s="565"/>
      <c r="M292" s="565"/>
      <c r="N292" s="565"/>
      <c r="O292" s="37"/>
      <c r="P292" s="778"/>
      <c r="Q292" s="778"/>
      <c r="R292" s="778"/>
      <c r="S292" s="778"/>
      <c r="T292" s="778"/>
      <c r="U292" s="778"/>
      <c r="V292" s="778"/>
      <c r="W292" s="778"/>
      <c r="X292" s="778"/>
      <c r="Y292" s="778"/>
    </row>
    <row r="293" ht="13.5" customHeight="1">
      <c r="A293" s="37"/>
      <c r="B293" s="565"/>
      <c r="C293" s="565"/>
      <c r="D293" s="565"/>
      <c r="E293" s="565"/>
      <c r="F293" s="565"/>
      <c r="G293" s="565"/>
      <c r="H293" s="565"/>
      <c r="I293" s="565"/>
      <c r="J293" s="565"/>
      <c r="K293" s="565"/>
      <c r="L293" s="565"/>
      <c r="M293" s="565"/>
      <c r="N293" s="565"/>
      <c r="O293" s="37"/>
      <c r="P293" s="778"/>
      <c r="Q293" s="778"/>
      <c r="R293" s="778"/>
      <c r="S293" s="778"/>
      <c r="T293" s="778"/>
      <c r="U293" s="778"/>
      <c r="V293" s="778"/>
      <c r="W293" s="778"/>
      <c r="X293" s="778"/>
      <c r="Y293" s="778"/>
    </row>
    <row r="294" ht="13.5" customHeight="1">
      <c r="A294" s="37"/>
      <c r="B294" s="565"/>
      <c r="C294" s="565"/>
      <c r="D294" s="565"/>
      <c r="E294" s="565"/>
      <c r="F294" s="565"/>
      <c r="G294" s="565"/>
      <c r="H294" s="565"/>
      <c r="I294" s="565"/>
      <c r="J294" s="565"/>
      <c r="K294" s="565"/>
      <c r="L294" s="565"/>
      <c r="M294" s="565"/>
      <c r="N294" s="565"/>
      <c r="O294" s="37"/>
      <c r="P294" s="778"/>
      <c r="Q294" s="778"/>
      <c r="R294" s="778"/>
      <c r="S294" s="778"/>
      <c r="T294" s="778"/>
      <c r="U294" s="778"/>
      <c r="V294" s="778"/>
      <c r="W294" s="778"/>
      <c r="X294" s="778"/>
      <c r="Y294" s="778"/>
    </row>
    <row r="295" ht="13.5" customHeight="1">
      <c r="A295" s="37"/>
      <c r="B295" s="565"/>
      <c r="C295" s="565"/>
      <c r="D295" s="565"/>
      <c r="E295" s="565"/>
      <c r="F295" s="565"/>
      <c r="G295" s="565"/>
      <c r="H295" s="565"/>
      <c r="I295" s="565"/>
      <c r="J295" s="565"/>
      <c r="K295" s="565"/>
      <c r="L295" s="565"/>
      <c r="M295" s="565"/>
      <c r="N295" s="565"/>
      <c r="O295" s="37"/>
      <c r="P295" s="778"/>
      <c r="Q295" s="778"/>
      <c r="R295" s="778"/>
      <c r="S295" s="778"/>
      <c r="T295" s="778"/>
      <c r="U295" s="778"/>
      <c r="V295" s="778"/>
      <c r="W295" s="778"/>
      <c r="X295" s="778"/>
      <c r="Y295" s="778"/>
    </row>
    <row r="296" ht="13.5" customHeight="1">
      <c r="A296" s="37"/>
      <c r="B296" s="565"/>
      <c r="C296" s="565"/>
      <c r="D296" s="565"/>
      <c r="E296" s="565"/>
      <c r="F296" s="565"/>
      <c r="G296" s="565"/>
      <c r="H296" s="565"/>
      <c r="I296" s="565"/>
      <c r="J296" s="565"/>
      <c r="K296" s="565"/>
      <c r="L296" s="565"/>
      <c r="M296" s="565"/>
      <c r="N296" s="565"/>
      <c r="O296" s="37"/>
      <c r="P296" s="778"/>
      <c r="Q296" s="778"/>
      <c r="R296" s="778"/>
      <c r="S296" s="778"/>
      <c r="T296" s="778"/>
      <c r="U296" s="778"/>
      <c r="V296" s="778"/>
      <c r="W296" s="778"/>
      <c r="X296" s="778"/>
      <c r="Y296" s="778"/>
    </row>
    <row r="297" ht="13.5" customHeight="1">
      <c r="A297" s="37"/>
      <c r="B297" s="565"/>
      <c r="C297" s="565"/>
      <c r="D297" s="565"/>
      <c r="E297" s="565"/>
      <c r="F297" s="565"/>
      <c r="G297" s="565"/>
      <c r="H297" s="565"/>
      <c r="I297" s="565"/>
      <c r="J297" s="565"/>
      <c r="K297" s="565"/>
      <c r="L297" s="565"/>
      <c r="M297" s="565"/>
      <c r="N297" s="565"/>
      <c r="O297" s="37"/>
      <c r="P297" s="778"/>
      <c r="Q297" s="778"/>
      <c r="R297" s="778"/>
      <c r="S297" s="778"/>
      <c r="T297" s="778"/>
      <c r="U297" s="778"/>
      <c r="V297" s="778"/>
      <c r="W297" s="778"/>
      <c r="X297" s="778"/>
      <c r="Y297" s="778"/>
    </row>
    <row r="298" ht="13.5" customHeight="1">
      <c r="A298" s="37"/>
      <c r="B298" s="565"/>
      <c r="C298" s="565"/>
      <c r="D298" s="565"/>
      <c r="E298" s="565"/>
      <c r="F298" s="565"/>
      <c r="G298" s="565"/>
      <c r="H298" s="565"/>
      <c r="I298" s="565"/>
      <c r="J298" s="565"/>
      <c r="K298" s="565"/>
      <c r="L298" s="565"/>
      <c r="M298" s="565"/>
      <c r="N298" s="565"/>
      <c r="O298" s="37"/>
      <c r="P298" s="778"/>
      <c r="Q298" s="778"/>
      <c r="R298" s="778"/>
      <c r="S298" s="778"/>
      <c r="T298" s="778"/>
      <c r="U298" s="778"/>
      <c r="V298" s="778"/>
      <c r="W298" s="778"/>
      <c r="X298" s="778"/>
      <c r="Y298" s="778"/>
    </row>
    <row r="299" ht="13.5" customHeight="1">
      <c r="A299" s="37"/>
      <c r="B299" s="565"/>
      <c r="C299" s="565"/>
      <c r="D299" s="565"/>
      <c r="E299" s="565"/>
      <c r="F299" s="565"/>
      <c r="G299" s="565"/>
      <c r="H299" s="565"/>
      <c r="I299" s="565"/>
      <c r="J299" s="565"/>
      <c r="K299" s="565"/>
      <c r="L299" s="565"/>
      <c r="M299" s="565"/>
      <c r="N299" s="565"/>
      <c r="O299" s="37"/>
      <c r="P299" s="778"/>
      <c r="Q299" s="778"/>
      <c r="R299" s="778"/>
      <c r="S299" s="778"/>
      <c r="T299" s="778"/>
      <c r="U299" s="778"/>
      <c r="V299" s="778"/>
      <c r="W299" s="778"/>
      <c r="X299" s="778"/>
      <c r="Y299" s="778"/>
    </row>
    <row r="300" ht="13.5" customHeight="1">
      <c r="A300" s="37"/>
      <c r="B300" s="565"/>
      <c r="C300" s="565"/>
      <c r="D300" s="565"/>
      <c r="E300" s="565"/>
      <c r="F300" s="565"/>
      <c r="G300" s="565"/>
      <c r="H300" s="565"/>
      <c r="I300" s="565"/>
      <c r="J300" s="565"/>
      <c r="K300" s="565"/>
      <c r="L300" s="565"/>
      <c r="M300" s="565"/>
      <c r="N300" s="565"/>
      <c r="O300" s="37"/>
      <c r="P300" s="778"/>
      <c r="Q300" s="778"/>
      <c r="R300" s="778"/>
      <c r="S300" s="778"/>
      <c r="T300" s="778"/>
      <c r="U300" s="778"/>
      <c r="V300" s="778"/>
      <c r="W300" s="778"/>
      <c r="X300" s="778"/>
      <c r="Y300" s="778"/>
    </row>
    <row r="301" ht="13.5" customHeight="1">
      <c r="A301" s="37"/>
      <c r="B301" s="565"/>
      <c r="C301" s="565"/>
      <c r="D301" s="565"/>
      <c r="E301" s="565"/>
      <c r="F301" s="565"/>
      <c r="G301" s="565"/>
      <c r="H301" s="565"/>
      <c r="I301" s="565"/>
      <c r="J301" s="565"/>
      <c r="K301" s="565"/>
      <c r="L301" s="565"/>
      <c r="M301" s="565"/>
      <c r="N301" s="565"/>
      <c r="O301" s="37"/>
      <c r="P301" s="778"/>
      <c r="Q301" s="778"/>
      <c r="R301" s="778"/>
      <c r="S301" s="778"/>
      <c r="T301" s="778"/>
      <c r="U301" s="778"/>
      <c r="V301" s="778"/>
      <c r="W301" s="778"/>
      <c r="X301" s="778"/>
      <c r="Y301" s="778"/>
    </row>
    <row r="302" ht="13.5" customHeight="1">
      <c r="A302" s="37"/>
      <c r="B302" s="565"/>
      <c r="C302" s="565"/>
      <c r="D302" s="565"/>
      <c r="E302" s="565"/>
      <c r="F302" s="565"/>
      <c r="G302" s="565"/>
      <c r="H302" s="565"/>
      <c r="I302" s="565"/>
      <c r="J302" s="565"/>
      <c r="K302" s="565"/>
      <c r="L302" s="565"/>
      <c r="M302" s="565"/>
      <c r="N302" s="565"/>
      <c r="O302" s="37"/>
      <c r="P302" s="778"/>
      <c r="Q302" s="778"/>
      <c r="R302" s="778"/>
      <c r="S302" s="778"/>
      <c r="T302" s="778"/>
      <c r="U302" s="778"/>
      <c r="V302" s="778"/>
      <c r="W302" s="778"/>
      <c r="X302" s="778"/>
      <c r="Y302" s="778"/>
    </row>
    <row r="303" ht="13.5" customHeight="1">
      <c r="A303" s="37"/>
      <c r="B303" s="565"/>
      <c r="C303" s="565"/>
      <c r="D303" s="565"/>
      <c r="E303" s="565"/>
      <c r="F303" s="565"/>
      <c r="G303" s="565"/>
      <c r="H303" s="565"/>
      <c r="I303" s="565"/>
      <c r="J303" s="565"/>
      <c r="K303" s="565"/>
      <c r="L303" s="565"/>
      <c r="M303" s="565"/>
      <c r="N303" s="565"/>
      <c r="O303" s="37"/>
      <c r="P303" s="778"/>
      <c r="Q303" s="778"/>
      <c r="R303" s="778"/>
      <c r="S303" s="778"/>
      <c r="T303" s="778"/>
      <c r="U303" s="778"/>
      <c r="V303" s="778"/>
      <c r="W303" s="778"/>
      <c r="X303" s="778"/>
      <c r="Y303" s="778"/>
    </row>
    <row r="304" ht="13.5" customHeight="1">
      <c r="A304" s="37"/>
      <c r="B304" s="565"/>
      <c r="C304" s="565"/>
      <c r="D304" s="565"/>
      <c r="E304" s="565"/>
      <c r="F304" s="565"/>
      <c r="G304" s="565"/>
      <c r="H304" s="565"/>
      <c r="I304" s="565"/>
      <c r="J304" s="565"/>
      <c r="K304" s="565"/>
      <c r="L304" s="565"/>
      <c r="M304" s="565"/>
      <c r="N304" s="565"/>
      <c r="O304" s="37"/>
      <c r="P304" s="778"/>
      <c r="Q304" s="778"/>
      <c r="R304" s="778"/>
      <c r="S304" s="778"/>
      <c r="T304" s="778"/>
      <c r="U304" s="778"/>
      <c r="V304" s="778"/>
      <c r="W304" s="778"/>
      <c r="X304" s="778"/>
      <c r="Y304" s="778"/>
    </row>
    <row r="305" ht="13.5" customHeight="1">
      <c r="A305" s="37"/>
      <c r="B305" s="565"/>
      <c r="C305" s="565"/>
      <c r="D305" s="565"/>
      <c r="E305" s="565"/>
      <c r="F305" s="565"/>
      <c r="G305" s="565"/>
      <c r="H305" s="565"/>
      <c r="I305" s="565"/>
      <c r="J305" s="565"/>
      <c r="K305" s="565"/>
      <c r="L305" s="565"/>
      <c r="M305" s="565"/>
      <c r="N305" s="565"/>
      <c r="O305" s="37"/>
      <c r="P305" s="778"/>
      <c r="Q305" s="778"/>
      <c r="R305" s="778"/>
      <c r="S305" s="778"/>
      <c r="T305" s="778"/>
      <c r="U305" s="778"/>
      <c r="V305" s="778"/>
      <c r="W305" s="778"/>
      <c r="X305" s="778"/>
      <c r="Y305" s="778"/>
    </row>
    <row r="306" ht="13.5" customHeight="1">
      <c r="A306" s="37"/>
      <c r="B306" s="565"/>
      <c r="C306" s="565"/>
      <c r="D306" s="565"/>
      <c r="E306" s="565"/>
      <c r="F306" s="565"/>
      <c r="G306" s="565"/>
      <c r="H306" s="565"/>
      <c r="I306" s="565"/>
      <c r="J306" s="565"/>
      <c r="K306" s="565"/>
      <c r="L306" s="565"/>
      <c r="M306" s="565"/>
      <c r="N306" s="565"/>
      <c r="O306" s="37"/>
      <c r="P306" s="778"/>
      <c r="Q306" s="778"/>
      <c r="R306" s="778"/>
      <c r="S306" s="778"/>
      <c r="T306" s="778"/>
      <c r="U306" s="778"/>
      <c r="V306" s="778"/>
      <c r="W306" s="778"/>
      <c r="X306" s="778"/>
      <c r="Y306" s="778"/>
    </row>
    <row r="307" ht="13.5" customHeight="1">
      <c r="A307" s="37"/>
      <c r="B307" s="565"/>
      <c r="C307" s="565"/>
      <c r="D307" s="565"/>
      <c r="E307" s="565"/>
      <c r="F307" s="565"/>
      <c r="G307" s="565"/>
      <c r="H307" s="565"/>
      <c r="I307" s="565"/>
      <c r="J307" s="565"/>
      <c r="K307" s="565"/>
      <c r="L307" s="565"/>
      <c r="M307" s="565"/>
      <c r="N307" s="565"/>
      <c r="O307" s="37"/>
      <c r="P307" s="778"/>
      <c r="Q307" s="778"/>
      <c r="R307" s="778"/>
      <c r="S307" s="778"/>
      <c r="T307" s="778"/>
      <c r="U307" s="778"/>
      <c r="V307" s="778"/>
      <c r="W307" s="778"/>
      <c r="X307" s="778"/>
      <c r="Y307" s="778"/>
    </row>
    <row r="308" ht="13.5" customHeight="1">
      <c r="A308" s="37"/>
      <c r="B308" s="565"/>
      <c r="C308" s="565"/>
      <c r="D308" s="565"/>
      <c r="E308" s="565"/>
      <c r="F308" s="565"/>
      <c r="G308" s="565"/>
      <c r="H308" s="565"/>
      <c r="I308" s="565"/>
      <c r="J308" s="565"/>
      <c r="K308" s="565"/>
      <c r="L308" s="565"/>
      <c r="M308" s="565"/>
      <c r="N308" s="565"/>
      <c r="O308" s="37"/>
      <c r="P308" s="778"/>
      <c r="Q308" s="778"/>
      <c r="R308" s="778"/>
      <c r="S308" s="778"/>
      <c r="T308" s="778"/>
      <c r="U308" s="778"/>
      <c r="V308" s="778"/>
      <c r="W308" s="778"/>
      <c r="X308" s="778"/>
      <c r="Y308" s="778"/>
    </row>
    <row r="309" ht="13.5" customHeight="1">
      <c r="A309" s="37"/>
      <c r="B309" s="565"/>
      <c r="C309" s="565"/>
      <c r="D309" s="565"/>
      <c r="E309" s="565"/>
      <c r="F309" s="565"/>
      <c r="G309" s="565"/>
      <c r="H309" s="565"/>
      <c r="I309" s="565"/>
      <c r="J309" s="565"/>
      <c r="K309" s="565"/>
      <c r="L309" s="565"/>
      <c r="M309" s="565"/>
      <c r="N309" s="565"/>
      <c r="O309" s="37"/>
      <c r="P309" s="778"/>
      <c r="Q309" s="778"/>
      <c r="R309" s="778"/>
      <c r="S309" s="778"/>
      <c r="T309" s="778"/>
      <c r="U309" s="778"/>
      <c r="V309" s="778"/>
      <c r="W309" s="778"/>
      <c r="X309" s="778"/>
      <c r="Y309" s="778"/>
    </row>
    <row r="310" ht="13.5" customHeight="1">
      <c r="A310" s="37"/>
      <c r="B310" s="565"/>
      <c r="C310" s="565"/>
      <c r="D310" s="565"/>
      <c r="E310" s="565"/>
      <c r="F310" s="565"/>
      <c r="G310" s="565"/>
      <c r="H310" s="565"/>
      <c r="I310" s="565"/>
      <c r="J310" s="565"/>
      <c r="K310" s="565"/>
      <c r="L310" s="565"/>
      <c r="M310" s="565"/>
      <c r="N310" s="565"/>
      <c r="O310" s="37"/>
      <c r="P310" s="778"/>
      <c r="Q310" s="778"/>
      <c r="R310" s="778"/>
      <c r="S310" s="778"/>
      <c r="T310" s="778"/>
      <c r="U310" s="778"/>
      <c r="V310" s="778"/>
      <c r="W310" s="778"/>
      <c r="X310" s="778"/>
      <c r="Y310" s="778"/>
    </row>
    <row r="311" ht="13.5" customHeight="1">
      <c r="A311" s="37"/>
      <c r="B311" s="565"/>
      <c r="C311" s="565"/>
      <c r="D311" s="565"/>
      <c r="E311" s="565"/>
      <c r="F311" s="565"/>
      <c r="G311" s="565"/>
      <c r="H311" s="565"/>
      <c r="I311" s="565"/>
      <c r="J311" s="565"/>
      <c r="K311" s="565"/>
      <c r="L311" s="565"/>
      <c r="M311" s="565"/>
      <c r="N311" s="565"/>
      <c r="O311" s="37"/>
      <c r="P311" s="778"/>
      <c r="Q311" s="778"/>
      <c r="R311" s="778"/>
      <c r="S311" s="778"/>
      <c r="T311" s="778"/>
      <c r="U311" s="778"/>
      <c r="V311" s="778"/>
      <c r="W311" s="778"/>
      <c r="X311" s="778"/>
      <c r="Y311" s="778"/>
    </row>
    <row r="312" ht="13.5" customHeight="1">
      <c r="A312" s="37"/>
      <c r="B312" s="565"/>
      <c r="C312" s="565"/>
      <c r="D312" s="565"/>
      <c r="E312" s="565"/>
      <c r="F312" s="565"/>
      <c r="G312" s="565"/>
      <c r="H312" s="565"/>
      <c r="I312" s="565"/>
      <c r="J312" s="565"/>
      <c r="K312" s="565"/>
      <c r="L312" s="565"/>
      <c r="M312" s="565"/>
      <c r="N312" s="565"/>
      <c r="O312" s="37"/>
      <c r="P312" s="778"/>
      <c r="Q312" s="778"/>
      <c r="R312" s="778"/>
      <c r="S312" s="778"/>
      <c r="T312" s="778"/>
      <c r="U312" s="778"/>
      <c r="V312" s="778"/>
      <c r="W312" s="778"/>
      <c r="X312" s="778"/>
      <c r="Y312" s="778"/>
    </row>
    <row r="313" ht="13.5" customHeight="1">
      <c r="A313" s="37"/>
      <c r="B313" s="565"/>
      <c r="C313" s="565"/>
      <c r="D313" s="565"/>
      <c r="E313" s="565"/>
      <c r="F313" s="565"/>
      <c r="G313" s="565"/>
      <c r="H313" s="565"/>
      <c r="I313" s="565"/>
      <c r="J313" s="565"/>
      <c r="K313" s="565"/>
      <c r="L313" s="565"/>
      <c r="M313" s="565"/>
      <c r="N313" s="565"/>
      <c r="O313" s="37"/>
      <c r="P313" s="778"/>
      <c r="Q313" s="778"/>
      <c r="R313" s="778"/>
      <c r="S313" s="778"/>
      <c r="T313" s="778"/>
      <c r="U313" s="778"/>
      <c r="V313" s="778"/>
      <c r="W313" s="778"/>
      <c r="X313" s="778"/>
      <c r="Y313" s="778"/>
    </row>
    <row r="314" ht="13.5" customHeight="1">
      <c r="A314" s="37"/>
      <c r="B314" s="565"/>
      <c r="C314" s="565"/>
      <c r="D314" s="565"/>
      <c r="E314" s="565"/>
      <c r="F314" s="565"/>
      <c r="G314" s="565"/>
      <c r="H314" s="565"/>
      <c r="I314" s="565"/>
      <c r="J314" s="565"/>
      <c r="K314" s="565"/>
      <c r="L314" s="565"/>
      <c r="M314" s="565"/>
      <c r="N314" s="565"/>
      <c r="O314" s="37"/>
      <c r="P314" s="778"/>
      <c r="Q314" s="778"/>
      <c r="R314" s="778"/>
      <c r="S314" s="778"/>
      <c r="T314" s="778"/>
      <c r="U314" s="778"/>
      <c r="V314" s="778"/>
      <c r="W314" s="778"/>
      <c r="X314" s="778"/>
      <c r="Y314" s="778"/>
    </row>
    <row r="315" ht="13.5" customHeight="1">
      <c r="A315" s="37"/>
      <c r="B315" s="565"/>
      <c r="C315" s="565"/>
      <c r="D315" s="565"/>
      <c r="E315" s="565"/>
      <c r="F315" s="565"/>
      <c r="G315" s="565"/>
      <c r="H315" s="565"/>
      <c r="I315" s="565"/>
      <c r="J315" s="565"/>
      <c r="K315" s="565"/>
      <c r="L315" s="565"/>
      <c r="M315" s="565"/>
      <c r="N315" s="565"/>
      <c r="O315" s="37"/>
      <c r="P315" s="778"/>
      <c r="Q315" s="778"/>
      <c r="R315" s="778"/>
      <c r="S315" s="778"/>
      <c r="T315" s="778"/>
      <c r="U315" s="778"/>
      <c r="V315" s="778"/>
      <c r="W315" s="778"/>
      <c r="X315" s="778"/>
      <c r="Y315" s="778"/>
    </row>
    <row r="316" ht="13.5" customHeight="1">
      <c r="A316" s="37"/>
      <c r="B316" s="565"/>
      <c r="C316" s="565"/>
      <c r="D316" s="565"/>
      <c r="E316" s="565"/>
      <c r="F316" s="565"/>
      <c r="G316" s="565"/>
      <c r="H316" s="565"/>
      <c r="I316" s="565"/>
      <c r="J316" s="565"/>
      <c r="K316" s="565"/>
      <c r="L316" s="565"/>
      <c r="M316" s="565"/>
      <c r="N316" s="565"/>
      <c r="O316" s="37"/>
      <c r="P316" s="778"/>
      <c r="Q316" s="778"/>
      <c r="R316" s="778"/>
      <c r="S316" s="778"/>
      <c r="T316" s="778"/>
      <c r="U316" s="778"/>
      <c r="V316" s="778"/>
      <c r="W316" s="778"/>
      <c r="X316" s="778"/>
      <c r="Y316" s="778"/>
    </row>
    <row r="317" ht="13.5" customHeight="1">
      <c r="A317" s="37"/>
      <c r="B317" s="565"/>
      <c r="C317" s="565"/>
      <c r="D317" s="565"/>
      <c r="E317" s="565"/>
      <c r="F317" s="565"/>
      <c r="G317" s="565"/>
      <c r="H317" s="565"/>
      <c r="I317" s="565"/>
      <c r="J317" s="565"/>
      <c r="K317" s="565"/>
      <c r="L317" s="565"/>
      <c r="M317" s="565"/>
      <c r="N317" s="565"/>
      <c r="O317" s="37"/>
      <c r="P317" s="778"/>
      <c r="Q317" s="778"/>
      <c r="R317" s="778"/>
      <c r="S317" s="778"/>
      <c r="T317" s="778"/>
      <c r="U317" s="778"/>
      <c r="V317" s="778"/>
      <c r="W317" s="778"/>
      <c r="X317" s="778"/>
      <c r="Y317" s="778"/>
    </row>
    <row r="318" ht="13.5" customHeight="1">
      <c r="A318" s="37"/>
      <c r="B318" s="565"/>
      <c r="C318" s="565"/>
      <c r="D318" s="565"/>
      <c r="E318" s="565"/>
      <c r="F318" s="565"/>
      <c r="G318" s="565"/>
      <c r="H318" s="565"/>
      <c r="I318" s="565"/>
      <c r="J318" s="565"/>
      <c r="K318" s="565"/>
      <c r="L318" s="565"/>
      <c r="M318" s="565"/>
      <c r="N318" s="565"/>
      <c r="O318" s="37"/>
      <c r="P318" s="778"/>
      <c r="Q318" s="778"/>
      <c r="R318" s="778"/>
      <c r="S318" s="778"/>
      <c r="T318" s="778"/>
      <c r="U318" s="778"/>
      <c r="V318" s="778"/>
      <c r="W318" s="778"/>
      <c r="X318" s="778"/>
      <c r="Y318" s="778"/>
    </row>
    <row r="319" ht="13.5" customHeight="1">
      <c r="A319" s="37"/>
      <c r="B319" s="565"/>
      <c r="C319" s="565"/>
      <c r="D319" s="565"/>
      <c r="E319" s="565"/>
      <c r="F319" s="565"/>
      <c r="G319" s="565"/>
      <c r="H319" s="565"/>
      <c r="I319" s="565"/>
      <c r="J319" s="565"/>
      <c r="K319" s="565"/>
      <c r="L319" s="565"/>
      <c r="M319" s="565"/>
      <c r="N319" s="565"/>
      <c r="O319" s="37"/>
      <c r="P319" s="778"/>
      <c r="Q319" s="778"/>
      <c r="R319" s="778"/>
      <c r="S319" s="778"/>
      <c r="T319" s="778"/>
      <c r="U319" s="778"/>
      <c r="V319" s="778"/>
      <c r="W319" s="778"/>
      <c r="X319" s="778"/>
      <c r="Y319" s="778"/>
    </row>
    <row r="320" ht="13.5" customHeight="1">
      <c r="A320" s="37"/>
      <c r="B320" s="565"/>
      <c r="C320" s="565"/>
      <c r="D320" s="565"/>
      <c r="E320" s="565"/>
      <c r="F320" s="565"/>
      <c r="G320" s="565"/>
      <c r="H320" s="565"/>
      <c r="I320" s="565"/>
      <c r="J320" s="565"/>
      <c r="K320" s="565"/>
      <c r="L320" s="565"/>
      <c r="M320" s="565"/>
      <c r="N320" s="565"/>
      <c r="O320" s="37"/>
      <c r="P320" s="778"/>
      <c r="Q320" s="778"/>
      <c r="R320" s="778"/>
      <c r="S320" s="778"/>
      <c r="T320" s="778"/>
      <c r="U320" s="778"/>
      <c r="V320" s="778"/>
      <c r="W320" s="778"/>
      <c r="X320" s="778"/>
      <c r="Y320" s="778"/>
    </row>
    <row r="321" ht="13.5" customHeight="1">
      <c r="A321" s="37"/>
      <c r="B321" s="565"/>
      <c r="C321" s="565"/>
      <c r="D321" s="565"/>
      <c r="E321" s="565"/>
      <c r="F321" s="565"/>
      <c r="G321" s="565"/>
      <c r="H321" s="565"/>
      <c r="I321" s="565"/>
      <c r="J321" s="565"/>
      <c r="K321" s="565"/>
      <c r="L321" s="565"/>
      <c r="M321" s="565"/>
      <c r="N321" s="565"/>
      <c r="O321" s="37"/>
      <c r="P321" s="778"/>
      <c r="Q321" s="778"/>
      <c r="R321" s="778"/>
      <c r="S321" s="778"/>
      <c r="T321" s="778"/>
      <c r="U321" s="778"/>
      <c r="V321" s="778"/>
      <c r="W321" s="778"/>
      <c r="X321" s="778"/>
      <c r="Y321" s="778"/>
    </row>
    <row r="322" ht="13.5" customHeight="1">
      <c r="A322" s="37"/>
      <c r="B322" s="565"/>
      <c r="C322" s="565"/>
      <c r="D322" s="565"/>
      <c r="E322" s="565"/>
      <c r="F322" s="565"/>
      <c r="G322" s="565"/>
      <c r="H322" s="565"/>
      <c r="I322" s="565"/>
      <c r="J322" s="565"/>
      <c r="K322" s="565"/>
      <c r="L322" s="565"/>
      <c r="M322" s="565"/>
      <c r="N322" s="565"/>
      <c r="O322" s="37"/>
      <c r="P322" s="778"/>
      <c r="Q322" s="778"/>
      <c r="R322" s="778"/>
      <c r="S322" s="778"/>
      <c r="T322" s="778"/>
      <c r="U322" s="778"/>
      <c r="V322" s="778"/>
      <c r="W322" s="778"/>
      <c r="X322" s="778"/>
      <c r="Y322" s="778"/>
    </row>
    <row r="323" ht="13.5" customHeight="1">
      <c r="A323" s="37"/>
      <c r="B323" s="565"/>
      <c r="C323" s="565"/>
      <c r="D323" s="565"/>
      <c r="E323" s="565"/>
      <c r="F323" s="565"/>
      <c r="G323" s="565"/>
      <c r="H323" s="565"/>
      <c r="I323" s="565"/>
      <c r="J323" s="565"/>
      <c r="K323" s="565"/>
      <c r="L323" s="565"/>
      <c r="M323" s="565"/>
      <c r="N323" s="565"/>
      <c r="O323" s="37"/>
      <c r="P323" s="778"/>
      <c r="Q323" s="778"/>
      <c r="R323" s="778"/>
      <c r="S323" s="778"/>
      <c r="T323" s="778"/>
      <c r="U323" s="778"/>
      <c r="V323" s="778"/>
      <c r="W323" s="778"/>
      <c r="X323" s="778"/>
      <c r="Y323" s="778"/>
    </row>
    <row r="324" ht="13.5" customHeight="1">
      <c r="A324" s="37"/>
      <c r="B324" s="565"/>
      <c r="C324" s="565"/>
      <c r="D324" s="565"/>
      <c r="E324" s="565"/>
      <c r="F324" s="565"/>
      <c r="G324" s="565"/>
      <c r="H324" s="565"/>
      <c r="I324" s="565"/>
      <c r="J324" s="565"/>
      <c r="K324" s="565"/>
      <c r="L324" s="565"/>
      <c r="M324" s="565"/>
      <c r="N324" s="565"/>
      <c r="O324" s="37"/>
      <c r="P324" s="778"/>
      <c r="Q324" s="778"/>
      <c r="R324" s="778"/>
      <c r="S324" s="778"/>
      <c r="T324" s="778"/>
      <c r="U324" s="778"/>
      <c r="V324" s="778"/>
      <c r="W324" s="778"/>
      <c r="X324" s="778"/>
      <c r="Y324" s="778"/>
    </row>
    <row r="325" ht="13.5" customHeight="1">
      <c r="A325" s="37"/>
      <c r="B325" s="565"/>
      <c r="C325" s="565"/>
      <c r="D325" s="565"/>
      <c r="E325" s="565"/>
      <c r="F325" s="565"/>
      <c r="G325" s="565"/>
      <c r="H325" s="565"/>
      <c r="I325" s="565"/>
      <c r="J325" s="565"/>
      <c r="K325" s="565"/>
      <c r="L325" s="565"/>
      <c r="M325" s="565"/>
      <c r="N325" s="565"/>
      <c r="O325" s="37"/>
      <c r="P325" s="778"/>
      <c r="Q325" s="778"/>
      <c r="R325" s="778"/>
      <c r="S325" s="778"/>
      <c r="T325" s="778"/>
      <c r="U325" s="778"/>
      <c r="V325" s="778"/>
      <c r="W325" s="778"/>
      <c r="X325" s="778"/>
      <c r="Y325" s="778"/>
    </row>
    <row r="326" ht="13.5" customHeight="1">
      <c r="A326" s="37"/>
      <c r="B326" s="565"/>
      <c r="C326" s="565"/>
      <c r="D326" s="565"/>
      <c r="E326" s="565"/>
      <c r="F326" s="565"/>
      <c r="G326" s="565"/>
      <c r="H326" s="565"/>
      <c r="I326" s="565"/>
      <c r="J326" s="565"/>
      <c r="K326" s="565"/>
      <c r="L326" s="565"/>
      <c r="M326" s="565"/>
      <c r="N326" s="565"/>
      <c r="O326" s="37"/>
      <c r="P326" s="778"/>
      <c r="Q326" s="778"/>
      <c r="R326" s="778"/>
      <c r="S326" s="778"/>
      <c r="T326" s="778"/>
      <c r="U326" s="778"/>
      <c r="V326" s="778"/>
      <c r="W326" s="778"/>
      <c r="X326" s="778"/>
      <c r="Y326" s="778"/>
    </row>
    <row r="327" ht="13.5" customHeight="1">
      <c r="A327" s="37"/>
      <c r="B327" s="565"/>
      <c r="C327" s="565"/>
      <c r="D327" s="565"/>
      <c r="E327" s="565"/>
      <c r="F327" s="565"/>
      <c r="G327" s="565"/>
      <c r="H327" s="565"/>
      <c r="I327" s="565"/>
      <c r="J327" s="565"/>
      <c r="K327" s="565"/>
      <c r="L327" s="565"/>
      <c r="M327" s="565"/>
      <c r="N327" s="565"/>
      <c r="O327" s="37"/>
      <c r="P327" s="778"/>
      <c r="Q327" s="778"/>
      <c r="R327" s="778"/>
      <c r="S327" s="778"/>
      <c r="T327" s="778"/>
      <c r="U327" s="778"/>
      <c r="V327" s="778"/>
      <c r="W327" s="778"/>
      <c r="X327" s="778"/>
      <c r="Y327" s="778"/>
    </row>
    <row r="328" ht="13.5" customHeight="1">
      <c r="A328" s="37"/>
      <c r="B328" s="565"/>
      <c r="C328" s="565"/>
      <c r="D328" s="565"/>
      <c r="E328" s="565"/>
      <c r="F328" s="565"/>
      <c r="G328" s="565"/>
      <c r="H328" s="565"/>
      <c r="I328" s="565"/>
      <c r="J328" s="565"/>
      <c r="K328" s="565"/>
      <c r="L328" s="565"/>
      <c r="M328" s="565"/>
      <c r="N328" s="565"/>
      <c r="O328" s="37"/>
      <c r="P328" s="778"/>
      <c r="Q328" s="778"/>
      <c r="R328" s="778"/>
      <c r="S328" s="778"/>
      <c r="T328" s="778"/>
      <c r="U328" s="778"/>
      <c r="V328" s="778"/>
      <c r="W328" s="778"/>
      <c r="X328" s="778"/>
      <c r="Y328" s="778"/>
    </row>
    <row r="329" ht="13.5" customHeight="1">
      <c r="A329" s="37"/>
      <c r="B329" s="565"/>
      <c r="C329" s="565"/>
      <c r="D329" s="565"/>
      <c r="E329" s="565"/>
      <c r="F329" s="565"/>
      <c r="G329" s="565"/>
      <c r="H329" s="565"/>
      <c r="I329" s="565"/>
      <c r="J329" s="565"/>
      <c r="K329" s="565"/>
      <c r="L329" s="565"/>
      <c r="M329" s="565"/>
      <c r="N329" s="565"/>
      <c r="O329" s="37"/>
      <c r="P329" s="778"/>
      <c r="Q329" s="778"/>
      <c r="R329" s="778"/>
      <c r="S329" s="778"/>
      <c r="T329" s="778"/>
      <c r="U329" s="778"/>
      <c r="V329" s="778"/>
      <c r="W329" s="778"/>
      <c r="X329" s="778"/>
      <c r="Y329" s="778"/>
    </row>
    <row r="330" ht="13.5" customHeight="1">
      <c r="A330" s="37"/>
      <c r="B330" s="565"/>
      <c r="C330" s="565"/>
      <c r="D330" s="565"/>
      <c r="E330" s="565"/>
      <c r="F330" s="565"/>
      <c r="G330" s="565"/>
      <c r="H330" s="565"/>
      <c r="I330" s="565"/>
      <c r="J330" s="565"/>
      <c r="K330" s="565"/>
      <c r="L330" s="565"/>
      <c r="M330" s="565"/>
      <c r="N330" s="565"/>
      <c r="O330" s="37"/>
      <c r="P330" s="778"/>
      <c r="Q330" s="778"/>
      <c r="R330" s="778"/>
      <c r="S330" s="778"/>
      <c r="T330" s="778"/>
      <c r="U330" s="778"/>
      <c r="V330" s="778"/>
      <c r="W330" s="778"/>
      <c r="X330" s="778"/>
      <c r="Y330" s="778"/>
    </row>
    <row r="331" ht="13.5" customHeight="1">
      <c r="A331" s="37"/>
      <c r="B331" s="565"/>
      <c r="C331" s="565"/>
      <c r="D331" s="565"/>
      <c r="E331" s="565"/>
      <c r="F331" s="565"/>
      <c r="G331" s="565"/>
      <c r="H331" s="565"/>
      <c r="I331" s="565"/>
      <c r="J331" s="565"/>
      <c r="K331" s="565"/>
      <c r="L331" s="565"/>
      <c r="M331" s="565"/>
      <c r="N331" s="565"/>
      <c r="O331" s="37"/>
      <c r="P331" s="778"/>
      <c r="Q331" s="778"/>
      <c r="R331" s="778"/>
      <c r="S331" s="778"/>
      <c r="T331" s="778"/>
      <c r="U331" s="778"/>
      <c r="V331" s="778"/>
      <c r="W331" s="778"/>
      <c r="X331" s="778"/>
      <c r="Y331" s="778"/>
    </row>
    <row r="332" ht="13.5" customHeight="1">
      <c r="A332" s="37"/>
      <c r="B332" s="565"/>
      <c r="C332" s="565"/>
      <c r="D332" s="565"/>
      <c r="E332" s="565"/>
      <c r="F332" s="565"/>
      <c r="G332" s="565"/>
      <c r="H332" s="565"/>
      <c r="I332" s="565"/>
      <c r="J332" s="565"/>
      <c r="K332" s="565"/>
      <c r="L332" s="565"/>
      <c r="M332" s="565"/>
      <c r="N332" s="565"/>
      <c r="O332" s="37"/>
      <c r="P332" s="778"/>
      <c r="Q332" s="778"/>
      <c r="R332" s="778"/>
      <c r="S332" s="778"/>
      <c r="T332" s="778"/>
      <c r="U332" s="778"/>
      <c r="V332" s="778"/>
      <c r="W332" s="778"/>
      <c r="X332" s="778"/>
      <c r="Y332" s="778"/>
    </row>
    <row r="333" ht="13.5" customHeight="1">
      <c r="A333" s="37"/>
      <c r="B333" s="565"/>
      <c r="C333" s="565"/>
      <c r="D333" s="565"/>
      <c r="E333" s="565"/>
      <c r="F333" s="565"/>
      <c r="G333" s="565"/>
      <c r="H333" s="565"/>
      <c r="I333" s="565"/>
      <c r="J333" s="565"/>
      <c r="K333" s="565"/>
      <c r="L333" s="565"/>
      <c r="M333" s="565"/>
      <c r="N333" s="565"/>
      <c r="O333" s="37"/>
      <c r="P333" s="778"/>
      <c r="Q333" s="778"/>
      <c r="R333" s="778"/>
      <c r="S333" s="778"/>
      <c r="T333" s="778"/>
      <c r="U333" s="778"/>
      <c r="V333" s="778"/>
      <c r="W333" s="778"/>
      <c r="X333" s="778"/>
      <c r="Y333" s="778"/>
    </row>
    <row r="334" ht="13.5" customHeight="1">
      <c r="A334" s="37"/>
      <c r="B334" s="565"/>
      <c r="C334" s="565"/>
      <c r="D334" s="565"/>
      <c r="E334" s="565"/>
      <c r="F334" s="565"/>
      <c r="G334" s="565"/>
      <c r="H334" s="565"/>
      <c r="I334" s="565"/>
      <c r="J334" s="565"/>
      <c r="K334" s="565"/>
      <c r="L334" s="565"/>
      <c r="M334" s="565"/>
      <c r="N334" s="565"/>
      <c r="O334" s="37"/>
      <c r="P334" s="778"/>
      <c r="Q334" s="778"/>
      <c r="R334" s="778"/>
      <c r="S334" s="778"/>
      <c r="T334" s="778"/>
      <c r="U334" s="778"/>
      <c r="V334" s="778"/>
      <c r="W334" s="778"/>
      <c r="X334" s="778"/>
      <c r="Y334" s="778"/>
    </row>
    <row r="335" ht="13.5" customHeight="1">
      <c r="A335" s="37"/>
      <c r="B335" s="565"/>
      <c r="C335" s="565"/>
      <c r="D335" s="565"/>
      <c r="E335" s="565"/>
      <c r="F335" s="565"/>
      <c r="G335" s="565"/>
      <c r="H335" s="565"/>
      <c r="I335" s="565"/>
      <c r="J335" s="565"/>
      <c r="K335" s="565"/>
      <c r="L335" s="565"/>
      <c r="M335" s="565"/>
      <c r="N335" s="565"/>
      <c r="O335" s="37"/>
      <c r="P335" s="778"/>
      <c r="Q335" s="778"/>
      <c r="R335" s="778"/>
      <c r="S335" s="778"/>
      <c r="T335" s="778"/>
      <c r="U335" s="778"/>
      <c r="V335" s="778"/>
      <c r="W335" s="778"/>
      <c r="X335" s="778"/>
      <c r="Y335" s="778"/>
    </row>
    <row r="336" ht="13.5" customHeight="1">
      <c r="A336" s="37"/>
      <c r="B336" s="565"/>
      <c r="C336" s="565"/>
      <c r="D336" s="565"/>
      <c r="E336" s="565"/>
      <c r="F336" s="565"/>
      <c r="G336" s="565"/>
      <c r="H336" s="565"/>
      <c r="I336" s="565"/>
      <c r="J336" s="565"/>
      <c r="K336" s="565"/>
      <c r="L336" s="565"/>
      <c r="M336" s="565"/>
      <c r="N336" s="565"/>
      <c r="O336" s="37"/>
      <c r="P336" s="778"/>
      <c r="Q336" s="778"/>
      <c r="R336" s="778"/>
      <c r="S336" s="778"/>
      <c r="T336" s="778"/>
      <c r="U336" s="778"/>
      <c r="V336" s="778"/>
      <c r="W336" s="778"/>
      <c r="X336" s="778"/>
      <c r="Y336" s="778"/>
    </row>
    <row r="337" ht="13.5" customHeight="1">
      <c r="A337" s="37"/>
      <c r="B337" s="565"/>
      <c r="C337" s="565"/>
      <c r="D337" s="565"/>
      <c r="E337" s="565"/>
      <c r="F337" s="565"/>
      <c r="G337" s="565"/>
      <c r="H337" s="565"/>
      <c r="I337" s="565"/>
      <c r="J337" s="565"/>
      <c r="K337" s="565"/>
      <c r="L337" s="565"/>
      <c r="M337" s="565"/>
      <c r="N337" s="565"/>
      <c r="O337" s="37"/>
      <c r="P337" s="778"/>
      <c r="Q337" s="778"/>
      <c r="R337" s="778"/>
      <c r="S337" s="778"/>
      <c r="T337" s="778"/>
      <c r="U337" s="778"/>
      <c r="V337" s="778"/>
      <c r="W337" s="778"/>
      <c r="X337" s="778"/>
      <c r="Y337" s="778"/>
    </row>
    <row r="338" ht="13.5" customHeight="1">
      <c r="A338" s="37"/>
      <c r="B338" s="565"/>
      <c r="C338" s="565"/>
      <c r="D338" s="565"/>
      <c r="E338" s="565"/>
      <c r="F338" s="565"/>
      <c r="G338" s="565"/>
      <c r="H338" s="565"/>
      <c r="I338" s="565"/>
      <c r="J338" s="565"/>
      <c r="K338" s="565"/>
      <c r="L338" s="565"/>
      <c r="M338" s="565"/>
      <c r="N338" s="565"/>
      <c r="O338" s="37"/>
      <c r="P338" s="778"/>
      <c r="Q338" s="778"/>
      <c r="R338" s="778"/>
      <c r="S338" s="778"/>
      <c r="T338" s="778"/>
      <c r="U338" s="778"/>
      <c r="V338" s="778"/>
      <c r="W338" s="778"/>
      <c r="X338" s="778"/>
      <c r="Y338" s="778"/>
    </row>
    <row r="339" ht="13.5" customHeight="1">
      <c r="A339" s="37"/>
      <c r="B339" s="565"/>
      <c r="C339" s="565"/>
      <c r="D339" s="565"/>
      <c r="E339" s="565"/>
      <c r="F339" s="565"/>
      <c r="G339" s="565"/>
      <c r="H339" s="565"/>
      <c r="I339" s="565"/>
      <c r="J339" s="565"/>
      <c r="K339" s="565"/>
      <c r="L339" s="565"/>
      <c r="M339" s="565"/>
      <c r="N339" s="565"/>
      <c r="O339" s="37"/>
      <c r="P339" s="778"/>
      <c r="Q339" s="778"/>
      <c r="R339" s="778"/>
      <c r="S339" s="778"/>
      <c r="T339" s="778"/>
      <c r="U339" s="778"/>
      <c r="V339" s="778"/>
      <c r="W339" s="778"/>
      <c r="X339" s="778"/>
      <c r="Y339" s="778"/>
    </row>
    <row r="340" ht="13.5" customHeight="1">
      <c r="A340" s="37"/>
      <c r="B340" s="565"/>
      <c r="C340" s="565"/>
      <c r="D340" s="565"/>
      <c r="E340" s="565"/>
      <c r="F340" s="565"/>
      <c r="G340" s="565"/>
      <c r="H340" s="565"/>
      <c r="I340" s="565"/>
      <c r="J340" s="565"/>
      <c r="K340" s="565"/>
      <c r="L340" s="565"/>
      <c r="M340" s="565"/>
      <c r="N340" s="565"/>
      <c r="O340" s="37"/>
      <c r="P340" s="778"/>
      <c r="Q340" s="778"/>
      <c r="R340" s="778"/>
      <c r="S340" s="778"/>
      <c r="T340" s="778"/>
      <c r="U340" s="778"/>
      <c r="V340" s="778"/>
      <c r="W340" s="778"/>
      <c r="X340" s="778"/>
      <c r="Y340" s="778"/>
    </row>
    <row r="341" ht="13.5" customHeight="1">
      <c r="A341" s="37"/>
      <c r="B341" s="565"/>
      <c r="C341" s="565"/>
      <c r="D341" s="565"/>
      <c r="E341" s="565"/>
      <c r="F341" s="565"/>
      <c r="G341" s="565"/>
      <c r="H341" s="565"/>
      <c r="I341" s="565"/>
      <c r="J341" s="565"/>
      <c r="K341" s="565"/>
      <c r="L341" s="565"/>
      <c r="M341" s="565"/>
      <c r="N341" s="565"/>
      <c r="O341" s="37"/>
      <c r="P341" s="778"/>
      <c r="Q341" s="778"/>
      <c r="R341" s="778"/>
      <c r="S341" s="778"/>
      <c r="T341" s="778"/>
      <c r="U341" s="778"/>
      <c r="V341" s="778"/>
      <c r="W341" s="778"/>
      <c r="X341" s="778"/>
      <c r="Y341" s="778"/>
    </row>
    <row r="342" ht="13.5" customHeight="1">
      <c r="A342" s="37"/>
      <c r="B342" s="565"/>
      <c r="C342" s="565"/>
      <c r="D342" s="565"/>
      <c r="E342" s="565"/>
      <c r="F342" s="565"/>
      <c r="G342" s="565"/>
      <c r="H342" s="565"/>
      <c r="I342" s="565"/>
      <c r="J342" s="565"/>
      <c r="K342" s="565"/>
      <c r="L342" s="565"/>
      <c r="M342" s="565"/>
      <c r="N342" s="565"/>
      <c r="O342" s="37"/>
      <c r="P342" s="778"/>
      <c r="Q342" s="778"/>
      <c r="R342" s="778"/>
      <c r="S342" s="778"/>
      <c r="T342" s="778"/>
      <c r="U342" s="778"/>
      <c r="V342" s="778"/>
      <c r="W342" s="778"/>
      <c r="X342" s="778"/>
      <c r="Y342" s="778"/>
    </row>
    <row r="343" ht="13.5" customHeight="1">
      <c r="A343" s="37"/>
      <c r="B343" s="565"/>
      <c r="C343" s="565"/>
      <c r="D343" s="565"/>
      <c r="E343" s="565"/>
      <c r="F343" s="565"/>
      <c r="G343" s="565"/>
      <c r="H343" s="565"/>
      <c r="I343" s="565"/>
      <c r="J343" s="565"/>
      <c r="K343" s="565"/>
      <c r="L343" s="565"/>
      <c r="M343" s="565"/>
      <c r="N343" s="565"/>
      <c r="O343" s="37"/>
      <c r="P343" s="778"/>
      <c r="Q343" s="778"/>
      <c r="R343" s="778"/>
      <c r="S343" s="778"/>
      <c r="T343" s="778"/>
      <c r="U343" s="778"/>
      <c r="V343" s="778"/>
      <c r="W343" s="778"/>
      <c r="X343" s="778"/>
      <c r="Y343" s="778"/>
    </row>
    <row r="344" ht="13.5" customHeight="1">
      <c r="A344" s="37"/>
      <c r="B344" s="565"/>
      <c r="C344" s="565"/>
      <c r="D344" s="565"/>
      <c r="E344" s="565"/>
      <c r="F344" s="565"/>
      <c r="G344" s="565"/>
      <c r="H344" s="565"/>
      <c r="I344" s="565"/>
      <c r="J344" s="565"/>
      <c r="K344" s="565"/>
      <c r="L344" s="565"/>
      <c r="M344" s="565"/>
      <c r="N344" s="565"/>
      <c r="O344" s="37"/>
      <c r="P344" s="778"/>
      <c r="Q344" s="778"/>
      <c r="R344" s="778"/>
      <c r="S344" s="778"/>
      <c r="T344" s="778"/>
      <c r="U344" s="778"/>
      <c r="V344" s="778"/>
      <c r="W344" s="778"/>
      <c r="X344" s="778"/>
      <c r="Y344" s="778"/>
    </row>
    <row r="345" ht="13.5" customHeight="1">
      <c r="A345" s="37"/>
      <c r="B345" s="565"/>
      <c r="C345" s="565"/>
      <c r="D345" s="565"/>
      <c r="E345" s="565"/>
      <c r="F345" s="565"/>
      <c r="G345" s="565"/>
      <c r="H345" s="565"/>
      <c r="I345" s="565"/>
      <c r="J345" s="565"/>
      <c r="K345" s="565"/>
      <c r="L345" s="565"/>
      <c r="M345" s="565"/>
      <c r="N345" s="565"/>
      <c r="O345" s="37"/>
      <c r="P345" s="778"/>
      <c r="Q345" s="778"/>
      <c r="R345" s="778"/>
      <c r="S345" s="778"/>
      <c r="T345" s="778"/>
      <c r="U345" s="778"/>
      <c r="V345" s="778"/>
      <c r="W345" s="778"/>
      <c r="X345" s="778"/>
      <c r="Y345" s="778"/>
    </row>
    <row r="346" ht="13.5" customHeight="1">
      <c r="A346" s="37"/>
      <c r="B346" s="565"/>
      <c r="C346" s="565"/>
      <c r="D346" s="565"/>
      <c r="E346" s="565"/>
      <c r="F346" s="565"/>
      <c r="G346" s="565"/>
      <c r="H346" s="565"/>
      <c r="I346" s="565"/>
      <c r="J346" s="565"/>
      <c r="K346" s="565"/>
      <c r="L346" s="565"/>
      <c r="M346" s="565"/>
      <c r="N346" s="565"/>
      <c r="O346" s="37"/>
      <c r="P346" s="778"/>
      <c r="Q346" s="778"/>
      <c r="R346" s="778"/>
      <c r="S346" s="778"/>
      <c r="T346" s="778"/>
      <c r="U346" s="778"/>
      <c r="V346" s="778"/>
      <c r="W346" s="778"/>
      <c r="X346" s="778"/>
      <c r="Y346" s="778"/>
    </row>
    <row r="347" ht="13.5" customHeight="1">
      <c r="A347" s="37"/>
      <c r="B347" s="565"/>
      <c r="C347" s="565"/>
      <c r="D347" s="565"/>
      <c r="E347" s="565"/>
      <c r="F347" s="565"/>
      <c r="G347" s="565"/>
      <c r="H347" s="565"/>
      <c r="I347" s="565"/>
      <c r="J347" s="565"/>
      <c r="K347" s="565"/>
      <c r="L347" s="565"/>
      <c r="M347" s="565"/>
      <c r="N347" s="565"/>
      <c r="O347" s="37"/>
      <c r="P347" s="778"/>
      <c r="Q347" s="778"/>
      <c r="R347" s="778"/>
      <c r="S347" s="778"/>
      <c r="T347" s="778"/>
      <c r="U347" s="778"/>
      <c r="V347" s="778"/>
      <c r="W347" s="778"/>
      <c r="X347" s="778"/>
      <c r="Y347" s="778"/>
    </row>
    <row r="348" ht="13.5" customHeight="1">
      <c r="A348" s="37"/>
      <c r="B348" s="565"/>
      <c r="C348" s="565"/>
      <c r="D348" s="565"/>
      <c r="E348" s="565"/>
      <c r="F348" s="565"/>
      <c r="G348" s="565"/>
      <c r="H348" s="565"/>
      <c r="I348" s="565"/>
      <c r="J348" s="565"/>
      <c r="K348" s="565"/>
      <c r="L348" s="565"/>
      <c r="M348" s="565"/>
      <c r="N348" s="565"/>
      <c r="O348" s="37"/>
      <c r="P348" s="778"/>
      <c r="Q348" s="778"/>
      <c r="R348" s="778"/>
      <c r="S348" s="778"/>
      <c r="T348" s="778"/>
      <c r="U348" s="778"/>
      <c r="V348" s="778"/>
      <c r="W348" s="778"/>
      <c r="X348" s="778"/>
      <c r="Y348" s="778"/>
    </row>
    <row r="349" ht="13.5" customHeight="1">
      <c r="A349" s="37"/>
      <c r="B349" s="565"/>
      <c r="C349" s="565"/>
      <c r="D349" s="565"/>
      <c r="E349" s="565"/>
      <c r="F349" s="565"/>
      <c r="G349" s="565"/>
      <c r="H349" s="565"/>
      <c r="I349" s="565"/>
      <c r="J349" s="565"/>
      <c r="K349" s="565"/>
      <c r="L349" s="565"/>
      <c r="M349" s="565"/>
      <c r="N349" s="565"/>
      <c r="O349" s="37"/>
      <c r="P349" s="778"/>
      <c r="Q349" s="778"/>
      <c r="R349" s="778"/>
      <c r="S349" s="778"/>
      <c r="T349" s="778"/>
      <c r="U349" s="778"/>
      <c r="V349" s="778"/>
      <c r="W349" s="778"/>
      <c r="X349" s="778"/>
      <c r="Y349" s="778"/>
    </row>
    <row r="350" ht="13.5" customHeight="1">
      <c r="A350" s="37"/>
      <c r="B350" s="565"/>
      <c r="C350" s="565"/>
      <c r="D350" s="565"/>
      <c r="E350" s="565"/>
      <c r="F350" s="565"/>
      <c r="G350" s="565"/>
      <c r="H350" s="565"/>
      <c r="I350" s="565"/>
      <c r="J350" s="565"/>
      <c r="K350" s="565"/>
      <c r="L350" s="565"/>
      <c r="M350" s="565"/>
      <c r="N350" s="565"/>
      <c r="O350" s="37"/>
      <c r="P350" s="778"/>
      <c r="Q350" s="778"/>
      <c r="R350" s="778"/>
      <c r="S350" s="778"/>
      <c r="T350" s="778"/>
      <c r="U350" s="778"/>
      <c r="V350" s="778"/>
      <c r="W350" s="778"/>
      <c r="X350" s="778"/>
      <c r="Y350" s="778"/>
    </row>
    <row r="351" ht="13.5" customHeight="1">
      <c r="A351" s="37"/>
      <c r="B351" s="565"/>
      <c r="C351" s="565"/>
      <c r="D351" s="565"/>
      <c r="E351" s="565"/>
      <c r="F351" s="565"/>
      <c r="G351" s="565"/>
      <c r="H351" s="565"/>
      <c r="I351" s="565"/>
      <c r="J351" s="565"/>
      <c r="K351" s="565"/>
      <c r="L351" s="565"/>
      <c r="M351" s="565"/>
      <c r="N351" s="565"/>
      <c r="O351" s="37"/>
      <c r="P351" s="778"/>
      <c r="Q351" s="778"/>
      <c r="R351" s="778"/>
      <c r="S351" s="778"/>
      <c r="T351" s="778"/>
      <c r="U351" s="778"/>
      <c r="V351" s="778"/>
      <c r="W351" s="778"/>
      <c r="X351" s="778"/>
      <c r="Y351" s="778"/>
    </row>
    <row r="352" ht="13.5" customHeight="1">
      <c r="A352" s="37"/>
      <c r="B352" s="565"/>
      <c r="C352" s="565"/>
      <c r="D352" s="565"/>
      <c r="E352" s="565"/>
      <c r="F352" s="565"/>
      <c r="G352" s="565"/>
      <c r="H352" s="565"/>
      <c r="I352" s="565"/>
      <c r="J352" s="565"/>
      <c r="K352" s="565"/>
      <c r="L352" s="565"/>
      <c r="M352" s="565"/>
      <c r="N352" s="565"/>
      <c r="O352" s="37"/>
      <c r="P352" s="778"/>
      <c r="Q352" s="778"/>
      <c r="R352" s="778"/>
      <c r="S352" s="778"/>
      <c r="T352" s="778"/>
      <c r="U352" s="778"/>
      <c r="V352" s="778"/>
      <c r="W352" s="778"/>
      <c r="X352" s="778"/>
      <c r="Y352" s="778"/>
    </row>
    <row r="353" ht="13.5" customHeight="1">
      <c r="A353" s="37"/>
      <c r="B353" s="565"/>
      <c r="C353" s="565"/>
      <c r="D353" s="565"/>
      <c r="E353" s="565"/>
      <c r="F353" s="565"/>
      <c r="G353" s="565"/>
      <c r="H353" s="565"/>
      <c r="I353" s="565"/>
      <c r="J353" s="565"/>
      <c r="K353" s="565"/>
      <c r="L353" s="565"/>
      <c r="M353" s="565"/>
      <c r="N353" s="565"/>
      <c r="O353" s="37"/>
      <c r="P353" s="778"/>
      <c r="Q353" s="778"/>
      <c r="R353" s="778"/>
      <c r="S353" s="778"/>
      <c r="T353" s="778"/>
      <c r="U353" s="778"/>
      <c r="V353" s="778"/>
      <c r="W353" s="778"/>
      <c r="X353" s="778"/>
      <c r="Y353" s="778"/>
    </row>
    <row r="354" ht="13.5" customHeight="1">
      <c r="A354" s="37"/>
      <c r="B354" s="565"/>
      <c r="C354" s="565"/>
      <c r="D354" s="565"/>
      <c r="E354" s="565"/>
      <c r="F354" s="565"/>
      <c r="G354" s="565"/>
      <c r="H354" s="565"/>
      <c r="I354" s="565"/>
      <c r="J354" s="565"/>
      <c r="K354" s="565"/>
      <c r="L354" s="565"/>
      <c r="M354" s="565"/>
      <c r="N354" s="565"/>
      <c r="O354" s="37"/>
      <c r="P354" s="778"/>
      <c r="Q354" s="778"/>
      <c r="R354" s="778"/>
      <c r="S354" s="778"/>
      <c r="T354" s="778"/>
      <c r="U354" s="778"/>
      <c r="V354" s="778"/>
      <c r="W354" s="778"/>
      <c r="X354" s="778"/>
      <c r="Y354" s="778"/>
    </row>
    <row r="355" ht="13.5" customHeight="1">
      <c r="A355" s="37"/>
      <c r="B355" s="565"/>
      <c r="C355" s="565"/>
      <c r="D355" s="565"/>
      <c r="E355" s="565"/>
      <c r="F355" s="565"/>
      <c r="G355" s="565"/>
      <c r="H355" s="565"/>
      <c r="I355" s="565"/>
      <c r="J355" s="565"/>
      <c r="K355" s="565"/>
      <c r="L355" s="565"/>
      <c r="M355" s="565"/>
      <c r="N355" s="565"/>
      <c r="O355" s="37"/>
      <c r="P355" s="778"/>
      <c r="Q355" s="778"/>
      <c r="R355" s="778"/>
      <c r="S355" s="778"/>
      <c r="T355" s="778"/>
      <c r="U355" s="778"/>
      <c r="V355" s="778"/>
      <c r="W355" s="778"/>
      <c r="X355" s="778"/>
      <c r="Y355" s="778"/>
    </row>
    <row r="356" ht="13.5" customHeight="1">
      <c r="A356" s="37"/>
      <c r="B356" s="565"/>
      <c r="C356" s="565"/>
      <c r="D356" s="565"/>
      <c r="E356" s="565"/>
      <c r="F356" s="565"/>
      <c r="G356" s="565"/>
      <c r="H356" s="565"/>
      <c r="I356" s="565"/>
      <c r="J356" s="565"/>
      <c r="K356" s="565"/>
      <c r="L356" s="565"/>
      <c r="M356" s="565"/>
      <c r="N356" s="565"/>
      <c r="O356" s="37"/>
      <c r="P356" s="778"/>
      <c r="Q356" s="778"/>
      <c r="R356" s="778"/>
      <c r="S356" s="778"/>
      <c r="T356" s="778"/>
      <c r="U356" s="778"/>
      <c r="V356" s="778"/>
      <c r="W356" s="778"/>
      <c r="X356" s="778"/>
      <c r="Y356" s="778"/>
    </row>
    <row r="357" ht="13.5" customHeight="1">
      <c r="A357" s="37"/>
      <c r="B357" s="565"/>
      <c r="C357" s="565"/>
      <c r="D357" s="565"/>
      <c r="E357" s="565"/>
      <c r="F357" s="565"/>
      <c r="G357" s="565"/>
      <c r="H357" s="565"/>
      <c r="I357" s="565"/>
      <c r="J357" s="565"/>
      <c r="K357" s="565"/>
      <c r="L357" s="565"/>
      <c r="M357" s="565"/>
      <c r="N357" s="565"/>
      <c r="O357" s="37"/>
      <c r="P357" s="778"/>
      <c r="Q357" s="778"/>
      <c r="R357" s="778"/>
      <c r="S357" s="778"/>
      <c r="T357" s="778"/>
      <c r="U357" s="778"/>
      <c r="V357" s="778"/>
      <c r="W357" s="778"/>
      <c r="X357" s="778"/>
      <c r="Y357" s="778"/>
    </row>
    <row r="358" ht="13.5" customHeight="1">
      <c r="A358" s="37"/>
      <c r="B358" s="565"/>
      <c r="C358" s="565"/>
      <c r="D358" s="565"/>
      <c r="E358" s="565"/>
      <c r="F358" s="565"/>
      <c r="G358" s="565"/>
      <c r="H358" s="565"/>
      <c r="I358" s="565"/>
      <c r="J358" s="565"/>
      <c r="K358" s="565"/>
      <c r="L358" s="565"/>
      <c r="M358" s="565"/>
      <c r="N358" s="565"/>
      <c r="O358" s="37"/>
      <c r="P358" s="778"/>
      <c r="Q358" s="778"/>
      <c r="R358" s="778"/>
      <c r="S358" s="778"/>
      <c r="T358" s="778"/>
      <c r="U358" s="778"/>
      <c r="V358" s="778"/>
      <c r="W358" s="778"/>
      <c r="X358" s="778"/>
      <c r="Y358" s="778"/>
    </row>
    <row r="359" ht="13.5" customHeight="1">
      <c r="A359" s="37"/>
      <c r="B359" s="565"/>
      <c r="C359" s="565"/>
      <c r="D359" s="565"/>
      <c r="E359" s="565"/>
      <c r="F359" s="565"/>
      <c r="G359" s="565"/>
      <c r="H359" s="565"/>
      <c r="I359" s="565"/>
      <c r="J359" s="565"/>
      <c r="K359" s="565"/>
      <c r="L359" s="565"/>
      <c r="M359" s="565"/>
      <c r="N359" s="565"/>
      <c r="O359" s="37"/>
      <c r="P359" s="778"/>
      <c r="Q359" s="778"/>
      <c r="R359" s="778"/>
      <c r="S359" s="778"/>
      <c r="T359" s="778"/>
      <c r="U359" s="778"/>
      <c r="V359" s="778"/>
      <c r="W359" s="778"/>
      <c r="X359" s="778"/>
      <c r="Y359" s="778"/>
    </row>
    <row r="360" ht="13.5" customHeight="1">
      <c r="A360" s="37"/>
      <c r="B360" s="565"/>
      <c r="C360" s="565"/>
      <c r="D360" s="565"/>
      <c r="E360" s="565"/>
      <c r="F360" s="565"/>
      <c r="G360" s="565"/>
      <c r="H360" s="565"/>
      <c r="I360" s="565"/>
      <c r="J360" s="565"/>
      <c r="K360" s="565"/>
      <c r="L360" s="565"/>
      <c r="M360" s="565"/>
      <c r="N360" s="565"/>
      <c r="O360" s="37"/>
      <c r="P360" s="778"/>
      <c r="Q360" s="778"/>
      <c r="R360" s="778"/>
      <c r="S360" s="778"/>
      <c r="T360" s="778"/>
      <c r="U360" s="778"/>
      <c r="V360" s="778"/>
      <c r="W360" s="778"/>
      <c r="X360" s="778"/>
      <c r="Y360" s="778"/>
    </row>
    <row r="361" ht="13.5" customHeight="1">
      <c r="A361" s="37"/>
      <c r="B361" s="565"/>
      <c r="C361" s="565"/>
      <c r="D361" s="565"/>
      <c r="E361" s="565"/>
      <c r="F361" s="565"/>
      <c r="G361" s="565"/>
      <c r="H361" s="565"/>
      <c r="I361" s="565"/>
      <c r="J361" s="565"/>
      <c r="K361" s="565"/>
      <c r="L361" s="565"/>
      <c r="M361" s="565"/>
      <c r="N361" s="565"/>
      <c r="O361" s="37"/>
      <c r="P361" s="778"/>
      <c r="Q361" s="778"/>
      <c r="R361" s="778"/>
      <c r="S361" s="778"/>
      <c r="T361" s="778"/>
      <c r="U361" s="778"/>
      <c r="V361" s="778"/>
      <c r="W361" s="778"/>
      <c r="X361" s="778"/>
      <c r="Y361" s="778"/>
    </row>
    <row r="362" ht="13.5" customHeight="1">
      <c r="A362" s="37"/>
      <c r="B362" s="565"/>
      <c r="C362" s="565"/>
      <c r="D362" s="565"/>
      <c r="E362" s="565"/>
      <c r="F362" s="565"/>
      <c r="G362" s="565"/>
      <c r="H362" s="565"/>
      <c r="I362" s="565"/>
      <c r="J362" s="565"/>
      <c r="K362" s="565"/>
      <c r="L362" s="565"/>
      <c r="M362" s="565"/>
      <c r="N362" s="565"/>
      <c r="O362" s="37"/>
      <c r="P362" s="778"/>
      <c r="Q362" s="778"/>
      <c r="R362" s="778"/>
      <c r="S362" s="778"/>
      <c r="T362" s="778"/>
      <c r="U362" s="778"/>
      <c r="V362" s="778"/>
      <c r="W362" s="778"/>
      <c r="X362" s="778"/>
      <c r="Y362" s="778"/>
    </row>
    <row r="363" ht="13.5" customHeight="1">
      <c r="A363" s="37"/>
      <c r="B363" s="565"/>
      <c r="C363" s="565"/>
      <c r="D363" s="565"/>
      <c r="E363" s="565"/>
      <c r="F363" s="565"/>
      <c r="G363" s="565"/>
      <c r="H363" s="565"/>
      <c r="I363" s="565"/>
      <c r="J363" s="565"/>
      <c r="K363" s="565"/>
      <c r="L363" s="565"/>
      <c r="M363" s="565"/>
      <c r="N363" s="565"/>
      <c r="O363" s="37"/>
      <c r="P363" s="778"/>
      <c r="Q363" s="778"/>
      <c r="R363" s="778"/>
      <c r="S363" s="778"/>
      <c r="T363" s="778"/>
      <c r="U363" s="778"/>
      <c r="V363" s="778"/>
      <c r="W363" s="778"/>
      <c r="X363" s="778"/>
      <c r="Y363" s="778"/>
    </row>
    <row r="364" ht="13.5" customHeight="1">
      <c r="A364" s="37"/>
      <c r="B364" s="565"/>
      <c r="C364" s="565"/>
      <c r="D364" s="565"/>
      <c r="E364" s="565"/>
      <c r="F364" s="565"/>
      <c r="G364" s="565"/>
      <c r="H364" s="565"/>
      <c r="I364" s="565"/>
      <c r="J364" s="565"/>
      <c r="K364" s="565"/>
      <c r="L364" s="565"/>
      <c r="M364" s="565"/>
      <c r="N364" s="565"/>
      <c r="O364" s="37"/>
      <c r="P364" s="778"/>
      <c r="Q364" s="778"/>
      <c r="R364" s="778"/>
      <c r="S364" s="778"/>
      <c r="T364" s="778"/>
      <c r="U364" s="778"/>
      <c r="V364" s="778"/>
      <c r="W364" s="778"/>
      <c r="X364" s="778"/>
      <c r="Y364" s="778"/>
    </row>
    <row r="365" ht="13.5" customHeight="1">
      <c r="A365" s="37"/>
      <c r="B365" s="565"/>
      <c r="C365" s="565"/>
      <c r="D365" s="565"/>
      <c r="E365" s="565"/>
      <c r="F365" s="565"/>
      <c r="G365" s="565"/>
      <c r="H365" s="565"/>
      <c r="I365" s="565"/>
      <c r="J365" s="565"/>
      <c r="K365" s="565"/>
      <c r="L365" s="565"/>
      <c r="M365" s="565"/>
      <c r="N365" s="565"/>
      <c r="O365" s="37"/>
      <c r="P365" s="778"/>
      <c r="Q365" s="778"/>
      <c r="R365" s="778"/>
      <c r="S365" s="778"/>
      <c r="T365" s="778"/>
      <c r="U365" s="778"/>
      <c r="V365" s="778"/>
      <c r="W365" s="778"/>
      <c r="X365" s="778"/>
      <c r="Y365" s="778"/>
    </row>
    <row r="366" ht="13.5" customHeight="1">
      <c r="A366" s="37"/>
      <c r="B366" s="565"/>
      <c r="C366" s="565"/>
      <c r="D366" s="565"/>
      <c r="E366" s="565"/>
      <c r="F366" s="565"/>
      <c r="G366" s="565"/>
      <c r="H366" s="565"/>
      <c r="I366" s="565"/>
      <c r="J366" s="565"/>
      <c r="K366" s="565"/>
      <c r="L366" s="565"/>
      <c r="M366" s="565"/>
      <c r="N366" s="565"/>
      <c r="O366" s="37"/>
      <c r="P366" s="778"/>
      <c r="Q366" s="778"/>
      <c r="R366" s="778"/>
      <c r="S366" s="778"/>
      <c r="T366" s="778"/>
      <c r="U366" s="778"/>
      <c r="V366" s="778"/>
      <c r="W366" s="778"/>
      <c r="X366" s="778"/>
      <c r="Y366" s="778"/>
    </row>
    <row r="367" ht="13.5" customHeight="1">
      <c r="A367" s="37"/>
      <c r="B367" s="565"/>
      <c r="C367" s="565"/>
      <c r="D367" s="565"/>
      <c r="E367" s="565"/>
      <c r="F367" s="565"/>
      <c r="G367" s="565"/>
      <c r="H367" s="565"/>
      <c r="I367" s="565"/>
      <c r="J367" s="565"/>
      <c r="K367" s="565"/>
      <c r="L367" s="565"/>
      <c r="M367" s="565"/>
      <c r="N367" s="565"/>
      <c r="O367" s="37"/>
      <c r="P367" s="778"/>
      <c r="Q367" s="778"/>
      <c r="R367" s="778"/>
      <c r="S367" s="778"/>
      <c r="T367" s="778"/>
      <c r="U367" s="778"/>
      <c r="V367" s="778"/>
      <c r="W367" s="778"/>
      <c r="X367" s="778"/>
      <c r="Y367" s="778"/>
    </row>
    <row r="368" ht="13.5" customHeight="1">
      <c r="A368" s="37"/>
      <c r="B368" s="565"/>
      <c r="C368" s="565"/>
      <c r="D368" s="565"/>
      <c r="E368" s="565"/>
      <c r="F368" s="565"/>
      <c r="G368" s="565"/>
      <c r="H368" s="565"/>
      <c r="I368" s="565"/>
      <c r="J368" s="565"/>
      <c r="K368" s="565"/>
      <c r="L368" s="565"/>
      <c r="M368" s="565"/>
      <c r="N368" s="565"/>
      <c r="O368" s="37"/>
      <c r="P368" s="778"/>
      <c r="Q368" s="778"/>
      <c r="R368" s="778"/>
      <c r="S368" s="778"/>
      <c r="T368" s="778"/>
      <c r="U368" s="778"/>
      <c r="V368" s="778"/>
      <c r="W368" s="778"/>
      <c r="X368" s="778"/>
      <c r="Y368" s="778"/>
    </row>
    <row r="369" ht="13.5" customHeight="1">
      <c r="A369" s="37"/>
      <c r="B369" s="565"/>
      <c r="C369" s="565"/>
      <c r="D369" s="565"/>
      <c r="E369" s="565"/>
      <c r="F369" s="565"/>
      <c r="G369" s="565"/>
      <c r="H369" s="565"/>
      <c r="I369" s="565"/>
      <c r="J369" s="565"/>
      <c r="K369" s="565"/>
      <c r="L369" s="565"/>
      <c r="M369" s="565"/>
      <c r="N369" s="565"/>
      <c r="O369" s="37"/>
      <c r="P369" s="778"/>
      <c r="Q369" s="778"/>
      <c r="R369" s="778"/>
      <c r="S369" s="778"/>
      <c r="T369" s="778"/>
      <c r="U369" s="778"/>
      <c r="V369" s="778"/>
      <c r="W369" s="778"/>
      <c r="X369" s="778"/>
      <c r="Y369" s="778"/>
    </row>
    <row r="370" ht="13.5" customHeight="1">
      <c r="A370" s="37"/>
      <c r="B370" s="565"/>
      <c r="C370" s="565"/>
      <c r="D370" s="565"/>
      <c r="E370" s="565"/>
      <c r="F370" s="565"/>
      <c r="G370" s="565"/>
      <c r="H370" s="565"/>
      <c r="I370" s="565"/>
      <c r="J370" s="565"/>
      <c r="K370" s="565"/>
      <c r="L370" s="565"/>
      <c r="M370" s="565"/>
      <c r="N370" s="565"/>
      <c r="O370" s="37"/>
      <c r="P370" s="778"/>
      <c r="Q370" s="778"/>
      <c r="R370" s="778"/>
      <c r="S370" s="778"/>
      <c r="T370" s="778"/>
      <c r="U370" s="778"/>
      <c r="V370" s="778"/>
      <c r="W370" s="778"/>
      <c r="X370" s="778"/>
      <c r="Y370" s="778"/>
    </row>
    <row r="371" ht="13.5" customHeight="1">
      <c r="A371" s="37"/>
      <c r="B371" s="565"/>
      <c r="C371" s="565"/>
      <c r="D371" s="565"/>
      <c r="E371" s="565"/>
      <c r="F371" s="565"/>
      <c r="G371" s="565"/>
      <c r="H371" s="565"/>
      <c r="I371" s="565"/>
      <c r="J371" s="565"/>
      <c r="K371" s="565"/>
      <c r="L371" s="565"/>
      <c r="M371" s="565"/>
      <c r="N371" s="565"/>
      <c r="O371" s="37"/>
      <c r="P371" s="778"/>
      <c r="Q371" s="778"/>
      <c r="R371" s="778"/>
      <c r="S371" s="778"/>
      <c r="T371" s="778"/>
      <c r="U371" s="778"/>
      <c r="V371" s="778"/>
      <c r="W371" s="778"/>
      <c r="X371" s="778"/>
      <c r="Y371" s="778"/>
    </row>
    <row r="372" ht="13.5" customHeight="1">
      <c r="A372" s="37"/>
      <c r="B372" s="565"/>
      <c r="C372" s="565"/>
      <c r="D372" s="565"/>
      <c r="E372" s="565"/>
      <c r="F372" s="565"/>
      <c r="G372" s="565"/>
      <c r="H372" s="565"/>
      <c r="I372" s="565"/>
      <c r="J372" s="565"/>
      <c r="K372" s="565"/>
      <c r="L372" s="565"/>
      <c r="M372" s="565"/>
      <c r="N372" s="565"/>
      <c r="O372" s="37"/>
      <c r="P372" s="778"/>
      <c r="Q372" s="778"/>
      <c r="R372" s="778"/>
      <c r="S372" s="778"/>
      <c r="T372" s="778"/>
      <c r="U372" s="778"/>
      <c r="V372" s="778"/>
      <c r="W372" s="778"/>
      <c r="X372" s="778"/>
      <c r="Y372" s="778"/>
    </row>
    <row r="373" ht="13.5" customHeight="1">
      <c r="A373" s="37"/>
      <c r="B373" s="565"/>
      <c r="C373" s="565"/>
      <c r="D373" s="565"/>
      <c r="E373" s="565"/>
      <c r="F373" s="565"/>
      <c r="G373" s="565"/>
      <c r="H373" s="565"/>
      <c r="I373" s="565"/>
      <c r="J373" s="565"/>
      <c r="K373" s="565"/>
      <c r="L373" s="565"/>
      <c r="M373" s="565"/>
      <c r="N373" s="565"/>
      <c r="O373" s="37"/>
      <c r="P373" s="778"/>
      <c r="Q373" s="778"/>
      <c r="R373" s="778"/>
      <c r="S373" s="778"/>
      <c r="T373" s="778"/>
      <c r="U373" s="778"/>
      <c r="V373" s="778"/>
      <c r="W373" s="778"/>
      <c r="X373" s="778"/>
      <c r="Y373" s="778"/>
    </row>
    <row r="374" ht="13.5" customHeight="1">
      <c r="A374" s="37"/>
      <c r="B374" s="565"/>
      <c r="C374" s="565"/>
      <c r="D374" s="565"/>
      <c r="E374" s="565"/>
      <c r="F374" s="565"/>
      <c r="G374" s="565"/>
      <c r="H374" s="565"/>
      <c r="I374" s="565"/>
      <c r="J374" s="565"/>
      <c r="K374" s="565"/>
      <c r="L374" s="565"/>
      <c r="M374" s="565"/>
      <c r="N374" s="565"/>
      <c r="O374" s="37"/>
      <c r="P374" s="778"/>
      <c r="Q374" s="778"/>
      <c r="R374" s="778"/>
      <c r="S374" s="778"/>
      <c r="T374" s="778"/>
      <c r="U374" s="778"/>
      <c r="V374" s="778"/>
      <c r="W374" s="778"/>
      <c r="X374" s="778"/>
      <c r="Y374" s="778"/>
    </row>
    <row r="375" ht="13.5" customHeight="1">
      <c r="A375" s="37"/>
      <c r="B375" s="565"/>
      <c r="C375" s="565"/>
      <c r="D375" s="565"/>
      <c r="E375" s="565"/>
      <c r="F375" s="565"/>
      <c r="G375" s="565"/>
      <c r="H375" s="565"/>
      <c r="I375" s="565"/>
      <c r="J375" s="565"/>
      <c r="K375" s="565"/>
      <c r="L375" s="565"/>
      <c r="M375" s="565"/>
      <c r="N375" s="565"/>
      <c r="O375" s="37"/>
      <c r="P375" s="778"/>
      <c r="Q375" s="778"/>
      <c r="R375" s="778"/>
      <c r="S375" s="778"/>
      <c r="T375" s="778"/>
      <c r="U375" s="778"/>
      <c r="V375" s="778"/>
      <c r="W375" s="778"/>
      <c r="X375" s="778"/>
      <c r="Y375" s="778"/>
    </row>
    <row r="376" ht="13.5" customHeight="1">
      <c r="A376" s="37"/>
      <c r="B376" s="565"/>
      <c r="C376" s="565"/>
      <c r="D376" s="565"/>
      <c r="E376" s="565"/>
      <c r="F376" s="565"/>
      <c r="G376" s="565"/>
      <c r="H376" s="565"/>
      <c r="I376" s="565"/>
      <c r="J376" s="565"/>
      <c r="K376" s="565"/>
      <c r="L376" s="565"/>
      <c r="M376" s="565"/>
      <c r="N376" s="565"/>
      <c r="O376" s="37"/>
      <c r="P376" s="778"/>
      <c r="Q376" s="778"/>
      <c r="R376" s="778"/>
      <c r="S376" s="778"/>
      <c r="T376" s="778"/>
      <c r="U376" s="778"/>
      <c r="V376" s="778"/>
      <c r="W376" s="778"/>
      <c r="X376" s="778"/>
      <c r="Y376" s="778"/>
    </row>
    <row r="377" ht="13.5" customHeight="1">
      <c r="A377" s="37"/>
      <c r="B377" s="565"/>
      <c r="C377" s="565"/>
      <c r="D377" s="565"/>
      <c r="E377" s="565"/>
      <c r="F377" s="565"/>
      <c r="G377" s="565"/>
      <c r="H377" s="565"/>
      <c r="I377" s="565"/>
      <c r="J377" s="565"/>
      <c r="K377" s="565"/>
      <c r="L377" s="565"/>
      <c r="M377" s="565"/>
      <c r="N377" s="565"/>
      <c r="O377" s="37"/>
      <c r="P377" s="778"/>
      <c r="Q377" s="778"/>
      <c r="R377" s="778"/>
      <c r="S377" s="778"/>
      <c r="T377" s="778"/>
      <c r="U377" s="778"/>
      <c r="V377" s="778"/>
      <c r="W377" s="778"/>
      <c r="X377" s="778"/>
      <c r="Y377" s="778"/>
    </row>
    <row r="378" ht="13.5" customHeight="1">
      <c r="A378" s="37"/>
      <c r="B378" s="565"/>
      <c r="C378" s="565"/>
      <c r="D378" s="565"/>
      <c r="E378" s="565"/>
      <c r="F378" s="565"/>
      <c r="G378" s="565"/>
      <c r="H378" s="565"/>
      <c r="I378" s="565"/>
      <c r="J378" s="565"/>
      <c r="K378" s="565"/>
      <c r="L378" s="565"/>
      <c r="M378" s="565"/>
      <c r="N378" s="565"/>
      <c r="O378" s="37"/>
      <c r="P378" s="778"/>
      <c r="Q378" s="778"/>
      <c r="R378" s="778"/>
      <c r="S378" s="778"/>
      <c r="T378" s="778"/>
      <c r="U378" s="778"/>
      <c r="V378" s="778"/>
      <c r="W378" s="778"/>
      <c r="X378" s="778"/>
      <c r="Y378" s="778"/>
    </row>
    <row r="379" ht="13.5" customHeight="1">
      <c r="A379" s="37"/>
      <c r="B379" s="565"/>
      <c r="C379" s="565"/>
      <c r="D379" s="565"/>
      <c r="E379" s="565"/>
      <c r="F379" s="565"/>
      <c r="G379" s="565"/>
      <c r="H379" s="565"/>
      <c r="I379" s="565"/>
      <c r="J379" s="565"/>
      <c r="K379" s="565"/>
      <c r="L379" s="565"/>
      <c r="M379" s="565"/>
      <c r="N379" s="565"/>
      <c r="O379" s="37"/>
      <c r="P379" s="778"/>
      <c r="Q379" s="778"/>
      <c r="R379" s="778"/>
      <c r="S379" s="778"/>
      <c r="T379" s="778"/>
      <c r="U379" s="778"/>
      <c r="V379" s="778"/>
      <c r="W379" s="778"/>
      <c r="X379" s="778"/>
      <c r="Y379" s="778"/>
    </row>
    <row r="380" ht="13.5" customHeight="1">
      <c r="A380" s="37"/>
      <c r="B380" s="565"/>
      <c r="C380" s="565"/>
      <c r="D380" s="565"/>
      <c r="E380" s="565"/>
      <c r="F380" s="565"/>
      <c r="G380" s="565"/>
      <c r="H380" s="565"/>
      <c r="I380" s="565"/>
      <c r="J380" s="565"/>
      <c r="K380" s="565"/>
      <c r="L380" s="565"/>
      <c r="M380" s="565"/>
      <c r="N380" s="565"/>
      <c r="O380" s="37"/>
      <c r="P380" s="778"/>
      <c r="Q380" s="778"/>
      <c r="R380" s="778"/>
      <c r="S380" s="778"/>
      <c r="T380" s="778"/>
      <c r="U380" s="778"/>
      <c r="V380" s="778"/>
      <c r="W380" s="778"/>
      <c r="X380" s="778"/>
      <c r="Y380" s="778"/>
    </row>
    <row r="381" ht="13.5" customHeight="1">
      <c r="A381" s="37"/>
      <c r="B381" s="565"/>
      <c r="C381" s="565"/>
      <c r="D381" s="565"/>
      <c r="E381" s="565"/>
      <c r="F381" s="565"/>
      <c r="G381" s="565"/>
      <c r="H381" s="565"/>
      <c r="I381" s="565"/>
      <c r="J381" s="565"/>
      <c r="K381" s="565"/>
      <c r="L381" s="565"/>
      <c r="M381" s="565"/>
      <c r="N381" s="565"/>
      <c r="O381" s="37"/>
      <c r="P381" s="778"/>
      <c r="Q381" s="778"/>
      <c r="R381" s="778"/>
      <c r="S381" s="778"/>
      <c r="T381" s="778"/>
      <c r="U381" s="778"/>
      <c r="V381" s="778"/>
      <c r="W381" s="778"/>
      <c r="X381" s="778"/>
      <c r="Y381" s="778"/>
    </row>
    <row r="382" ht="13.5" customHeight="1">
      <c r="A382" s="37"/>
      <c r="B382" s="565"/>
      <c r="C382" s="565"/>
      <c r="D382" s="565"/>
      <c r="E382" s="565"/>
      <c r="F382" s="565"/>
      <c r="G382" s="565"/>
      <c r="H382" s="565"/>
      <c r="I382" s="565"/>
      <c r="J382" s="565"/>
      <c r="K382" s="565"/>
      <c r="L382" s="565"/>
      <c r="M382" s="565"/>
      <c r="N382" s="565"/>
      <c r="O382" s="37"/>
      <c r="P382" s="778"/>
      <c r="Q382" s="778"/>
      <c r="R382" s="778"/>
      <c r="S382" s="778"/>
      <c r="T382" s="778"/>
      <c r="U382" s="778"/>
      <c r="V382" s="778"/>
      <c r="W382" s="778"/>
      <c r="X382" s="778"/>
      <c r="Y382" s="778"/>
    </row>
    <row r="383" ht="13.5" customHeight="1">
      <c r="A383" s="37"/>
      <c r="B383" s="565"/>
      <c r="C383" s="565"/>
      <c r="D383" s="565"/>
      <c r="E383" s="565"/>
      <c r="F383" s="565"/>
      <c r="G383" s="565"/>
      <c r="H383" s="565"/>
      <c r="I383" s="565"/>
      <c r="J383" s="565"/>
      <c r="K383" s="565"/>
      <c r="L383" s="565"/>
      <c r="M383" s="565"/>
      <c r="N383" s="565"/>
      <c r="O383" s="37"/>
      <c r="P383" s="778"/>
      <c r="Q383" s="778"/>
      <c r="R383" s="778"/>
      <c r="S383" s="778"/>
      <c r="T383" s="778"/>
      <c r="U383" s="778"/>
      <c r="V383" s="778"/>
      <c r="W383" s="778"/>
      <c r="X383" s="778"/>
      <c r="Y383" s="778"/>
    </row>
    <row r="384" ht="13.5" customHeight="1">
      <c r="A384" s="37"/>
      <c r="B384" s="565"/>
      <c r="C384" s="565"/>
      <c r="D384" s="565"/>
      <c r="E384" s="565"/>
      <c r="F384" s="565"/>
      <c r="G384" s="565"/>
      <c r="H384" s="565"/>
      <c r="I384" s="565"/>
      <c r="J384" s="565"/>
      <c r="K384" s="565"/>
      <c r="L384" s="565"/>
      <c r="M384" s="565"/>
      <c r="N384" s="565"/>
      <c r="O384" s="37"/>
      <c r="P384" s="778"/>
      <c r="Q384" s="778"/>
      <c r="R384" s="778"/>
      <c r="S384" s="778"/>
      <c r="T384" s="778"/>
      <c r="U384" s="778"/>
      <c r="V384" s="778"/>
      <c r="W384" s="778"/>
      <c r="X384" s="778"/>
      <c r="Y384" s="778"/>
    </row>
    <row r="385" ht="13.5" customHeight="1">
      <c r="A385" s="37"/>
      <c r="B385" s="565"/>
      <c r="C385" s="565"/>
      <c r="D385" s="565"/>
      <c r="E385" s="565"/>
      <c r="F385" s="565"/>
      <c r="G385" s="565"/>
      <c r="H385" s="565"/>
      <c r="I385" s="565"/>
      <c r="J385" s="565"/>
      <c r="K385" s="565"/>
      <c r="L385" s="565"/>
      <c r="M385" s="565"/>
      <c r="N385" s="565"/>
      <c r="O385" s="37"/>
      <c r="P385" s="778"/>
      <c r="Q385" s="778"/>
      <c r="R385" s="778"/>
      <c r="S385" s="778"/>
      <c r="T385" s="778"/>
      <c r="U385" s="778"/>
      <c r="V385" s="778"/>
      <c r="W385" s="778"/>
      <c r="X385" s="778"/>
      <c r="Y385" s="778"/>
    </row>
    <row r="386" ht="13.5" customHeight="1">
      <c r="A386" s="37"/>
      <c r="B386" s="565"/>
      <c r="C386" s="565"/>
      <c r="D386" s="565"/>
      <c r="E386" s="565"/>
      <c r="F386" s="565"/>
      <c r="G386" s="565"/>
      <c r="H386" s="565"/>
      <c r="I386" s="565"/>
      <c r="J386" s="565"/>
      <c r="K386" s="565"/>
      <c r="L386" s="565"/>
      <c r="M386" s="565"/>
      <c r="N386" s="565"/>
      <c r="O386" s="37"/>
      <c r="P386" s="778"/>
      <c r="Q386" s="778"/>
      <c r="R386" s="778"/>
      <c r="S386" s="778"/>
      <c r="T386" s="778"/>
      <c r="U386" s="778"/>
      <c r="V386" s="778"/>
      <c r="W386" s="778"/>
      <c r="X386" s="778"/>
      <c r="Y386" s="778"/>
    </row>
    <row r="387" ht="13.5" customHeight="1">
      <c r="A387" s="37"/>
      <c r="B387" s="565"/>
      <c r="C387" s="565"/>
      <c r="D387" s="565"/>
      <c r="E387" s="565"/>
      <c r="F387" s="565"/>
      <c r="G387" s="565"/>
      <c r="H387" s="565"/>
      <c r="I387" s="565"/>
      <c r="J387" s="565"/>
      <c r="K387" s="565"/>
      <c r="L387" s="565"/>
      <c r="M387" s="565"/>
      <c r="N387" s="565"/>
      <c r="O387" s="37"/>
      <c r="P387" s="778"/>
      <c r="Q387" s="778"/>
      <c r="R387" s="778"/>
      <c r="S387" s="778"/>
      <c r="T387" s="778"/>
      <c r="U387" s="778"/>
      <c r="V387" s="778"/>
      <c r="W387" s="778"/>
      <c r="X387" s="778"/>
      <c r="Y387" s="778"/>
    </row>
    <row r="388" ht="13.5" customHeight="1">
      <c r="A388" s="37"/>
      <c r="B388" s="565"/>
      <c r="C388" s="565"/>
      <c r="D388" s="565"/>
      <c r="E388" s="565"/>
      <c r="F388" s="565"/>
      <c r="G388" s="565"/>
      <c r="H388" s="565"/>
      <c r="I388" s="565"/>
      <c r="J388" s="565"/>
      <c r="K388" s="565"/>
      <c r="L388" s="565"/>
      <c r="M388" s="565"/>
      <c r="N388" s="565"/>
      <c r="O388" s="37"/>
      <c r="P388" s="778"/>
      <c r="Q388" s="778"/>
      <c r="R388" s="778"/>
      <c r="S388" s="778"/>
      <c r="T388" s="778"/>
      <c r="U388" s="778"/>
      <c r="V388" s="778"/>
      <c r="W388" s="778"/>
      <c r="X388" s="778"/>
      <c r="Y388" s="778"/>
    </row>
    <row r="389" ht="13.5" customHeight="1">
      <c r="A389" s="37"/>
      <c r="B389" s="565"/>
      <c r="C389" s="565"/>
      <c r="D389" s="565"/>
      <c r="E389" s="565"/>
      <c r="F389" s="565"/>
      <c r="G389" s="565"/>
      <c r="H389" s="565"/>
      <c r="I389" s="565"/>
      <c r="J389" s="565"/>
      <c r="K389" s="565"/>
      <c r="L389" s="565"/>
      <c r="M389" s="565"/>
      <c r="N389" s="565"/>
      <c r="O389" s="37"/>
      <c r="P389" s="778"/>
      <c r="Q389" s="778"/>
      <c r="R389" s="778"/>
      <c r="S389" s="778"/>
      <c r="T389" s="778"/>
      <c r="U389" s="778"/>
      <c r="V389" s="778"/>
      <c r="W389" s="778"/>
      <c r="X389" s="778"/>
      <c r="Y389" s="778"/>
    </row>
    <row r="390" ht="13.5" customHeight="1">
      <c r="A390" s="37"/>
      <c r="B390" s="565"/>
      <c r="C390" s="565"/>
      <c r="D390" s="565"/>
      <c r="E390" s="565"/>
      <c r="F390" s="565"/>
      <c r="G390" s="565"/>
      <c r="H390" s="565"/>
      <c r="I390" s="565"/>
      <c r="J390" s="565"/>
      <c r="K390" s="565"/>
      <c r="L390" s="565"/>
      <c r="M390" s="565"/>
      <c r="N390" s="565"/>
      <c r="O390" s="37"/>
      <c r="P390" s="778"/>
      <c r="Q390" s="778"/>
      <c r="R390" s="778"/>
      <c r="S390" s="778"/>
      <c r="T390" s="778"/>
      <c r="U390" s="778"/>
      <c r="V390" s="778"/>
      <c r="W390" s="778"/>
      <c r="X390" s="778"/>
      <c r="Y390" s="778"/>
    </row>
    <row r="391" ht="13.5" customHeight="1">
      <c r="A391" s="37"/>
      <c r="B391" s="565"/>
      <c r="C391" s="565"/>
      <c r="D391" s="565"/>
      <c r="E391" s="565"/>
      <c r="F391" s="565"/>
      <c r="G391" s="565"/>
      <c r="H391" s="565"/>
      <c r="I391" s="565"/>
      <c r="J391" s="565"/>
      <c r="K391" s="565"/>
      <c r="L391" s="565"/>
      <c r="M391" s="565"/>
      <c r="N391" s="565"/>
      <c r="O391" s="37"/>
      <c r="P391" s="778"/>
      <c r="Q391" s="778"/>
      <c r="R391" s="778"/>
      <c r="S391" s="778"/>
      <c r="T391" s="778"/>
      <c r="U391" s="778"/>
      <c r="V391" s="778"/>
      <c r="W391" s="778"/>
      <c r="X391" s="778"/>
      <c r="Y391" s="778"/>
    </row>
    <row r="392" ht="13.5" customHeight="1">
      <c r="A392" s="37"/>
      <c r="B392" s="565"/>
      <c r="C392" s="565"/>
      <c r="D392" s="565"/>
      <c r="E392" s="565"/>
      <c r="F392" s="565"/>
      <c r="G392" s="565"/>
      <c r="H392" s="565"/>
      <c r="I392" s="565"/>
      <c r="J392" s="565"/>
      <c r="K392" s="565"/>
      <c r="L392" s="565"/>
      <c r="M392" s="565"/>
      <c r="N392" s="565"/>
      <c r="O392" s="37"/>
      <c r="P392" s="778"/>
      <c r="Q392" s="778"/>
      <c r="R392" s="778"/>
      <c r="S392" s="778"/>
      <c r="T392" s="778"/>
      <c r="U392" s="778"/>
      <c r="V392" s="778"/>
      <c r="W392" s="778"/>
      <c r="X392" s="778"/>
      <c r="Y392" s="778"/>
    </row>
    <row r="393" ht="13.5" customHeight="1">
      <c r="A393" s="37"/>
      <c r="B393" s="565"/>
      <c r="C393" s="565"/>
      <c r="D393" s="565"/>
      <c r="E393" s="565"/>
      <c r="F393" s="565"/>
      <c r="G393" s="565"/>
      <c r="H393" s="565"/>
      <c r="I393" s="565"/>
      <c r="J393" s="565"/>
      <c r="K393" s="565"/>
      <c r="L393" s="565"/>
      <c r="M393" s="565"/>
      <c r="N393" s="565"/>
      <c r="O393" s="37"/>
      <c r="P393" s="778"/>
      <c r="Q393" s="778"/>
      <c r="R393" s="778"/>
      <c r="S393" s="778"/>
      <c r="T393" s="778"/>
      <c r="U393" s="778"/>
      <c r="V393" s="778"/>
      <c r="W393" s="778"/>
      <c r="X393" s="778"/>
      <c r="Y393" s="778"/>
    </row>
    <row r="394" ht="13.5" customHeight="1">
      <c r="A394" s="37"/>
      <c r="B394" s="565"/>
      <c r="C394" s="565"/>
      <c r="D394" s="565"/>
      <c r="E394" s="565"/>
      <c r="F394" s="565"/>
      <c r="G394" s="565"/>
      <c r="H394" s="565"/>
      <c r="I394" s="565"/>
      <c r="J394" s="565"/>
      <c r="K394" s="565"/>
      <c r="L394" s="565"/>
      <c r="M394" s="565"/>
      <c r="N394" s="565"/>
      <c r="O394" s="37"/>
      <c r="P394" s="778"/>
      <c r="Q394" s="778"/>
      <c r="R394" s="778"/>
      <c r="S394" s="778"/>
      <c r="T394" s="778"/>
      <c r="U394" s="778"/>
      <c r="V394" s="778"/>
      <c r="W394" s="778"/>
      <c r="X394" s="778"/>
      <c r="Y394" s="778"/>
    </row>
    <row r="395" ht="13.5" customHeight="1">
      <c r="A395" s="37"/>
      <c r="B395" s="565"/>
      <c r="C395" s="565"/>
      <c r="D395" s="565"/>
      <c r="E395" s="565"/>
      <c r="F395" s="565"/>
      <c r="G395" s="565"/>
      <c r="H395" s="565"/>
      <c r="I395" s="565"/>
      <c r="J395" s="565"/>
      <c r="K395" s="565"/>
      <c r="L395" s="565"/>
      <c r="M395" s="565"/>
      <c r="N395" s="565"/>
      <c r="O395" s="37"/>
      <c r="P395" s="778"/>
      <c r="Q395" s="778"/>
      <c r="R395" s="778"/>
      <c r="S395" s="778"/>
      <c r="T395" s="778"/>
      <c r="U395" s="778"/>
      <c r="V395" s="778"/>
      <c r="W395" s="778"/>
      <c r="X395" s="778"/>
      <c r="Y395" s="778"/>
    </row>
    <row r="396" ht="13.5" customHeight="1">
      <c r="A396" s="37"/>
      <c r="B396" s="565"/>
      <c r="C396" s="565"/>
      <c r="D396" s="565"/>
      <c r="E396" s="565"/>
      <c r="F396" s="565"/>
      <c r="G396" s="565"/>
      <c r="H396" s="565"/>
      <c r="I396" s="565"/>
      <c r="J396" s="565"/>
      <c r="K396" s="565"/>
      <c r="L396" s="565"/>
      <c r="M396" s="565"/>
      <c r="N396" s="565"/>
      <c r="O396" s="37"/>
      <c r="P396" s="778"/>
      <c r="Q396" s="778"/>
      <c r="R396" s="778"/>
      <c r="S396" s="778"/>
      <c r="T396" s="778"/>
      <c r="U396" s="778"/>
      <c r="V396" s="778"/>
      <c r="W396" s="778"/>
      <c r="X396" s="778"/>
      <c r="Y396" s="778"/>
    </row>
    <row r="397" ht="13.5" customHeight="1">
      <c r="A397" s="37"/>
      <c r="B397" s="565"/>
      <c r="C397" s="565"/>
      <c r="D397" s="565"/>
      <c r="E397" s="565"/>
      <c r="F397" s="565"/>
      <c r="G397" s="565"/>
      <c r="H397" s="565"/>
      <c r="I397" s="565"/>
      <c r="J397" s="565"/>
      <c r="K397" s="565"/>
      <c r="L397" s="565"/>
      <c r="M397" s="565"/>
      <c r="N397" s="565"/>
      <c r="O397" s="37"/>
      <c r="P397" s="778"/>
      <c r="Q397" s="778"/>
      <c r="R397" s="778"/>
      <c r="S397" s="778"/>
      <c r="T397" s="778"/>
      <c r="U397" s="778"/>
      <c r="V397" s="778"/>
      <c r="W397" s="778"/>
      <c r="X397" s="778"/>
      <c r="Y397" s="778"/>
    </row>
    <row r="398" ht="13.5" customHeight="1">
      <c r="A398" s="37"/>
      <c r="B398" s="565"/>
      <c r="C398" s="565"/>
      <c r="D398" s="565"/>
      <c r="E398" s="565"/>
      <c r="F398" s="565"/>
      <c r="G398" s="565"/>
      <c r="H398" s="565"/>
      <c r="I398" s="565"/>
      <c r="J398" s="565"/>
      <c r="K398" s="565"/>
      <c r="L398" s="565"/>
      <c r="M398" s="565"/>
      <c r="N398" s="565"/>
      <c r="O398" s="37"/>
      <c r="P398" s="778"/>
      <c r="Q398" s="778"/>
      <c r="R398" s="778"/>
      <c r="S398" s="778"/>
      <c r="T398" s="778"/>
      <c r="U398" s="778"/>
      <c r="V398" s="778"/>
      <c r="W398" s="778"/>
      <c r="X398" s="778"/>
      <c r="Y398" s="778"/>
    </row>
    <row r="399" ht="13.5" customHeight="1">
      <c r="A399" s="37"/>
      <c r="B399" s="565"/>
      <c r="C399" s="565"/>
      <c r="D399" s="565"/>
      <c r="E399" s="565"/>
      <c r="F399" s="565"/>
      <c r="G399" s="565"/>
      <c r="H399" s="565"/>
      <c r="I399" s="565"/>
      <c r="J399" s="565"/>
      <c r="K399" s="565"/>
      <c r="L399" s="565"/>
      <c r="M399" s="565"/>
      <c r="N399" s="565"/>
      <c r="O399" s="37"/>
      <c r="P399" s="778"/>
      <c r="Q399" s="778"/>
      <c r="R399" s="778"/>
      <c r="S399" s="778"/>
      <c r="T399" s="778"/>
      <c r="U399" s="778"/>
      <c r="V399" s="778"/>
      <c r="W399" s="778"/>
      <c r="X399" s="778"/>
      <c r="Y399" s="778"/>
    </row>
    <row r="400" ht="13.5" customHeight="1">
      <c r="A400" s="37"/>
      <c r="B400" s="565"/>
      <c r="C400" s="565"/>
      <c r="D400" s="565"/>
      <c r="E400" s="565"/>
      <c r="F400" s="565"/>
      <c r="G400" s="565"/>
      <c r="H400" s="565"/>
      <c r="I400" s="565"/>
      <c r="J400" s="565"/>
      <c r="K400" s="565"/>
      <c r="L400" s="565"/>
      <c r="M400" s="565"/>
      <c r="N400" s="565"/>
      <c r="O400" s="37"/>
      <c r="P400" s="778"/>
      <c r="Q400" s="778"/>
      <c r="R400" s="778"/>
      <c r="S400" s="778"/>
      <c r="T400" s="778"/>
      <c r="U400" s="778"/>
      <c r="V400" s="778"/>
      <c r="W400" s="778"/>
      <c r="X400" s="778"/>
      <c r="Y400" s="778"/>
    </row>
    <row r="401" ht="13.5" customHeight="1">
      <c r="A401" s="37"/>
      <c r="B401" s="565"/>
      <c r="C401" s="565"/>
      <c r="D401" s="565"/>
      <c r="E401" s="565"/>
      <c r="F401" s="565"/>
      <c r="G401" s="565"/>
      <c r="H401" s="565"/>
      <c r="I401" s="565"/>
      <c r="J401" s="565"/>
      <c r="K401" s="565"/>
      <c r="L401" s="565"/>
      <c r="M401" s="565"/>
      <c r="N401" s="565"/>
      <c r="O401" s="37"/>
      <c r="P401" s="778"/>
      <c r="Q401" s="778"/>
      <c r="R401" s="778"/>
      <c r="S401" s="778"/>
      <c r="T401" s="778"/>
      <c r="U401" s="778"/>
      <c r="V401" s="778"/>
      <c r="W401" s="778"/>
      <c r="X401" s="778"/>
      <c r="Y401" s="778"/>
    </row>
    <row r="402" ht="13.5" customHeight="1">
      <c r="A402" s="37"/>
      <c r="B402" s="565"/>
      <c r="C402" s="565"/>
      <c r="D402" s="565"/>
      <c r="E402" s="565"/>
      <c r="F402" s="565"/>
      <c r="G402" s="565"/>
      <c r="H402" s="565"/>
      <c r="I402" s="565"/>
      <c r="J402" s="565"/>
      <c r="K402" s="565"/>
      <c r="L402" s="565"/>
      <c r="M402" s="565"/>
      <c r="N402" s="565"/>
      <c r="O402" s="37"/>
      <c r="P402" s="778"/>
      <c r="Q402" s="778"/>
      <c r="R402" s="778"/>
      <c r="S402" s="778"/>
      <c r="T402" s="778"/>
      <c r="U402" s="778"/>
      <c r="V402" s="778"/>
      <c r="W402" s="778"/>
      <c r="X402" s="778"/>
      <c r="Y402" s="778"/>
    </row>
    <row r="403" ht="13.5" customHeight="1">
      <c r="A403" s="37"/>
      <c r="B403" s="565"/>
      <c r="C403" s="565"/>
      <c r="D403" s="565"/>
      <c r="E403" s="565"/>
      <c r="F403" s="565"/>
      <c r="G403" s="565"/>
      <c r="H403" s="565"/>
      <c r="I403" s="565"/>
      <c r="J403" s="565"/>
      <c r="K403" s="565"/>
      <c r="L403" s="565"/>
      <c r="M403" s="565"/>
      <c r="N403" s="565"/>
      <c r="O403" s="37"/>
      <c r="P403" s="778"/>
      <c r="Q403" s="778"/>
      <c r="R403" s="778"/>
      <c r="S403" s="778"/>
      <c r="T403" s="778"/>
      <c r="U403" s="778"/>
      <c r="V403" s="778"/>
      <c r="W403" s="778"/>
      <c r="X403" s="778"/>
      <c r="Y403" s="778"/>
    </row>
    <row r="404" ht="13.5" customHeight="1">
      <c r="A404" s="37"/>
      <c r="B404" s="565"/>
      <c r="C404" s="565"/>
      <c r="D404" s="565"/>
      <c r="E404" s="565"/>
      <c r="F404" s="565"/>
      <c r="G404" s="565"/>
      <c r="H404" s="565"/>
      <c r="I404" s="565"/>
      <c r="J404" s="565"/>
      <c r="K404" s="565"/>
      <c r="L404" s="565"/>
      <c r="M404" s="565"/>
      <c r="N404" s="565"/>
      <c r="O404" s="37"/>
      <c r="P404" s="778"/>
      <c r="Q404" s="778"/>
      <c r="R404" s="778"/>
      <c r="S404" s="778"/>
      <c r="T404" s="778"/>
      <c r="U404" s="778"/>
      <c r="V404" s="778"/>
      <c r="W404" s="778"/>
      <c r="X404" s="778"/>
      <c r="Y404" s="778"/>
    </row>
    <row r="405" ht="13.5" customHeight="1">
      <c r="A405" s="37"/>
      <c r="B405" s="565"/>
      <c r="C405" s="565"/>
      <c r="D405" s="565"/>
      <c r="E405" s="565"/>
      <c r="F405" s="565"/>
      <c r="G405" s="565"/>
      <c r="H405" s="565"/>
      <c r="I405" s="565"/>
      <c r="J405" s="565"/>
      <c r="K405" s="565"/>
      <c r="L405" s="565"/>
      <c r="M405" s="565"/>
      <c r="N405" s="565"/>
      <c r="O405" s="37"/>
      <c r="P405" s="778"/>
      <c r="Q405" s="778"/>
      <c r="R405" s="778"/>
      <c r="S405" s="778"/>
      <c r="T405" s="778"/>
      <c r="U405" s="778"/>
      <c r="V405" s="778"/>
      <c r="W405" s="778"/>
      <c r="X405" s="778"/>
      <c r="Y405" s="778"/>
    </row>
    <row r="406" ht="13.5" customHeight="1">
      <c r="A406" s="37"/>
      <c r="B406" s="565"/>
      <c r="C406" s="565"/>
      <c r="D406" s="565"/>
      <c r="E406" s="565"/>
      <c r="F406" s="565"/>
      <c r="G406" s="565"/>
      <c r="H406" s="565"/>
      <c r="I406" s="565"/>
      <c r="J406" s="565"/>
      <c r="K406" s="565"/>
      <c r="L406" s="565"/>
      <c r="M406" s="565"/>
      <c r="N406" s="565"/>
      <c r="O406" s="37"/>
      <c r="P406" s="778"/>
      <c r="Q406" s="778"/>
      <c r="R406" s="778"/>
      <c r="S406" s="778"/>
      <c r="T406" s="778"/>
      <c r="U406" s="778"/>
      <c r="V406" s="778"/>
      <c r="W406" s="778"/>
      <c r="X406" s="778"/>
      <c r="Y406" s="778"/>
    </row>
    <row r="407" ht="13.5" customHeight="1">
      <c r="A407" s="37"/>
      <c r="B407" s="565"/>
      <c r="C407" s="565"/>
      <c r="D407" s="565"/>
      <c r="E407" s="565"/>
      <c r="F407" s="565"/>
      <c r="G407" s="565"/>
      <c r="H407" s="565"/>
      <c r="I407" s="565"/>
      <c r="J407" s="565"/>
      <c r="K407" s="565"/>
      <c r="L407" s="565"/>
      <c r="M407" s="565"/>
      <c r="N407" s="565"/>
      <c r="O407" s="37"/>
      <c r="P407" s="778"/>
      <c r="Q407" s="778"/>
      <c r="R407" s="778"/>
      <c r="S407" s="778"/>
      <c r="T407" s="778"/>
      <c r="U407" s="778"/>
      <c r="V407" s="778"/>
      <c r="W407" s="778"/>
      <c r="X407" s="778"/>
      <c r="Y407" s="778"/>
    </row>
    <row r="408" ht="13.5" customHeight="1">
      <c r="A408" s="37"/>
      <c r="B408" s="565"/>
      <c r="C408" s="565"/>
      <c r="D408" s="565"/>
      <c r="E408" s="565"/>
      <c r="F408" s="565"/>
      <c r="G408" s="565"/>
      <c r="H408" s="565"/>
      <c r="I408" s="565"/>
      <c r="J408" s="565"/>
      <c r="K408" s="565"/>
      <c r="L408" s="565"/>
      <c r="M408" s="565"/>
      <c r="N408" s="565"/>
      <c r="O408" s="37"/>
      <c r="P408" s="778"/>
      <c r="Q408" s="778"/>
      <c r="R408" s="778"/>
      <c r="S408" s="778"/>
      <c r="T408" s="778"/>
      <c r="U408" s="778"/>
      <c r="V408" s="778"/>
      <c r="W408" s="778"/>
      <c r="X408" s="778"/>
      <c r="Y408" s="778"/>
    </row>
    <row r="409" ht="13.5" customHeight="1">
      <c r="A409" s="37"/>
      <c r="B409" s="565"/>
      <c r="C409" s="565"/>
      <c r="D409" s="565"/>
      <c r="E409" s="565"/>
      <c r="F409" s="565"/>
      <c r="G409" s="565"/>
      <c r="H409" s="565"/>
      <c r="I409" s="565"/>
      <c r="J409" s="565"/>
      <c r="K409" s="565"/>
      <c r="L409" s="565"/>
      <c r="M409" s="565"/>
      <c r="N409" s="565"/>
      <c r="O409" s="37"/>
      <c r="P409" s="778"/>
      <c r="Q409" s="778"/>
      <c r="R409" s="778"/>
      <c r="S409" s="778"/>
      <c r="T409" s="778"/>
      <c r="U409" s="778"/>
      <c r="V409" s="778"/>
      <c r="W409" s="778"/>
      <c r="X409" s="778"/>
      <c r="Y409" s="778"/>
    </row>
    <row r="410" ht="13.5" customHeight="1">
      <c r="A410" s="37"/>
      <c r="B410" s="565"/>
      <c r="C410" s="565"/>
      <c r="D410" s="565"/>
      <c r="E410" s="565"/>
      <c r="F410" s="565"/>
      <c r="G410" s="565"/>
      <c r="H410" s="565"/>
      <c r="I410" s="565"/>
      <c r="J410" s="565"/>
      <c r="K410" s="565"/>
      <c r="L410" s="565"/>
      <c r="M410" s="565"/>
      <c r="N410" s="565"/>
      <c r="O410" s="37"/>
      <c r="P410" s="778"/>
      <c r="Q410" s="778"/>
      <c r="R410" s="778"/>
      <c r="S410" s="778"/>
      <c r="T410" s="778"/>
      <c r="U410" s="778"/>
      <c r="V410" s="778"/>
      <c r="W410" s="778"/>
      <c r="X410" s="778"/>
      <c r="Y410" s="778"/>
    </row>
    <row r="411" ht="13.5" customHeight="1">
      <c r="A411" s="37"/>
      <c r="B411" s="565"/>
      <c r="C411" s="565"/>
      <c r="D411" s="565"/>
      <c r="E411" s="565"/>
      <c r="F411" s="565"/>
      <c r="G411" s="565"/>
      <c r="H411" s="565"/>
      <c r="I411" s="565"/>
      <c r="J411" s="565"/>
      <c r="K411" s="565"/>
      <c r="L411" s="565"/>
      <c r="M411" s="565"/>
      <c r="N411" s="565"/>
      <c r="O411" s="37"/>
      <c r="P411" s="778"/>
      <c r="Q411" s="778"/>
      <c r="R411" s="778"/>
      <c r="S411" s="778"/>
      <c r="T411" s="778"/>
      <c r="U411" s="778"/>
      <c r="V411" s="778"/>
      <c r="W411" s="778"/>
      <c r="X411" s="778"/>
      <c r="Y411" s="778"/>
    </row>
    <row r="412" ht="13.5" customHeight="1">
      <c r="A412" s="37"/>
      <c r="B412" s="565"/>
      <c r="C412" s="565"/>
      <c r="D412" s="565"/>
      <c r="E412" s="565"/>
      <c r="F412" s="565"/>
      <c r="G412" s="565"/>
      <c r="H412" s="565"/>
      <c r="I412" s="565"/>
      <c r="J412" s="565"/>
      <c r="K412" s="565"/>
      <c r="L412" s="565"/>
      <c r="M412" s="565"/>
      <c r="N412" s="565"/>
      <c r="O412" s="37"/>
      <c r="P412" s="778"/>
      <c r="Q412" s="778"/>
      <c r="R412" s="778"/>
      <c r="S412" s="778"/>
      <c r="T412" s="778"/>
      <c r="U412" s="778"/>
      <c r="V412" s="778"/>
      <c r="W412" s="778"/>
      <c r="X412" s="778"/>
      <c r="Y412" s="778"/>
    </row>
    <row r="413" ht="13.5" customHeight="1">
      <c r="A413" s="37"/>
      <c r="B413" s="565"/>
      <c r="C413" s="565"/>
      <c r="D413" s="565"/>
      <c r="E413" s="565"/>
      <c r="F413" s="565"/>
      <c r="G413" s="565"/>
      <c r="H413" s="565"/>
      <c r="I413" s="565"/>
      <c r="J413" s="565"/>
      <c r="K413" s="565"/>
      <c r="L413" s="565"/>
      <c r="M413" s="565"/>
      <c r="N413" s="565"/>
      <c r="O413" s="37"/>
      <c r="P413" s="778"/>
      <c r="Q413" s="778"/>
      <c r="R413" s="778"/>
      <c r="S413" s="778"/>
      <c r="T413" s="778"/>
      <c r="U413" s="778"/>
      <c r="V413" s="778"/>
      <c r="W413" s="778"/>
      <c r="X413" s="778"/>
      <c r="Y413" s="778"/>
    </row>
    <row r="414" ht="13.5" customHeight="1">
      <c r="A414" s="37"/>
      <c r="B414" s="565"/>
      <c r="C414" s="565"/>
      <c r="D414" s="565"/>
      <c r="E414" s="565"/>
      <c r="F414" s="565"/>
      <c r="G414" s="565"/>
      <c r="H414" s="565"/>
      <c r="I414" s="565"/>
      <c r="J414" s="565"/>
      <c r="K414" s="565"/>
      <c r="L414" s="565"/>
      <c r="M414" s="565"/>
      <c r="N414" s="565"/>
      <c r="O414" s="37"/>
      <c r="P414" s="778"/>
      <c r="Q414" s="778"/>
      <c r="R414" s="778"/>
      <c r="S414" s="778"/>
      <c r="T414" s="778"/>
      <c r="U414" s="778"/>
      <c r="V414" s="778"/>
      <c r="W414" s="778"/>
      <c r="X414" s="778"/>
      <c r="Y414" s="778"/>
    </row>
    <row r="415" ht="13.5" customHeight="1">
      <c r="A415" s="37"/>
      <c r="B415" s="565"/>
      <c r="C415" s="565"/>
      <c r="D415" s="565"/>
      <c r="E415" s="565"/>
      <c r="F415" s="565"/>
      <c r="G415" s="565"/>
      <c r="H415" s="565"/>
      <c r="I415" s="565"/>
      <c r="J415" s="565"/>
      <c r="K415" s="565"/>
      <c r="L415" s="565"/>
      <c r="M415" s="565"/>
      <c r="N415" s="565"/>
      <c r="O415" s="37"/>
      <c r="P415" s="778"/>
      <c r="Q415" s="778"/>
      <c r="R415" s="778"/>
      <c r="S415" s="778"/>
      <c r="T415" s="778"/>
      <c r="U415" s="778"/>
      <c r="V415" s="778"/>
      <c r="W415" s="778"/>
      <c r="X415" s="778"/>
      <c r="Y415" s="778"/>
    </row>
    <row r="416" ht="13.5" customHeight="1">
      <c r="A416" s="37"/>
      <c r="B416" s="565"/>
      <c r="C416" s="565"/>
      <c r="D416" s="565"/>
      <c r="E416" s="565"/>
      <c r="F416" s="565"/>
      <c r="G416" s="565"/>
      <c r="H416" s="565"/>
      <c r="I416" s="565"/>
      <c r="J416" s="565"/>
      <c r="K416" s="565"/>
      <c r="L416" s="565"/>
      <c r="M416" s="565"/>
      <c r="N416" s="565"/>
      <c r="O416" s="37"/>
      <c r="P416" s="778"/>
      <c r="Q416" s="778"/>
      <c r="R416" s="778"/>
      <c r="S416" s="778"/>
      <c r="T416" s="778"/>
      <c r="U416" s="778"/>
      <c r="V416" s="778"/>
      <c r="W416" s="778"/>
      <c r="X416" s="778"/>
      <c r="Y416" s="778"/>
    </row>
    <row r="417" ht="13.5" customHeight="1">
      <c r="A417" s="37"/>
      <c r="B417" s="565"/>
      <c r="C417" s="565"/>
      <c r="D417" s="565"/>
      <c r="E417" s="565"/>
      <c r="F417" s="565"/>
      <c r="G417" s="565"/>
      <c r="H417" s="565"/>
      <c r="I417" s="565"/>
      <c r="J417" s="565"/>
      <c r="K417" s="565"/>
      <c r="L417" s="565"/>
      <c r="M417" s="565"/>
      <c r="N417" s="565"/>
      <c r="O417" s="37"/>
      <c r="P417" s="778"/>
      <c r="Q417" s="778"/>
      <c r="R417" s="778"/>
      <c r="S417" s="778"/>
      <c r="T417" s="778"/>
      <c r="U417" s="778"/>
      <c r="V417" s="778"/>
      <c r="W417" s="778"/>
      <c r="X417" s="778"/>
      <c r="Y417" s="778"/>
    </row>
    <row r="418" ht="13.5" customHeight="1">
      <c r="A418" s="37"/>
      <c r="B418" s="565"/>
      <c r="C418" s="565"/>
      <c r="D418" s="565"/>
      <c r="E418" s="565"/>
      <c r="F418" s="565"/>
      <c r="G418" s="565"/>
      <c r="H418" s="565"/>
      <c r="I418" s="565"/>
      <c r="J418" s="565"/>
      <c r="K418" s="565"/>
      <c r="L418" s="565"/>
      <c r="M418" s="565"/>
      <c r="N418" s="565"/>
      <c r="O418" s="37"/>
      <c r="P418" s="778"/>
      <c r="Q418" s="778"/>
      <c r="R418" s="778"/>
      <c r="S418" s="778"/>
      <c r="T418" s="778"/>
      <c r="U418" s="778"/>
      <c r="V418" s="778"/>
      <c r="W418" s="778"/>
      <c r="X418" s="778"/>
      <c r="Y418" s="778"/>
    </row>
    <row r="419" ht="13.5" customHeight="1">
      <c r="A419" s="37"/>
      <c r="B419" s="565"/>
      <c r="C419" s="565"/>
      <c r="D419" s="565"/>
      <c r="E419" s="565"/>
      <c r="F419" s="565"/>
      <c r="G419" s="565"/>
      <c r="H419" s="565"/>
      <c r="I419" s="565"/>
      <c r="J419" s="565"/>
      <c r="K419" s="565"/>
      <c r="L419" s="565"/>
      <c r="M419" s="565"/>
      <c r="N419" s="565"/>
      <c r="O419" s="37"/>
      <c r="P419" s="778"/>
      <c r="Q419" s="778"/>
      <c r="R419" s="778"/>
      <c r="S419" s="778"/>
      <c r="T419" s="778"/>
      <c r="U419" s="778"/>
      <c r="V419" s="778"/>
      <c r="W419" s="778"/>
      <c r="X419" s="778"/>
      <c r="Y419" s="778"/>
    </row>
    <row r="420" ht="13.5" customHeight="1">
      <c r="A420" s="37"/>
      <c r="B420" s="565"/>
      <c r="C420" s="565"/>
      <c r="D420" s="565"/>
      <c r="E420" s="565"/>
      <c r="F420" s="565"/>
      <c r="G420" s="565"/>
      <c r="H420" s="565"/>
      <c r="I420" s="565"/>
      <c r="J420" s="565"/>
      <c r="K420" s="565"/>
      <c r="L420" s="565"/>
      <c r="M420" s="565"/>
      <c r="N420" s="565"/>
      <c r="O420" s="37"/>
      <c r="P420" s="778"/>
      <c r="Q420" s="778"/>
      <c r="R420" s="778"/>
      <c r="S420" s="778"/>
      <c r="T420" s="778"/>
      <c r="U420" s="778"/>
      <c r="V420" s="778"/>
      <c r="W420" s="778"/>
      <c r="X420" s="778"/>
      <c r="Y420" s="778"/>
    </row>
    <row r="421" ht="13.5" customHeight="1">
      <c r="A421" s="37"/>
      <c r="B421" s="565"/>
      <c r="C421" s="565"/>
      <c r="D421" s="565"/>
      <c r="E421" s="565"/>
      <c r="F421" s="565"/>
      <c r="G421" s="565"/>
      <c r="H421" s="565"/>
      <c r="I421" s="565"/>
      <c r="J421" s="565"/>
      <c r="K421" s="565"/>
      <c r="L421" s="565"/>
      <c r="M421" s="565"/>
      <c r="N421" s="565"/>
      <c r="O421" s="37"/>
      <c r="P421" s="778"/>
      <c r="Q421" s="778"/>
      <c r="R421" s="778"/>
      <c r="S421" s="778"/>
      <c r="T421" s="778"/>
      <c r="U421" s="778"/>
      <c r="V421" s="778"/>
      <c r="W421" s="778"/>
      <c r="X421" s="778"/>
      <c r="Y421" s="778"/>
    </row>
    <row r="422" ht="13.5" customHeight="1">
      <c r="A422" s="37"/>
      <c r="B422" s="565"/>
      <c r="C422" s="565"/>
      <c r="D422" s="565"/>
      <c r="E422" s="565"/>
      <c r="F422" s="565"/>
      <c r="G422" s="565"/>
      <c r="H422" s="565"/>
      <c r="I422" s="565"/>
      <c r="J422" s="565"/>
      <c r="K422" s="565"/>
      <c r="L422" s="565"/>
      <c r="M422" s="565"/>
      <c r="N422" s="565"/>
      <c r="O422" s="37"/>
      <c r="P422" s="778"/>
      <c r="Q422" s="778"/>
      <c r="R422" s="778"/>
      <c r="S422" s="778"/>
      <c r="T422" s="778"/>
      <c r="U422" s="778"/>
      <c r="V422" s="778"/>
      <c r="W422" s="778"/>
      <c r="X422" s="778"/>
      <c r="Y422" s="778"/>
    </row>
    <row r="423" ht="13.5" customHeight="1">
      <c r="A423" s="37"/>
      <c r="B423" s="565"/>
      <c r="C423" s="565"/>
      <c r="D423" s="565"/>
      <c r="E423" s="565"/>
      <c r="F423" s="565"/>
      <c r="G423" s="565"/>
      <c r="H423" s="565"/>
      <c r="I423" s="565"/>
      <c r="J423" s="565"/>
      <c r="K423" s="565"/>
      <c r="L423" s="565"/>
      <c r="M423" s="565"/>
      <c r="N423" s="565"/>
      <c r="O423" s="37"/>
      <c r="P423" s="778"/>
      <c r="Q423" s="778"/>
      <c r="R423" s="778"/>
      <c r="S423" s="778"/>
      <c r="T423" s="778"/>
      <c r="U423" s="778"/>
      <c r="V423" s="778"/>
      <c r="W423" s="778"/>
      <c r="X423" s="778"/>
      <c r="Y423" s="778"/>
    </row>
    <row r="424" ht="13.5" customHeight="1">
      <c r="A424" s="37"/>
      <c r="B424" s="565"/>
      <c r="C424" s="565"/>
      <c r="D424" s="565"/>
      <c r="E424" s="565"/>
      <c r="F424" s="565"/>
      <c r="G424" s="565"/>
      <c r="H424" s="565"/>
      <c r="I424" s="565"/>
      <c r="J424" s="565"/>
      <c r="K424" s="565"/>
      <c r="L424" s="565"/>
      <c r="M424" s="565"/>
      <c r="N424" s="565"/>
      <c r="O424" s="37"/>
      <c r="P424" s="778"/>
      <c r="Q424" s="778"/>
      <c r="R424" s="778"/>
      <c r="S424" s="778"/>
      <c r="T424" s="778"/>
      <c r="U424" s="778"/>
      <c r="V424" s="778"/>
      <c r="W424" s="778"/>
      <c r="X424" s="778"/>
      <c r="Y424" s="778"/>
    </row>
    <row r="425" ht="13.5" customHeight="1">
      <c r="A425" s="37"/>
      <c r="B425" s="565"/>
      <c r="C425" s="565"/>
      <c r="D425" s="565"/>
      <c r="E425" s="565"/>
      <c r="F425" s="565"/>
      <c r="G425" s="565"/>
      <c r="H425" s="565"/>
      <c r="I425" s="565"/>
      <c r="J425" s="565"/>
      <c r="K425" s="565"/>
      <c r="L425" s="565"/>
      <c r="M425" s="565"/>
      <c r="N425" s="565"/>
      <c r="O425" s="37"/>
      <c r="P425" s="778"/>
      <c r="Q425" s="778"/>
      <c r="R425" s="778"/>
      <c r="S425" s="778"/>
      <c r="T425" s="778"/>
      <c r="U425" s="778"/>
      <c r="V425" s="778"/>
      <c r="W425" s="778"/>
      <c r="X425" s="778"/>
      <c r="Y425" s="778"/>
    </row>
    <row r="426" ht="13.5" customHeight="1">
      <c r="A426" s="37"/>
      <c r="B426" s="565"/>
      <c r="C426" s="565"/>
      <c r="D426" s="565"/>
      <c r="E426" s="565"/>
      <c r="F426" s="565"/>
      <c r="G426" s="565"/>
      <c r="H426" s="565"/>
      <c r="I426" s="565"/>
      <c r="J426" s="565"/>
      <c r="K426" s="565"/>
      <c r="L426" s="565"/>
      <c r="M426" s="565"/>
      <c r="N426" s="565"/>
      <c r="O426" s="37"/>
      <c r="P426" s="778"/>
      <c r="Q426" s="778"/>
      <c r="R426" s="778"/>
      <c r="S426" s="778"/>
      <c r="T426" s="778"/>
      <c r="U426" s="778"/>
      <c r="V426" s="778"/>
      <c r="W426" s="778"/>
      <c r="X426" s="778"/>
      <c r="Y426" s="778"/>
    </row>
    <row r="427" ht="13.5" customHeight="1">
      <c r="A427" s="37"/>
      <c r="B427" s="565"/>
      <c r="C427" s="565"/>
      <c r="D427" s="565"/>
      <c r="E427" s="565"/>
      <c r="F427" s="565"/>
      <c r="G427" s="565"/>
      <c r="H427" s="565"/>
      <c r="I427" s="565"/>
      <c r="J427" s="565"/>
      <c r="K427" s="565"/>
      <c r="L427" s="565"/>
      <c r="M427" s="565"/>
      <c r="N427" s="565"/>
      <c r="O427" s="37"/>
      <c r="P427" s="778"/>
      <c r="Q427" s="778"/>
      <c r="R427" s="778"/>
      <c r="S427" s="778"/>
      <c r="T427" s="778"/>
      <c r="U427" s="778"/>
      <c r="V427" s="778"/>
      <c r="W427" s="778"/>
      <c r="X427" s="778"/>
      <c r="Y427" s="778"/>
    </row>
    <row r="428" ht="13.5" customHeight="1">
      <c r="A428" s="37"/>
      <c r="B428" s="565"/>
      <c r="C428" s="565"/>
      <c r="D428" s="565"/>
      <c r="E428" s="565"/>
      <c r="F428" s="565"/>
      <c r="G428" s="565"/>
      <c r="H428" s="565"/>
      <c r="I428" s="565"/>
      <c r="J428" s="565"/>
      <c r="K428" s="565"/>
      <c r="L428" s="565"/>
      <c r="M428" s="565"/>
      <c r="N428" s="565"/>
      <c r="O428" s="37"/>
      <c r="P428" s="778"/>
      <c r="Q428" s="778"/>
      <c r="R428" s="778"/>
      <c r="S428" s="778"/>
      <c r="T428" s="778"/>
      <c r="U428" s="778"/>
      <c r="V428" s="778"/>
      <c r="W428" s="778"/>
      <c r="X428" s="778"/>
      <c r="Y428" s="778"/>
    </row>
    <row r="429" ht="13.5" customHeight="1">
      <c r="A429" s="37"/>
      <c r="B429" s="565"/>
      <c r="C429" s="565"/>
      <c r="D429" s="565"/>
      <c r="E429" s="565"/>
      <c r="F429" s="565"/>
      <c r="G429" s="565"/>
      <c r="H429" s="565"/>
      <c r="I429" s="565"/>
      <c r="J429" s="565"/>
      <c r="K429" s="565"/>
      <c r="L429" s="565"/>
      <c r="M429" s="565"/>
      <c r="N429" s="565"/>
      <c r="O429" s="37"/>
      <c r="P429" s="778"/>
      <c r="Q429" s="778"/>
      <c r="R429" s="778"/>
      <c r="S429" s="778"/>
      <c r="T429" s="778"/>
      <c r="U429" s="778"/>
      <c r="V429" s="778"/>
      <c r="W429" s="778"/>
      <c r="X429" s="778"/>
      <c r="Y429" s="778"/>
    </row>
    <row r="430" ht="13.5" customHeight="1">
      <c r="A430" s="37"/>
      <c r="B430" s="565"/>
      <c r="C430" s="565"/>
      <c r="D430" s="565"/>
      <c r="E430" s="565"/>
      <c r="F430" s="565"/>
      <c r="G430" s="565"/>
      <c r="H430" s="565"/>
      <c r="I430" s="565"/>
      <c r="J430" s="565"/>
      <c r="K430" s="565"/>
      <c r="L430" s="565"/>
      <c r="M430" s="565"/>
      <c r="N430" s="565"/>
      <c r="O430" s="37"/>
      <c r="P430" s="778"/>
      <c r="Q430" s="778"/>
      <c r="R430" s="778"/>
      <c r="S430" s="778"/>
      <c r="T430" s="778"/>
      <c r="U430" s="778"/>
      <c r="V430" s="778"/>
      <c r="W430" s="778"/>
      <c r="X430" s="778"/>
      <c r="Y430" s="778"/>
    </row>
    <row r="431" ht="13.5" customHeight="1">
      <c r="A431" s="37"/>
      <c r="B431" s="565"/>
      <c r="C431" s="565"/>
      <c r="D431" s="565"/>
      <c r="E431" s="565"/>
      <c r="F431" s="565"/>
      <c r="G431" s="565"/>
      <c r="H431" s="565"/>
      <c r="I431" s="565"/>
      <c r="J431" s="565"/>
      <c r="K431" s="565"/>
      <c r="L431" s="565"/>
      <c r="M431" s="565"/>
      <c r="N431" s="565"/>
      <c r="O431" s="37"/>
      <c r="P431" s="778"/>
      <c r="Q431" s="778"/>
      <c r="R431" s="778"/>
      <c r="S431" s="778"/>
      <c r="T431" s="778"/>
      <c r="U431" s="778"/>
      <c r="V431" s="778"/>
      <c r="W431" s="778"/>
      <c r="X431" s="778"/>
      <c r="Y431" s="778"/>
    </row>
    <row r="432" ht="13.5" customHeight="1">
      <c r="A432" s="37"/>
      <c r="B432" s="565"/>
      <c r="C432" s="565"/>
      <c r="D432" s="565"/>
      <c r="E432" s="565"/>
      <c r="F432" s="565"/>
      <c r="G432" s="565"/>
      <c r="H432" s="565"/>
      <c r="I432" s="565"/>
      <c r="J432" s="565"/>
      <c r="K432" s="565"/>
      <c r="L432" s="565"/>
      <c r="M432" s="565"/>
      <c r="N432" s="565"/>
      <c r="O432" s="37"/>
      <c r="P432" s="778"/>
      <c r="Q432" s="778"/>
      <c r="R432" s="778"/>
      <c r="S432" s="778"/>
      <c r="T432" s="778"/>
      <c r="U432" s="778"/>
      <c r="V432" s="778"/>
      <c r="W432" s="778"/>
      <c r="X432" s="778"/>
      <c r="Y432" s="778"/>
    </row>
    <row r="433" ht="13.5" customHeight="1">
      <c r="A433" s="37"/>
      <c r="B433" s="565"/>
      <c r="C433" s="565"/>
      <c r="D433" s="565"/>
      <c r="E433" s="565"/>
      <c r="F433" s="565"/>
      <c r="G433" s="565"/>
      <c r="H433" s="565"/>
      <c r="I433" s="565"/>
      <c r="J433" s="565"/>
      <c r="K433" s="565"/>
      <c r="L433" s="565"/>
      <c r="M433" s="565"/>
      <c r="N433" s="565"/>
      <c r="O433" s="37"/>
      <c r="P433" s="778"/>
      <c r="Q433" s="778"/>
      <c r="R433" s="778"/>
      <c r="S433" s="778"/>
      <c r="T433" s="778"/>
      <c r="U433" s="778"/>
      <c r="V433" s="778"/>
      <c r="W433" s="778"/>
      <c r="X433" s="778"/>
      <c r="Y433" s="778"/>
    </row>
    <row r="434" ht="13.5" customHeight="1">
      <c r="A434" s="37"/>
      <c r="B434" s="565"/>
      <c r="C434" s="565"/>
      <c r="D434" s="565"/>
      <c r="E434" s="565"/>
      <c r="F434" s="565"/>
      <c r="G434" s="565"/>
      <c r="H434" s="565"/>
      <c r="I434" s="565"/>
      <c r="J434" s="565"/>
      <c r="K434" s="565"/>
      <c r="L434" s="565"/>
      <c r="M434" s="565"/>
      <c r="N434" s="565"/>
      <c r="O434" s="37"/>
      <c r="P434" s="778"/>
      <c r="Q434" s="778"/>
      <c r="R434" s="778"/>
      <c r="S434" s="778"/>
      <c r="T434" s="778"/>
      <c r="U434" s="778"/>
      <c r="V434" s="778"/>
      <c r="W434" s="778"/>
      <c r="X434" s="778"/>
      <c r="Y434" s="778"/>
    </row>
    <row r="435" ht="13.5" customHeight="1">
      <c r="A435" s="37"/>
      <c r="B435" s="565"/>
      <c r="C435" s="565"/>
      <c r="D435" s="565"/>
      <c r="E435" s="565"/>
      <c r="F435" s="565"/>
      <c r="G435" s="565"/>
      <c r="H435" s="565"/>
      <c r="I435" s="565"/>
      <c r="J435" s="565"/>
      <c r="K435" s="565"/>
      <c r="L435" s="565"/>
      <c r="M435" s="565"/>
      <c r="N435" s="565"/>
      <c r="O435" s="37"/>
      <c r="P435" s="778"/>
      <c r="Q435" s="778"/>
      <c r="R435" s="778"/>
      <c r="S435" s="778"/>
      <c r="T435" s="778"/>
      <c r="U435" s="778"/>
      <c r="V435" s="778"/>
      <c r="W435" s="778"/>
      <c r="X435" s="778"/>
      <c r="Y435" s="778"/>
    </row>
    <row r="436" ht="13.5" customHeight="1">
      <c r="A436" s="37"/>
      <c r="B436" s="565"/>
      <c r="C436" s="565"/>
      <c r="D436" s="565"/>
      <c r="E436" s="565"/>
      <c r="F436" s="565"/>
      <c r="G436" s="565"/>
      <c r="H436" s="565"/>
      <c r="I436" s="565"/>
      <c r="J436" s="565"/>
      <c r="K436" s="565"/>
      <c r="L436" s="565"/>
      <c r="M436" s="565"/>
      <c r="N436" s="565"/>
      <c r="O436" s="37"/>
      <c r="P436" s="778"/>
      <c r="Q436" s="778"/>
      <c r="R436" s="778"/>
      <c r="S436" s="778"/>
      <c r="T436" s="778"/>
      <c r="U436" s="778"/>
      <c r="V436" s="778"/>
      <c r="W436" s="778"/>
      <c r="X436" s="778"/>
      <c r="Y436" s="778"/>
    </row>
    <row r="437" ht="13.5" customHeight="1">
      <c r="A437" s="37"/>
      <c r="B437" s="565"/>
      <c r="C437" s="565"/>
      <c r="D437" s="565"/>
      <c r="E437" s="565"/>
      <c r="F437" s="565"/>
      <c r="G437" s="565"/>
      <c r="H437" s="565"/>
      <c r="I437" s="565"/>
      <c r="J437" s="565"/>
      <c r="K437" s="565"/>
      <c r="L437" s="565"/>
      <c r="M437" s="565"/>
      <c r="N437" s="565"/>
      <c r="O437" s="37"/>
      <c r="P437" s="778"/>
      <c r="Q437" s="778"/>
      <c r="R437" s="778"/>
      <c r="S437" s="778"/>
      <c r="T437" s="778"/>
      <c r="U437" s="778"/>
      <c r="V437" s="778"/>
      <c r="W437" s="778"/>
      <c r="X437" s="778"/>
      <c r="Y437" s="778"/>
    </row>
    <row r="438" ht="13.5" customHeight="1">
      <c r="A438" s="37"/>
      <c r="B438" s="565"/>
      <c r="C438" s="565"/>
      <c r="D438" s="565"/>
      <c r="E438" s="565"/>
      <c r="F438" s="565"/>
      <c r="G438" s="565"/>
      <c r="H438" s="565"/>
      <c r="I438" s="565"/>
      <c r="J438" s="565"/>
      <c r="K438" s="565"/>
      <c r="L438" s="565"/>
      <c r="M438" s="565"/>
      <c r="N438" s="565"/>
      <c r="O438" s="37"/>
      <c r="P438" s="778"/>
      <c r="Q438" s="778"/>
      <c r="R438" s="778"/>
      <c r="S438" s="778"/>
      <c r="T438" s="778"/>
      <c r="U438" s="778"/>
      <c r="V438" s="778"/>
      <c r="W438" s="778"/>
      <c r="X438" s="778"/>
      <c r="Y438" s="778"/>
    </row>
    <row r="439" ht="13.5" customHeight="1">
      <c r="A439" s="37"/>
      <c r="B439" s="565"/>
      <c r="C439" s="565"/>
      <c r="D439" s="565"/>
      <c r="E439" s="565"/>
      <c r="F439" s="565"/>
      <c r="G439" s="565"/>
      <c r="H439" s="565"/>
      <c r="I439" s="565"/>
      <c r="J439" s="565"/>
      <c r="K439" s="565"/>
      <c r="L439" s="565"/>
      <c r="M439" s="565"/>
      <c r="N439" s="565"/>
      <c r="O439" s="37"/>
      <c r="P439" s="778"/>
      <c r="Q439" s="778"/>
      <c r="R439" s="778"/>
      <c r="S439" s="778"/>
      <c r="T439" s="778"/>
      <c r="U439" s="778"/>
      <c r="V439" s="778"/>
      <c r="W439" s="778"/>
      <c r="X439" s="778"/>
      <c r="Y439" s="778"/>
    </row>
    <row r="440" ht="13.5" customHeight="1">
      <c r="A440" s="37"/>
      <c r="B440" s="565"/>
      <c r="C440" s="565"/>
      <c r="D440" s="565"/>
      <c r="E440" s="565"/>
      <c r="F440" s="565"/>
      <c r="G440" s="565"/>
      <c r="H440" s="565"/>
      <c r="I440" s="565"/>
      <c r="J440" s="565"/>
      <c r="K440" s="565"/>
      <c r="L440" s="565"/>
      <c r="M440" s="565"/>
      <c r="N440" s="565"/>
      <c r="O440" s="37"/>
      <c r="P440" s="778"/>
      <c r="Q440" s="778"/>
      <c r="R440" s="778"/>
      <c r="S440" s="778"/>
      <c r="T440" s="778"/>
      <c r="U440" s="778"/>
      <c r="V440" s="778"/>
      <c r="W440" s="778"/>
      <c r="X440" s="778"/>
      <c r="Y440" s="778"/>
    </row>
    <row r="441" ht="13.5" customHeight="1">
      <c r="A441" s="37"/>
      <c r="B441" s="565"/>
      <c r="C441" s="565"/>
      <c r="D441" s="565"/>
      <c r="E441" s="565"/>
      <c r="F441" s="565"/>
      <c r="G441" s="565"/>
      <c r="H441" s="565"/>
      <c r="I441" s="565"/>
      <c r="J441" s="565"/>
      <c r="K441" s="565"/>
      <c r="L441" s="565"/>
      <c r="M441" s="565"/>
      <c r="N441" s="565"/>
      <c r="O441" s="37"/>
      <c r="P441" s="778"/>
      <c r="Q441" s="778"/>
      <c r="R441" s="778"/>
      <c r="S441" s="778"/>
      <c r="T441" s="778"/>
      <c r="U441" s="778"/>
      <c r="V441" s="778"/>
      <c r="W441" s="778"/>
      <c r="X441" s="778"/>
      <c r="Y441" s="778"/>
    </row>
    <row r="442" ht="13.5" customHeight="1">
      <c r="A442" s="37"/>
      <c r="B442" s="565"/>
      <c r="C442" s="565"/>
      <c r="D442" s="565"/>
      <c r="E442" s="565"/>
      <c r="F442" s="565"/>
      <c r="G442" s="565"/>
      <c r="H442" s="565"/>
      <c r="I442" s="565"/>
      <c r="J442" s="565"/>
      <c r="K442" s="565"/>
      <c r="L442" s="565"/>
      <c r="M442" s="565"/>
      <c r="N442" s="565"/>
      <c r="O442" s="37"/>
      <c r="P442" s="778"/>
      <c r="Q442" s="778"/>
      <c r="R442" s="778"/>
      <c r="S442" s="778"/>
      <c r="T442" s="778"/>
      <c r="U442" s="778"/>
      <c r="V442" s="778"/>
      <c r="W442" s="778"/>
      <c r="X442" s="778"/>
      <c r="Y442" s="778"/>
    </row>
    <row r="443" ht="13.5" customHeight="1">
      <c r="A443" s="37"/>
      <c r="B443" s="565"/>
      <c r="C443" s="565"/>
      <c r="D443" s="565"/>
      <c r="E443" s="565"/>
      <c r="F443" s="565"/>
      <c r="G443" s="565"/>
      <c r="H443" s="565"/>
      <c r="I443" s="565"/>
      <c r="J443" s="565"/>
      <c r="K443" s="565"/>
      <c r="L443" s="565"/>
      <c r="M443" s="565"/>
      <c r="N443" s="565"/>
      <c r="O443" s="37"/>
      <c r="P443" s="778"/>
      <c r="Q443" s="778"/>
      <c r="R443" s="778"/>
      <c r="S443" s="778"/>
      <c r="T443" s="778"/>
      <c r="U443" s="778"/>
      <c r="V443" s="778"/>
      <c r="W443" s="778"/>
      <c r="X443" s="778"/>
      <c r="Y443" s="778"/>
    </row>
    <row r="444" ht="13.5" customHeight="1">
      <c r="A444" s="37"/>
      <c r="B444" s="565"/>
      <c r="C444" s="565"/>
      <c r="D444" s="565"/>
      <c r="E444" s="565"/>
      <c r="F444" s="565"/>
      <c r="G444" s="565"/>
      <c r="H444" s="565"/>
      <c r="I444" s="565"/>
      <c r="J444" s="565"/>
      <c r="K444" s="565"/>
      <c r="L444" s="565"/>
      <c r="M444" s="565"/>
      <c r="N444" s="565"/>
      <c r="O444" s="37"/>
      <c r="P444" s="778"/>
      <c r="Q444" s="778"/>
      <c r="R444" s="778"/>
      <c r="S444" s="778"/>
      <c r="T444" s="778"/>
      <c r="U444" s="778"/>
      <c r="V444" s="778"/>
      <c r="W444" s="778"/>
      <c r="X444" s="778"/>
      <c r="Y444" s="778"/>
    </row>
    <row r="445" ht="13.5" customHeight="1">
      <c r="A445" s="37"/>
      <c r="B445" s="565"/>
      <c r="C445" s="565"/>
      <c r="D445" s="565"/>
      <c r="E445" s="565"/>
      <c r="F445" s="565"/>
      <c r="G445" s="565"/>
      <c r="H445" s="565"/>
      <c r="I445" s="565"/>
      <c r="J445" s="565"/>
      <c r="K445" s="565"/>
      <c r="L445" s="565"/>
      <c r="M445" s="565"/>
      <c r="N445" s="565"/>
      <c r="O445" s="37"/>
      <c r="P445" s="778"/>
      <c r="Q445" s="778"/>
      <c r="R445" s="778"/>
      <c r="S445" s="778"/>
      <c r="T445" s="778"/>
      <c r="U445" s="778"/>
      <c r="V445" s="778"/>
      <c r="W445" s="778"/>
      <c r="X445" s="778"/>
      <c r="Y445" s="778"/>
    </row>
    <row r="446" ht="13.5" customHeight="1">
      <c r="A446" s="37"/>
      <c r="B446" s="565"/>
      <c r="C446" s="565"/>
      <c r="D446" s="565"/>
      <c r="E446" s="565"/>
      <c r="F446" s="565"/>
      <c r="G446" s="565"/>
      <c r="H446" s="565"/>
      <c r="I446" s="565"/>
      <c r="J446" s="565"/>
      <c r="K446" s="565"/>
      <c r="L446" s="565"/>
      <c r="M446" s="565"/>
      <c r="N446" s="565"/>
      <c r="O446" s="37"/>
      <c r="P446" s="778"/>
      <c r="Q446" s="778"/>
      <c r="R446" s="778"/>
      <c r="S446" s="778"/>
      <c r="T446" s="778"/>
      <c r="U446" s="778"/>
      <c r="V446" s="778"/>
      <c r="W446" s="778"/>
      <c r="X446" s="778"/>
      <c r="Y446" s="778"/>
    </row>
    <row r="447" ht="13.5" customHeight="1">
      <c r="A447" s="37"/>
      <c r="B447" s="565"/>
      <c r="C447" s="565"/>
      <c r="D447" s="565"/>
      <c r="E447" s="565"/>
      <c r="F447" s="565"/>
      <c r="G447" s="565"/>
      <c r="H447" s="565"/>
      <c r="I447" s="565"/>
      <c r="J447" s="565"/>
      <c r="K447" s="565"/>
      <c r="L447" s="565"/>
      <c r="M447" s="565"/>
      <c r="N447" s="565"/>
      <c r="O447" s="37"/>
      <c r="P447" s="778"/>
      <c r="Q447" s="778"/>
      <c r="R447" s="778"/>
      <c r="S447" s="778"/>
      <c r="T447" s="778"/>
      <c r="U447" s="778"/>
      <c r="V447" s="778"/>
      <c r="W447" s="778"/>
      <c r="X447" s="778"/>
      <c r="Y447" s="778"/>
    </row>
    <row r="448" ht="13.5" customHeight="1">
      <c r="A448" s="37"/>
      <c r="B448" s="565"/>
      <c r="C448" s="565"/>
      <c r="D448" s="565"/>
      <c r="E448" s="565"/>
      <c r="F448" s="565"/>
      <c r="G448" s="565"/>
      <c r="H448" s="565"/>
      <c r="I448" s="565"/>
      <c r="J448" s="565"/>
      <c r="K448" s="565"/>
      <c r="L448" s="565"/>
      <c r="M448" s="565"/>
      <c r="N448" s="565"/>
      <c r="O448" s="37"/>
      <c r="P448" s="778"/>
      <c r="Q448" s="778"/>
      <c r="R448" s="778"/>
      <c r="S448" s="778"/>
      <c r="T448" s="778"/>
      <c r="U448" s="778"/>
      <c r="V448" s="778"/>
      <c r="W448" s="778"/>
      <c r="X448" s="778"/>
      <c r="Y448" s="778"/>
    </row>
    <row r="449" ht="13.5" customHeight="1">
      <c r="A449" s="37"/>
      <c r="B449" s="565"/>
      <c r="C449" s="565"/>
      <c r="D449" s="565"/>
      <c r="E449" s="565"/>
      <c r="F449" s="565"/>
      <c r="G449" s="565"/>
      <c r="H449" s="565"/>
      <c r="I449" s="565"/>
      <c r="J449" s="565"/>
      <c r="K449" s="565"/>
      <c r="L449" s="565"/>
      <c r="M449" s="565"/>
      <c r="N449" s="565"/>
      <c r="O449" s="37"/>
      <c r="P449" s="778"/>
      <c r="Q449" s="778"/>
      <c r="R449" s="778"/>
      <c r="S449" s="778"/>
      <c r="T449" s="778"/>
      <c r="U449" s="778"/>
      <c r="V449" s="778"/>
      <c r="W449" s="778"/>
      <c r="X449" s="778"/>
      <c r="Y449" s="778"/>
    </row>
    <row r="450" ht="13.5" customHeight="1">
      <c r="A450" s="37"/>
      <c r="B450" s="565"/>
      <c r="C450" s="565"/>
      <c r="D450" s="565"/>
      <c r="E450" s="565"/>
      <c r="F450" s="565"/>
      <c r="G450" s="565"/>
      <c r="H450" s="565"/>
      <c r="I450" s="565"/>
      <c r="J450" s="565"/>
      <c r="K450" s="565"/>
      <c r="L450" s="565"/>
      <c r="M450" s="565"/>
      <c r="N450" s="565"/>
      <c r="O450" s="37"/>
      <c r="P450" s="778"/>
      <c r="Q450" s="778"/>
      <c r="R450" s="778"/>
      <c r="S450" s="778"/>
      <c r="T450" s="778"/>
      <c r="U450" s="778"/>
      <c r="V450" s="778"/>
      <c r="W450" s="778"/>
      <c r="X450" s="778"/>
      <c r="Y450" s="778"/>
    </row>
    <row r="451" ht="13.5" customHeight="1">
      <c r="A451" s="37"/>
      <c r="B451" s="565"/>
      <c r="C451" s="565"/>
      <c r="D451" s="565"/>
      <c r="E451" s="565"/>
      <c r="F451" s="565"/>
      <c r="G451" s="565"/>
      <c r="H451" s="565"/>
      <c r="I451" s="565"/>
      <c r="J451" s="565"/>
      <c r="K451" s="565"/>
      <c r="L451" s="565"/>
      <c r="M451" s="565"/>
      <c r="N451" s="565"/>
      <c r="O451" s="37"/>
      <c r="P451" s="778"/>
      <c r="Q451" s="778"/>
      <c r="R451" s="778"/>
      <c r="S451" s="778"/>
      <c r="T451" s="778"/>
      <c r="U451" s="778"/>
      <c r="V451" s="778"/>
      <c r="W451" s="778"/>
      <c r="X451" s="778"/>
      <c r="Y451" s="778"/>
    </row>
    <row r="452" ht="13.5" customHeight="1">
      <c r="A452" s="37"/>
      <c r="B452" s="565"/>
      <c r="C452" s="565"/>
      <c r="D452" s="565"/>
      <c r="E452" s="565"/>
      <c r="F452" s="565"/>
      <c r="G452" s="565"/>
      <c r="H452" s="565"/>
      <c r="I452" s="565"/>
      <c r="J452" s="565"/>
      <c r="K452" s="565"/>
      <c r="L452" s="565"/>
      <c r="M452" s="565"/>
      <c r="N452" s="565"/>
      <c r="O452" s="37"/>
      <c r="P452" s="778"/>
      <c r="Q452" s="778"/>
      <c r="R452" s="778"/>
      <c r="S452" s="778"/>
      <c r="T452" s="778"/>
      <c r="U452" s="778"/>
      <c r="V452" s="778"/>
      <c r="W452" s="778"/>
      <c r="X452" s="778"/>
      <c r="Y452" s="778"/>
    </row>
    <row r="453" ht="13.5" customHeight="1">
      <c r="A453" s="37"/>
      <c r="B453" s="565"/>
      <c r="C453" s="565"/>
      <c r="D453" s="565"/>
      <c r="E453" s="565"/>
      <c r="F453" s="565"/>
      <c r="G453" s="565"/>
      <c r="H453" s="565"/>
      <c r="I453" s="565"/>
      <c r="J453" s="565"/>
      <c r="K453" s="565"/>
      <c r="L453" s="565"/>
      <c r="M453" s="565"/>
      <c r="N453" s="565"/>
      <c r="O453" s="37"/>
      <c r="P453" s="778"/>
      <c r="Q453" s="778"/>
      <c r="R453" s="778"/>
      <c r="S453" s="778"/>
      <c r="T453" s="778"/>
      <c r="U453" s="778"/>
      <c r="V453" s="778"/>
      <c r="W453" s="778"/>
      <c r="X453" s="778"/>
      <c r="Y453" s="778"/>
    </row>
    <row r="454" ht="13.5" customHeight="1">
      <c r="A454" s="37"/>
      <c r="B454" s="565"/>
      <c r="C454" s="565"/>
      <c r="D454" s="565"/>
      <c r="E454" s="565"/>
      <c r="F454" s="565"/>
      <c r="G454" s="565"/>
      <c r="H454" s="565"/>
      <c r="I454" s="565"/>
      <c r="J454" s="565"/>
      <c r="K454" s="565"/>
      <c r="L454" s="565"/>
      <c r="M454" s="565"/>
      <c r="N454" s="565"/>
      <c r="O454" s="37"/>
      <c r="P454" s="778"/>
      <c r="Q454" s="778"/>
      <c r="R454" s="778"/>
      <c r="S454" s="778"/>
      <c r="T454" s="778"/>
      <c r="U454" s="778"/>
      <c r="V454" s="778"/>
      <c r="W454" s="778"/>
      <c r="X454" s="778"/>
      <c r="Y454" s="778"/>
    </row>
    <row r="455" ht="13.5" customHeight="1">
      <c r="A455" s="37"/>
      <c r="B455" s="565"/>
      <c r="C455" s="565"/>
      <c r="D455" s="565"/>
      <c r="E455" s="565"/>
      <c r="F455" s="565"/>
      <c r="G455" s="565"/>
      <c r="H455" s="565"/>
      <c r="I455" s="565"/>
      <c r="J455" s="565"/>
      <c r="K455" s="565"/>
      <c r="L455" s="565"/>
      <c r="M455" s="565"/>
      <c r="N455" s="565"/>
      <c r="O455" s="37"/>
      <c r="P455" s="778"/>
      <c r="Q455" s="778"/>
      <c r="R455" s="778"/>
      <c r="S455" s="778"/>
      <c r="T455" s="778"/>
      <c r="U455" s="778"/>
      <c r="V455" s="778"/>
      <c r="W455" s="778"/>
      <c r="X455" s="778"/>
      <c r="Y455" s="778"/>
    </row>
    <row r="456" ht="13.5" customHeight="1">
      <c r="A456" s="37"/>
      <c r="B456" s="565"/>
      <c r="C456" s="565"/>
      <c r="D456" s="565"/>
      <c r="E456" s="565"/>
      <c r="F456" s="565"/>
      <c r="G456" s="565"/>
      <c r="H456" s="565"/>
      <c r="I456" s="565"/>
      <c r="J456" s="565"/>
      <c r="K456" s="565"/>
      <c r="L456" s="565"/>
      <c r="M456" s="565"/>
      <c r="N456" s="565"/>
      <c r="O456" s="37"/>
      <c r="P456" s="778"/>
      <c r="Q456" s="778"/>
      <c r="R456" s="778"/>
      <c r="S456" s="778"/>
      <c r="T456" s="778"/>
      <c r="U456" s="778"/>
      <c r="V456" s="778"/>
      <c r="W456" s="778"/>
      <c r="X456" s="778"/>
      <c r="Y456" s="778"/>
    </row>
    <row r="457" ht="13.5" customHeight="1">
      <c r="A457" s="37"/>
      <c r="B457" s="565"/>
      <c r="C457" s="565"/>
      <c r="D457" s="565"/>
      <c r="E457" s="565"/>
      <c r="F457" s="565"/>
      <c r="G457" s="565"/>
      <c r="H457" s="565"/>
      <c r="I457" s="565"/>
      <c r="J457" s="565"/>
      <c r="K457" s="565"/>
      <c r="L457" s="565"/>
      <c r="M457" s="565"/>
      <c r="N457" s="565"/>
      <c r="O457" s="37"/>
      <c r="P457" s="778"/>
      <c r="Q457" s="778"/>
      <c r="R457" s="778"/>
      <c r="S457" s="778"/>
      <c r="T457" s="778"/>
      <c r="U457" s="778"/>
      <c r="V457" s="778"/>
      <c r="W457" s="778"/>
      <c r="X457" s="778"/>
      <c r="Y457" s="778"/>
    </row>
    <row r="458" ht="13.5" customHeight="1">
      <c r="A458" s="37"/>
      <c r="B458" s="565"/>
      <c r="C458" s="565"/>
      <c r="D458" s="565"/>
      <c r="E458" s="565"/>
      <c r="F458" s="565"/>
      <c r="G458" s="565"/>
      <c r="H458" s="565"/>
      <c r="I458" s="565"/>
      <c r="J458" s="565"/>
      <c r="K458" s="565"/>
      <c r="L458" s="565"/>
      <c r="M458" s="565"/>
      <c r="N458" s="565"/>
      <c r="O458" s="37"/>
      <c r="P458" s="778"/>
      <c r="Q458" s="778"/>
      <c r="R458" s="778"/>
      <c r="S458" s="778"/>
      <c r="T458" s="778"/>
      <c r="U458" s="778"/>
      <c r="V458" s="778"/>
      <c r="W458" s="778"/>
      <c r="X458" s="778"/>
      <c r="Y458" s="778"/>
    </row>
    <row r="459" ht="13.5" customHeight="1">
      <c r="A459" s="37"/>
      <c r="B459" s="565"/>
      <c r="C459" s="565"/>
      <c r="D459" s="565"/>
      <c r="E459" s="565"/>
      <c r="F459" s="565"/>
      <c r="G459" s="565"/>
      <c r="H459" s="565"/>
      <c r="I459" s="565"/>
      <c r="J459" s="565"/>
      <c r="K459" s="565"/>
      <c r="L459" s="565"/>
      <c r="M459" s="565"/>
      <c r="N459" s="565"/>
      <c r="O459" s="37"/>
      <c r="P459" s="778"/>
      <c r="Q459" s="778"/>
      <c r="R459" s="778"/>
      <c r="S459" s="778"/>
      <c r="T459" s="778"/>
      <c r="U459" s="778"/>
      <c r="V459" s="778"/>
      <c r="W459" s="778"/>
      <c r="X459" s="778"/>
      <c r="Y459" s="778"/>
    </row>
    <row r="460" ht="13.5" customHeight="1">
      <c r="A460" s="37"/>
      <c r="B460" s="565"/>
      <c r="C460" s="565"/>
      <c r="D460" s="565"/>
      <c r="E460" s="565"/>
      <c r="F460" s="565"/>
      <c r="G460" s="565"/>
      <c r="H460" s="565"/>
      <c r="I460" s="565"/>
      <c r="J460" s="565"/>
      <c r="K460" s="565"/>
      <c r="L460" s="565"/>
      <c r="M460" s="565"/>
      <c r="N460" s="565"/>
      <c r="O460" s="37"/>
      <c r="P460" s="778"/>
      <c r="Q460" s="778"/>
      <c r="R460" s="778"/>
      <c r="S460" s="778"/>
      <c r="T460" s="778"/>
      <c r="U460" s="778"/>
      <c r="V460" s="778"/>
      <c r="W460" s="778"/>
      <c r="X460" s="778"/>
      <c r="Y460" s="778"/>
    </row>
    <row r="461" ht="13.5" customHeight="1">
      <c r="A461" s="37"/>
      <c r="B461" s="565"/>
      <c r="C461" s="565"/>
      <c r="D461" s="565"/>
      <c r="E461" s="565"/>
      <c r="F461" s="565"/>
      <c r="G461" s="565"/>
      <c r="H461" s="565"/>
      <c r="I461" s="565"/>
      <c r="J461" s="565"/>
      <c r="K461" s="565"/>
      <c r="L461" s="565"/>
      <c r="M461" s="565"/>
      <c r="N461" s="565"/>
      <c r="O461" s="37"/>
      <c r="P461" s="778"/>
      <c r="Q461" s="778"/>
      <c r="R461" s="778"/>
      <c r="S461" s="778"/>
      <c r="T461" s="778"/>
      <c r="U461" s="778"/>
      <c r="V461" s="778"/>
      <c r="W461" s="778"/>
      <c r="X461" s="778"/>
      <c r="Y461" s="778"/>
    </row>
    <row r="462" ht="13.5" customHeight="1">
      <c r="A462" s="37"/>
      <c r="B462" s="565"/>
      <c r="C462" s="565"/>
      <c r="D462" s="565"/>
      <c r="E462" s="565"/>
      <c r="F462" s="565"/>
      <c r="G462" s="565"/>
      <c r="H462" s="565"/>
      <c r="I462" s="565"/>
      <c r="J462" s="565"/>
      <c r="K462" s="565"/>
      <c r="L462" s="565"/>
      <c r="M462" s="565"/>
      <c r="N462" s="565"/>
      <c r="O462" s="37"/>
      <c r="P462" s="778"/>
      <c r="Q462" s="778"/>
      <c r="R462" s="778"/>
      <c r="S462" s="778"/>
      <c r="T462" s="778"/>
      <c r="U462" s="778"/>
      <c r="V462" s="778"/>
      <c r="W462" s="778"/>
      <c r="X462" s="778"/>
      <c r="Y462" s="778"/>
    </row>
    <row r="463" ht="13.5" customHeight="1">
      <c r="A463" s="37"/>
      <c r="B463" s="565"/>
      <c r="C463" s="565"/>
      <c r="D463" s="565"/>
      <c r="E463" s="565"/>
      <c r="F463" s="565"/>
      <c r="G463" s="565"/>
      <c r="H463" s="565"/>
      <c r="I463" s="565"/>
      <c r="J463" s="565"/>
      <c r="K463" s="565"/>
      <c r="L463" s="565"/>
      <c r="M463" s="565"/>
      <c r="N463" s="565"/>
      <c r="O463" s="37"/>
      <c r="P463" s="778"/>
      <c r="Q463" s="778"/>
      <c r="R463" s="778"/>
      <c r="S463" s="778"/>
      <c r="T463" s="778"/>
      <c r="U463" s="778"/>
      <c r="V463" s="778"/>
      <c r="W463" s="778"/>
      <c r="X463" s="778"/>
      <c r="Y463" s="778"/>
    </row>
    <row r="464" ht="13.5" customHeight="1">
      <c r="A464" s="37"/>
      <c r="B464" s="565"/>
      <c r="C464" s="565"/>
      <c r="D464" s="565"/>
      <c r="E464" s="565"/>
      <c r="F464" s="565"/>
      <c r="G464" s="565"/>
      <c r="H464" s="565"/>
      <c r="I464" s="565"/>
      <c r="J464" s="565"/>
      <c r="K464" s="565"/>
      <c r="L464" s="565"/>
      <c r="M464" s="565"/>
      <c r="N464" s="565"/>
      <c r="O464" s="37"/>
      <c r="P464" s="778"/>
      <c r="Q464" s="778"/>
      <c r="R464" s="778"/>
      <c r="S464" s="778"/>
      <c r="T464" s="778"/>
      <c r="U464" s="778"/>
      <c r="V464" s="778"/>
      <c r="W464" s="778"/>
      <c r="X464" s="778"/>
      <c r="Y464" s="778"/>
    </row>
    <row r="465" ht="13.5" customHeight="1">
      <c r="A465" s="37"/>
      <c r="B465" s="565"/>
      <c r="C465" s="565"/>
      <c r="D465" s="565"/>
      <c r="E465" s="565"/>
      <c r="F465" s="565"/>
      <c r="G465" s="565"/>
      <c r="H465" s="565"/>
      <c r="I465" s="565"/>
      <c r="J465" s="565"/>
      <c r="K465" s="565"/>
      <c r="L465" s="565"/>
      <c r="M465" s="565"/>
      <c r="N465" s="565"/>
      <c r="O465" s="37"/>
      <c r="P465" s="778"/>
      <c r="Q465" s="778"/>
      <c r="R465" s="778"/>
      <c r="S465" s="778"/>
      <c r="T465" s="778"/>
      <c r="U465" s="778"/>
      <c r="V465" s="778"/>
      <c r="W465" s="778"/>
      <c r="X465" s="778"/>
      <c r="Y465" s="778"/>
    </row>
    <row r="466" ht="13.5" customHeight="1">
      <c r="A466" s="37"/>
      <c r="B466" s="565"/>
      <c r="C466" s="565"/>
      <c r="D466" s="565"/>
      <c r="E466" s="565"/>
      <c r="F466" s="565"/>
      <c r="G466" s="565"/>
      <c r="H466" s="565"/>
      <c r="I466" s="565"/>
      <c r="J466" s="565"/>
      <c r="K466" s="565"/>
      <c r="L466" s="565"/>
      <c r="M466" s="565"/>
      <c r="N466" s="565"/>
      <c r="O466" s="37"/>
      <c r="P466" s="778"/>
      <c r="Q466" s="778"/>
      <c r="R466" s="778"/>
      <c r="S466" s="778"/>
      <c r="T466" s="778"/>
      <c r="U466" s="778"/>
      <c r="V466" s="778"/>
      <c r="W466" s="778"/>
      <c r="X466" s="778"/>
      <c r="Y466" s="778"/>
    </row>
    <row r="467" ht="13.5" customHeight="1">
      <c r="A467" s="37"/>
      <c r="B467" s="565"/>
      <c r="C467" s="565"/>
      <c r="D467" s="565"/>
      <c r="E467" s="565"/>
      <c r="F467" s="565"/>
      <c r="G467" s="565"/>
      <c r="H467" s="565"/>
      <c r="I467" s="565"/>
      <c r="J467" s="565"/>
      <c r="K467" s="565"/>
      <c r="L467" s="565"/>
      <c r="M467" s="565"/>
      <c r="N467" s="565"/>
      <c r="O467" s="37"/>
      <c r="P467" s="778"/>
      <c r="Q467" s="778"/>
      <c r="R467" s="778"/>
      <c r="S467" s="778"/>
      <c r="T467" s="778"/>
      <c r="U467" s="778"/>
      <c r="V467" s="778"/>
      <c r="W467" s="778"/>
      <c r="X467" s="778"/>
      <c r="Y467" s="778"/>
    </row>
    <row r="468" ht="13.5" customHeight="1">
      <c r="A468" s="37"/>
      <c r="B468" s="565"/>
      <c r="C468" s="565"/>
      <c r="D468" s="565"/>
      <c r="E468" s="565"/>
      <c r="F468" s="565"/>
      <c r="G468" s="565"/>
      <c r="H468" s="565"/>
      <c r="I468" s="565"/>
      <c r="J468" s="565"/>
      <c r="K468" s="565"/>
      <c r="L468" s="565"/>
      <c r="M468" s="565"/>
      <c r="N468" s="565"/>
      <c r="O468" s="37"/>
      <c r="P468" s="778"/>
      <c r="Q468" s="778"/>
      <c r="R468" s="778"/>
      <c r="S468" s="778"/>
      <c r="T468" s="778"/>
      <c r="U468" s="778"/>
      <c r="V468" s="778"/>
      <c r="W468" s="778"/>
      <c r="X468" s="778"/>
      <c r="Y468" s="778"/>
    </row>
    <row r="469" ht="13.5" customHeight="1">
      <c r="A469" s="37"/>
      <c r="B469" s="565"/>
      <c r="C469" s="565"/>
      <c r="D469" s="565"/>
      <c r="E469" s="565"/>
      <c r="F469" s="565"/>
      <c r="G469" s="565"/>
      <c r="H469" s="565"/>
      <c r="I469" s="565"/>
      <c r="J469" s="565"/>
      <c r="K469" s="565"/>
      <c r="L469" s="565"/>
      <c r="M469" s="565"/>
      <c r="N469" s="565"/>
      <c r="O469" s="37"/>
      <c r="P469" s="778"/>
      <c r="Q469" s="778"/>
      <c r="R469" s="778"/>
      <c r="S469" s="778"/>
      <c r="T469" s="778"/>
      <c r="U469" s="778"/>
      <c r="V469" s="778"/>
      <c r="W469" s="778"/>
      <c r="X469" s="778"/>
      <c r="Y469" s="778"/>
    </row>
    <row r="470" ht="13.5" customHeight="1">
      <c r="A470" s="37"/>
      <c r="B470" s="565"/>
      <c r="C470" s="565"/>
      <c r="D470" s="565"/>
      <c r="E470" s="565"/>
      <c r="F470" s="565"/>
      <c r="G470" s="565"/>
      <c r="H470" s="565"/>
      <c r="I470" s="565"/>
      <c r="J470" s="565"/>
      <c r="K470" s="565"/>
      <c r="L470" s="565"/>
      <c r="M470" s="565"/>
      <c r="N470" s="565"/>
      <c r="O470" s="37"/>
      <c r="P470" s="778"/>
      <c r="Q470" s="778"/>
      <c r="R470" s="778"/>
      <c r="S470" s="778"/>
      <c r="T470" s="778"/>
      <c r="U470" s="778"/>
      <c r="V470" s="778"/>
      <c r="W470" s="778"/>
      <c r="X470" s="778"/>
      <c r="Y470" s="778"/>
    </row>
    <row r="471" ht="13.5" customHeight="1">
      <c r="A471" s="37"/>
      <c r="B471" s="565"/>
      <c r="C471" s="565"/>
      <c r="D471" s="565"/>
      <c r="E471" s="565"/>
      <c r="F471" s="565"/>
      <c r="G471" s="565"/>
      <c r="H471" s="565"/>
      <c r="I471" s="565"/>
      <c r="J471" s="565"/>
      <c r="K471" s="565"/>
      <c r="L471" s="565"/>
      <c r="M471" s="565"/>
      <c r="N471" s="565"/>
      <c r="O471" s="37"/>
      <c r="P471" s="778"/>
      <c r="Q471" s="778"/>
      <c r="R471" s="778"/>
      <c r="S471" s="778"/>
      <c r="T471" s="778"/>
      <c r="U471" s="778"/>
      <c r="V471" s="778"/>
      <c r="W471" s="778"/>
      <c r="X471" s="778"/>
      <c r="Y471" s="778"/>
    </row>
    <row r="472" ht="13.5" customHeight="1">
      <c r="A472" s="37"/>
      <c r="B472" s="565"/>
      <c r="C472" s="565"/>
      <c r="D472" s="565"/>
      <c r="E472" s="565"/>
      <c r="F472" s="565"/>
      <c r="G472" s="565"/>
      <c r="H472" s="565"/>
      <c r="I472" s="565"/>
      <c r="J472" s="565"/>
      <c r="K472" s="565"/>
      <c r="L472" s="565"/>
      <c r="M472" s="565"/>
      <c r="N472" s="565"/>
      <c r="O472" s="37"/>
      <c r="P472" s="778"/>
      <c r="Q472" s="778"/>
      <c r="R472" s="778"/>
      <c r="S472" s="778"/>
      <c r="T472" s="778"/>
      <c r="U472" s="778"/>
      <c r="V472" s="778"/>
      <c r="W472" s="778"/>
      <c r="X472" s="778"/>
      <c r="Y472" s="778"/>
    </row>
    <row r="473" ht="13.5" customHeight="1">
      <c r="A473" s="37"/>
      <c r="B473" s="565"/>
      <c r="C473" s="565"/>
      <c r="D473" s="565"/>
      <c r="E473" s="565"/>
      <c r="F473" s="565"/>
      <c r="G473" s="565"/>
      <c r="H473" s="565"/>
      <c r="I473" s="565"/>
      <c r="J473" s="565"/>
      <c r="K473" s="565"/>
      <c r="L473" s="565"/>
      <c r="M473" s="565"/>
      <c r="N473" s="565"/>
      <c r="O473" s="37"/>
      <c r="P473" s="778"/>
      <c r="Q473" s="778"/>
      <c r="R473" s="778"/>
      <c r="S473" s="778"/>
      <c r="T473" s="778"/>
      <c r="U473" s="778"/>
      <c r="V473" s="778"/>
      <c r="W473" s="778"/>
      <c r="X473" s="778"/>
      <c r="Y473" s="778"/>
    </row>
    <row r="474" ht="13.5" customHeight="1">
      <c r="A474" s="37"/>
      <c r="B474" s="565"/>
      <c r="C474" s="565"/>
      <c r="D474" s="565"/>
      <c r="E474" s="565"/>
      <c r="F474" s="565"/>
      <c r="G474" s="565"/>
      <c r="H474" s="565"/>
      <c r="I474" s="565"/>
      <c r="J474" s="565"/>
      <c r="K474" s="565"/>
      <c r="L474" s="565"/>
      <c r="M474" s="565"/>
      <c r="N474" s="565"/>
      <c r="O474" s="37"/>
      <c r="P474" s="778"/>
      <c r="Q474" s="778"/>
      <c r="R474" s="778"/>
      <c r="S474" s="778"/>
      <c r="T474" s="778"/>
      <c r="U474" s="778"/>
      <c r="V474" s="778"/>
      <c r="W474" s="778"/>
      <c r="X474" s="778"/>
      <c r="Y474" s="778"/>
    </row>
    <row r="475" ht="13.5" customHeight="1">
      <c r="A475" s="37"/>
      <c r="B475" s="565"/>
      <c r="C475" s="565"/>
      <c r="D475" s="565"/>
      <c r="E475" s="565"/>
      <c r="F475" s="565"/>
      <c r="G475" s="565"/>
      <c r="H475" s="565"/>
      <c r="I475" s="565"/>
      <c r="J475" s="565"/>
      <c r="K475" s="565"/>
      <c r="L475" s="565"/>
      <c r="M475" s="565"/>
      <c r="N475" s="565"/>
      <c r="O475" s="37"/>
      <c r="P475" s="778"/>
      <c r="Q475" s="778"/>
      <c r="R475" s="778"/>
      <c r="S475" s="778"/>
      <c r="T475" s="778"/>
      <c r="U475" s="778"/>
      <c r="V475" s="778"/>
      <c r="W475" s="778"/>
      <c r="X475" s="778"/>
      <c r="Y475" s="778"/>
    </row>
    <row r="476" ht="13.5" customHeight="1">
      <c r="A476" s="37"/>
      <c r="B476" s="565"/>
      <c r="C476" s="565"/>
      <c r="D476" s="565"/>
      <c r="E476" s="565"/>
      <c r="F476" s="565"/>
      <c r="G476" s="565"/>
      <c r="H476" s="565"/>
      <c r="I476" s="565"/>
      <c r="J476" s="565"/>
      <c r="K476" s="565"/>
      <c r="L476" s="565"/>
      <c r="M476" s="565"/>
      <c r="N476" s="565"/>
      <c r="O476" s="37"/>
      <c r="P476" s="778"/>
      <c r="Q476" s="778"/>
      <c r="R476" s="778"/>
      <c r="S476" s="778"/>
      <c r="T476" s="778"/>
      <c r="U476" s="778"/>
      <c r="V476" s="778"/>
      <c r="W476" s="778"/>
      <c r="X476" s="778"/>
      <c r="Y476" s="778"/>
    </row>
    <row r="477" ht="13.5" customHeight="1">
      <c r="A477" s="37"/>
      <c r="B477" s="565"/>
      <c r="C477" s="565"/>
      <c r="D477" s="565"/>
      <c r="E477" s="565"/>
      <c r="F477" s="565"/>
      <c r="G477" s="565"/>
      <c r="H477" s="565"/>
      <c r="I477" s="565"/>
      <c r="J477" s="565"/>
      <c r="K477" s="565"/>
      <c r="L477" s="565"/>
      <c r="M477" s="565"/>
      <c r="N477" s="565"/>
      <c r="O477" s="37"/>
      <c r="P477" s="778"/>
      <c r="Q477" s="778"/>
      <c r="R477" s="778"/>
      <c r="S477" s="778"/>
      <c r="T477" s="778"/>
      <c r="U477" s="778"/>
      <c r="V477" s="778"/>
      <c r="W477" s="778"/>
      <c r="X477" s="778"/>
      <c r="Y477" s="778"/>
    </row>
    <row r="478" ht="13.5" customHeight="1">
      <c r="A478" s="37"/>
      <c r="B478" s="565"/>
      <c r="C478" s="565"/>
      <c r="D478" s="565"/>
      <c r="E478" s="565"/>
      <c r="F478" s="565"/>
      <c r="G478" s="565"/>
      <c r="H478" s="565"/>
      <c r="I478" s="565"/>
      <c r="J478" s="565"/>
      <c r="K478" s="565"/>
      <c r="L478" s="565"/>
      <c r="M478" s="565"/>
      <c r="N478" s="565"/>
      <c r="O478" s="37"/>
      <c r="P478" s="778"/>
      <c r="Q478" s="778"/>
      <c r="R478" s="778"/>
      <c r="S478" s="778"/>
      <c r="T478" s="778"/>
      <c r="U478" s="778"/>
      <c r="V478" s="778"/>
      <c r="W478" s="778"/>
      <c r="X478" s="778"/>
      <c r="Y478" s="778"/>
    </row>
    <row r="479" ht="13.5" customHeight="1">
      <c r="A479" s="37"/>
      <c r="B479" s="565"/>
      <c r="C479" s="565"/>
      <c r="D479" s="565"/>
      <c r="E479" s="565"/>
      <c r="F479" s="565"/>
      <c r="G479" s="565"/>
      <c r="H479" s="565"/>
      <c r="I479" s="565"/>
      <c r="J479" s="565"/>
      <c r="K479" s="565"/>
      <c r="L479" s="565"/>
      <c r="M479" s="565"/>
      <c r="N479" s="565"/>
      <c r="O479" s="37"/>
      <c r="P479" s="778"/>
      <c r="Q479" s="778"/>
      <c r="R479" s="778"/>
      <c r="S479" s="778"/>
      <c r="T479" s="778"/>
      <c r="U479" s="778"/>
      <c r="V479" s="778"/>
      <c r="W479" s="778"/>
      <c r="X479" s="778"/>
      <c r="Y479" s="778"/>
    </row>
    <row r="480" ht="13.5" customHeight="1">
      <c r="A480" s="37"/>
      <c r="B480" s="565"/>
      <c r="C480" s="565"/>
      <c r="D480" s="565"/>
      <c r="E480" s="565"/>
      <c r="F480" s="565"/>
      <c r="G480" s="565"/>
      <c r="H480" s="565"/>
      <c r="I480" s="565"/>
      <c r="J480" s="565"/>
      <c r="K480" s="565"/>
      <c r="L480" s="565"/>
      <c r="M480" s="565"/>
      <c r="N480" s="565"/>
      <c r="O480" s="37"/>
      <c r="P480" s="778"/>
      <c r="Q480" s="778"/>
      <c r="R480" s="778"/>
      <c r="S480" s="778"/>
      <c r="T480" s="778"/>
      <c r="U480" s="778"/>
      <c r="V480" s="778"/>
      <c r="W480" s="778"/>
      <c r="X480" s="778"/>
      <c r="Y480" s="778"/>
    </row>
    <row r="481" ht="13.5" customHeight="1">
      <c r="A481" s="37"/>
      <c r="B481" s="565"/>
      <c r="C481" s="565"/>
      <c r="D481" s="565"/>
      <c r="E481" s="565"/>
      <c r="F481" s="565"/>
      <c r="G481" s="565"/>
      <c r="H481" s="565"/>
      <c r="I481" s="565"/>
      <c r="J481" s="565"/>
      <c r="K481" s="565"/>
      <c r="L481" s="565"/>
      <c r="M481" s="565"/>
      <c r="N481" s="565"/>
      <c r="O481" s="37"/>
      <c r="P481" s="778"/>
      <c r="Q481" s="778"/>
      <c r="R481" s="778"/>
      <c r="S481" s="778"/>
      <c r="T481" s="778"/>
      <c r="U481" s="778"/>
      <c r="V481" s="778"/>
      <c r="W481" s="778"/>
      <c r="X481" s="778"/>
      <c r="Y481" s="778"/>
    </row>
    <row r="482" ht="13.5" customHeight="1">
      <c r="A482" s="37"/>
      <c r="B482" s="565"/>
      <c r="C482" s="565"/>
      <c r="D482" s="565"/>
      <c r="E482" s="565"/>
      <c r="F482" s="565"/>
      <c r="G482" s="565"/>
      <c r="H482" s="565"/>
      <c r="I482" s="565"/>
      <c r="J482" s="565"/>
      <c r="K482" s="565"/>
      <c r="L482" s="565"/>
      <c r="M482" s="565"/>
      <c r="N482" s="565"/>
      <c r="O482" s="37"/>
      <c r="P482" s="778"/>
      <c r="Q482" s="778"/>
      <c r="R482" s="778"/>
      <c r="S482" s="778"/>
      <c r="T482" s="778"/>
      <c r="U482" s="778"/>
      <c r="V482" s="778"/>
      <c r="W482" s="778"/>
      <c r="X482" s="778"/>
      <c r="Y482" s="778"/>
    </row>
    <row r="483" ht="13.5" customHeight="1">
      <c r="A483" s="37"/>
      <c r="B483" s="565"/>
      <c r="C483" s="565"/>
      <c r="D483" s="565"/>
      <c r="E483" s="565"/>
      <c r="F483" s="565"/>
      <c r="G483" s="565"/>
      <c r="H483" s="565"/>
      <c r="I483" s="565"/>
      <c r="J483" s="565"/>
      <c r="K483" s="565"/>
      <c r="L483" s="565"/>
      <c r="M483" s="565"/>
      <c r="N483" s="565"/>
      <c r="O483" s="37"/>
      <c r="P483" s="778"/>
      <c r="Q483" s="778"/>
      <c r="R483" s="778"/>
      <c r="S483" s="778"/>
      <c r="T483" s="778"/>
      <c r="U483" s="778"/>
      <c r="V483" s="778"/>
      <c r="W483" s="778"/>
      <c r="X483" s="778"/>
      <c r="Y483" s="778"/>
    </row>
    <row r="484" ht="13.5" customHeight="1">
      <c r="A484" s="37"/>
      <c r="B484" s="565"/>
      <c r="C484" s="565"/>
      <c r="D484" s="565"/>
      <c r="E484" s="565"/>
      <c r="F484" s="565"/>
      <c r="G484" s="565"/>
      <c r="H484" s="565"/>
      <c r="I484" s="565"/>
      <c r="J484" s="565"/>
      <c r="K484" s="565"/>
      <c r="L484" s="565"/>
      <c r="M484" s="565"/>
      <c r="N484" s="565"/>
      <c r="O484" s="37"/>
      <c r="P484" s="778"/>
      <c r="Q484" s="778"/>
      <c r="R484" s="778"/>
      <c r="S484" s="778"/>
      <c r="T484" s="778"/>
      <c r="U484" s="778"/>
      <c r="V484" s="778"/>
      <c r="W484" s="778"/>
      <c r="X484" s="778"/>
      <c r="Y484" s="778"/>
    </row>
    <row r="485" ht="13.5" customHeight="1">
      <c r="A485" s="37"/>
      <c r="B485" s="565"/>
      <c r="C485" s="565"/>
      <c r="D485" s="565"/>
      <c r="E485" s="565"/>
      <c r="F485" s="565"/>
      <c r="G485" s="565"/>
      <c r="H485" s="565"/>
      <c r="I485" s="565"/>
      <c r="J485" s="565"/>
      <c r="K485" s="565"/>
      <c r="L485" s="565"/>
      <c r="M485" s="565"/>
      <c r="N485" s="565"/>
      <c r="O485" s="37"/>
      <c r="P485" s="778"/>
      <c r="Q485" s="778"/>
      <c r="R485" s="778"/>
      <c r="S485" s="778"/>
      <c r="T485" s="778"/>
      <c r="U485" s="778"/>
      <c r="V485" s="778"/>
      <c r="W485" s="778"/>
      <c r="X485" s="778"/>
      <c r="Y485" s="778"/>
    </row>
    <row r="486" ht="13.5" customHeight="1">
      <c r="A486" s="37"/>
      <c r="B486" s="565"/>
      <c r="C486" s="565"/>
      <c r="D486" s="565"/>
      <c r="E486" s="565"/>
      <c r="F486" s="565"/>
      <c r="G486" s="565"/>
      <c r="H486" s="565"/>
      <c r="I486" s="565"/>
      <c r="J486" s="565"/>
      <c r="K486" s="565"/>
      <c r="L486" s="565"/>
      <c r="M486" s="565"/>
      <c r="N486" s="565"/>
      <c r="O486" s="37"/>
      <c r="P486" s="778"/>
      <c r="Q486" s="778"/>
      <c r="R486" s="778"/>
      <c r="S486" s="778"/>
      <c r="T486" s="778"/>
      <c r="U486" s="778"/>
      <c r="V486" s="778"/>
      <c r="W486" s="778"/>
      <c r="X486" s="778"/>
      <c r="Y486" s="778"/>
    </row>
    <row r="487" ht="13.5" customHeight="1">
      <c r="A487" s="37"/>
      <c r="B487" s="565"/>
      <c r="C487" s="565"/>
      <c r="D487" s="565"/>
      <c r="E487" s="565"/>
      <c r="F487" s="565"/>
      <c r="G487" s="565"/>
      <c r="H487" s="565"/>
      <c r="I487" s="565"/>
      <c r="J487" s="565"/>
      <c r="K487" s="565"/>
      <c r="L487" s="565"/>
      <c r="M487" s="565"/>
      <c r="N487" s="565"/>
      <c r="O487" s="37"/>
      <c r="P487" s="778"/>
      <c r="Q487" s="778"/>
      <c r="R487" s="778"/>
      <c r="S487" s="778"/>
      <c r="T487" s="778"/>
      <c r="U487" s="778"/>
      <c r="V487" s="778"/>
      <c r="W487" s="778"/>
      <c r="X487" s="778"/>
      <c r="Y487" s="778"/>
    </row>
    <row r="488" ht="13.5" customHeight="1">
      <c r="A488" s="37"/>
      <c r="B488" s="565"/>
      <c r="C488" s="565"/>
      <c r="D488" s="565"/>
      <c r="E488" s="565"/>
      <c r="F488" s="565"/>
      <c r="G488" s="565"/>
      <c r="H488" s="565"/>
      <c r="I488" s="565"/>
      <c r="J488" s="565"/>
      <c r="K488" s="565"/>
      <c r="L488" s="565"/>
      <c r="M488" s="565"/>
      <c r="N488" s="565"/>
      <c r="O488" s="37"/>
      <c r="P488" s="778"/>
      <c r="Q488" s="778"/>
      <c r="R488" s="778"/>
      <c r="S488" s="778"/>
      <c r="T488" s="778"/>
      <c r="U488" s="778"/>
      <c r="V488" s="778"/>
      <c r="W488" s="778"/>
      <c r="X488" s="778"/>
      <c r="Y488" s="778"/>
    </row>
    <row r="489" ht="13.5" customHeight="1">
      <c r="A489" s="37"/>
      <c r="B489" s="565"/>
      <c r="C489" s="565"/>
      <c r="D489" s="565"/>
      <c r="E489" s="565"/>
      <c r="F489" s="565"/>
      <c r="G489" s="565"/>
      <c r="H489" s="565"/>
      <c r="I489" s="565"/>
      <c r="J489" s="565"/>
      <c r="K489" s="565"/>
      <c r="L489" s="565"/>
      <c r="M489" s="565"/>
      <c r="N489" s="565"/>
      <c r="O489" s="37"/>
      <c r="P489" s="778"/>
      <c r="Q489" s="778"/>
      <c r="R489" s="778"/>
      <c r="S489" s="778"/>
      <c r="T489" s="778"/>
      <c r="U489" s="778"/>
      <c r="V489" s="778"/>
      <c r="W489" s="778"/>
      <c r="X489" s="778"/>
      <c r="Y489" s="778"/>
    </row>
    <row r="490" ht="13.5" customHeight="1">
      <c r="A490" s="37"/>
      <c r="B490" s="565"/>
      <c r="C490" s="565"/>
      <c r="D490" s="565"/>
      <c r="E490" s="565"/>
      <c r="F490" s="565"/>
      <c r="G490" s="565"/>
      <c r="H490" s="565"/>
      <c r="I490" s="565"/>
      <c r="J490" s="565"/>
      <c r="K490" s="565"/>
      <c r="L490" s="565"/>
      <c r="M490" s="565"/>
      <c r="N490" s="565"/>
      <c r="O490" s="37"/>
      <c r="P490" s="778"/>
      <c r="Q490" s="778"/>
      <c r="R490" s="778"/>
      <c r="S490" s="778"/>
      <c r="T490" s="778"/>
      <c r="U490" s="778"/>
      <c r="V490" s="778"/>
      <c r="W490" s="778"/>
      <c r="X490" s="778"/>
      <c r="Y490" s="778"/>
    </row>
    <row r="491" ht="13.5" customHeight="1">
      <c r="A491" s="37"/>
      <c r="B491" s="565"/>
      <c r="C491" s="565"/>
      <c r="D491" s="565"/>
      <c r="E491" s="565"/>
      <c r="F491" s="565"/>
      <c r="G491" s="565"/>
      <c r="H491" s="565"/>
      <c r="I491" s="565"/>
      <c r="J491" s="565"/>
      <c r="K491" s="565"/>
      <c r="L491" s="565"/>
      <c r="M491" s="565"/>
      <c r="N491" s="565"/>
      <c r="O491" s="37"/>
      <c r="P491" s="778"/>
      <c r="Q491" s="778"/>
      <c r="R491" s="778"/>
      <c r="S491" s="778"/>
      <c r="T491" s="778"/>
      <c r="U491" s="778"/>
      <c r="V491" s="778"/>
      <c r="W491" s="778"/>
      <c r="X491" s="778"/>
      <c r="Y491" s="778"/>
    </row>
    <row r="492" ht="13.5" customHeight="1">
      <c r="A492" s="37"/>
      <c r="B492" s="565"/>
      <c r="C492" s="565"/>
      <c r="D492" s="565"/>
      <c r="E492" s="565"/>
      <c r="F492" s="565"/>
      <c r="G492" s="565"/>
      <c r="H492" s="565"/>
      <c r="I492" s="565"/>
      <c r="J492" s="565"/>
      <c r="K492" s="565"/>
      <c r="L492" s="565"/>
      <c r="M492" s="565"/>
      <c r="N492" s="565"/>
      <c r="O492" s="37"/>
      <c r="P492" s="778"/>
      <c r="Q492" s="778"/>
      <c r="R492" s="778"/>
      <c r="S492" s="778"/>
      <c r="T492" s="778"/>
      <c r="U492" s="778"/>
      <c r="V492" s="778"/>
      <c r="W492" s="778"/>
      <c r="X492" s="778"/>
      <c r="Y492" s="778"/>
    </row>
    <row r="493" ht="13.5" customHeight="1">
      <c r="A493" s="37"/>
      <c r="B493" s="565"/>
      <c r="C493" s="565"/>
      <c r="D493" s="565"/>
      <c r="E493" s="565"/>
      <c r="F493" s="565"/>
      <c r="G493" s="565"/>
      <c r="H493" s="565"/>
      <c r="I493" s="565"/>
      <c r="J493" s="565"/>
      <c r="K493" s="565"/>
      <c r="L493" s="565"/>
      <c r="M493" s="565"/>
      <c r="N493" s="565"/>
      <c r="O493" s="37"/>
      <c r="P493" s="778"/>
      <c r="Q493" s="778"/>
      <c r="R493" s="778"/>
      <c r="S493" s="778"/>
      <c r="T493" s="778"/>
      <c r="U493" s="778"/>
      <c r="V493" s="778"/>
      <c r="W493" s="778"/>
      <c r="X493" s="778"/>
      <c r="Y493" s="778"/>
    </row>
    <row r="494" ht="13.5" customHeight="1">
      <c r="A494" s="37"/>
      <c r="B494" s="565"/>
      <c r="C494" s="565"/>
      <c r="D494" s="565"/>
      <c r="E494" s="565"/>
      <c r="F494" s="565"/>
      <c r="G494" s="565"/>
      <c r="H494" s="565"/>
      <c r="I494" s="565"/>
      <c r="J494" s="565"/>
      <c r="K494" s="565"/>
      <c r="L494" s="565"/>
      <c r="M494" s="565"/>
      <c r="N494" s="565"/>
      <c r="O494" s="37"/>
      <c r="P494" s="778"/>
      <c r="Q494" s="778"/>
      <c r="R494" s="778"/>
      <c r="S494" s="778"/>
      <c r="T494" s="778"/>
      <c r="U494" s="778"/>
      <c r="V494" s="778"/>
      <c r="W494" s="778"/>
      <c r="X494" s="778"/>
      <c r="Y494" s="778"/>
    </row>
    <row r="495" ht="13.5" customHeight="1">
      <c r="A495" s="37"/>
      <c r="B495" s="565"/>
      <c r="C495" s="565"/>
      <c r="D495" s="565"/>
      <c r="E495" s="565"/>
      <c r="F495" s="565"/>
      <c r="G495" s="565"/>
      <c r="H495" s="565"/>
      <c r="I495" s="565"/>
      <c r="J495" s="565"/>
      <c r="K495" s="565"/>
      <c r="L495" s="565"/>
      <c r="M495" s="565"/>
      <c r="N495" s="565"/>
      <c r="O495" s="37"/>
      <c r="P495" s="778"/>
      <c r="Q495" s="778"/>
      <c r="R495" s="778"/>
      <c r="S495" s="778"/>
      <c r="T495" s="778"/>
      <c r="U495" s="778"/>
      <c r="V495" s="778"/>
      <c r="W495" s="778"/>
      <c r="X495" s="778"/>
      <c r="Y495" s="778"/>
    </row>
    <row r="496" ht="13.5" customHeight="1">
      <c r="A496" s="37"/>
      <c r="B496" s="565"/>
      <c r="C496" s="565"/>
      <c r="D496" s="565"/>
      <c r="E496" s="565"/>
      <c r="F496" s="565"/>
      <c r="G496" s="565"/>
      <c r="H496" s="565"/>
      <c r="I496" s="565"/>
      <c r="J496" s="565"/>
      <c r="K496" s="565"/>
      <c r="L496" s="565"/>
      <c r="M496" s="565"/>
      <c r="N496" s="565"/>
      <c r="O496" s="37"/>
      <c r="P496" s="778"/>
      <c r="Q496" s="778"/>
      <c r="R496" s="778"/>
      <c r="S496" s="778"/>
      <c r="T496" s="778"/>
      <c r="U496" s="778"/>
      <c r="V496" s="778"/>
      <c r="W496" s="778"/>
      <c r="X496" s="778"/>
      <c r="Y496" s="778"/>
    </row>
    <row r="497" ht="13.5" customHeight="1">
      <c r="A497" s="37"/>
      <c r="B497" s="565"/>
      <c r="C497" s="565"/>
      <c r="D497" s="565"/>
      <c r="E497" s="565"/>
      <c r="F497" s="565"/>
      <c r="G497" s="565"/>
      <c r="H497" s="565"/>
      <c r="I497" s="565"/>
      <c r="J497" s="565"/>
      <c r="K497" s="565"/>
      <c r="L497" s="565"/>
      <c r="M497" s="565"/>
      <c r="N497" s="565"/>
      <c r="O497" s="37"/>
      <c r="P497" s="778"/>
      <c r="Q497" s="778"/>
      <c r="R497" s="778"/>
      <c r="S497" s="778"/>
      <c r="T497" s="778"/>
      <c r="U497" s="778"/>
      <c r="V497" s="778"/>
      <c r="W497" s="778"/>
      <c r="X497" s="778"/>
      <c r="Y497" s="778"/>
    </row>
    <row r="498" ht="13.5" customHeight="1">
      <c r="A498" s="37"/>
      <c r="B498" s="565"/>
      <c r="C498" s="565"/>
      <c r="D498" s="565"/>
      <c r="E498" s="565"/>
      <c r="F498" s="565"/>
      <c r="G498" s="565"/>
      <c r="H498" s="565"/>
      <c r="I498" s="565"/>
      <c r="J498" s="565"/>
      <c r="K498" s="565"/>
      <c r="L498" s="565"/>
      <c r="M498" s="565"/>
      <c r="N498" s="565"/>
      <c r="O498" s="37"/>
      <c r="P498" s="778"/>
      <c r="Q498" s="778"/>
      <c r="R498" s="778"/>
      <c r="S498" s="778"/>
      <c r="T498" s="778"/>
      <c r="U498" s="778"/>
      <c r="V498" s="778"/>
      <c r="W498" s="778"/>
      <c r="X498" s="778"/>
      <c r="Y498" s="778"/>
    </row>
    <row r="499" ht="13.5" customHeight="1">
      <c r="A499" s="37"/>
      <c r="B499" s="565"/>
      <c r="C499" s="565"/>
      <c r="D499" s="565"/>
      <c r="E499" s="565"/>
      <c r="F499" s="565"/>
      <c r="G499" s="565"/>
      <c r="H499" s="565"/>
      <c r="I499" s="565"/>
      <c r="J499" s="565"/>
      <c r="K499" s="565"/>
      <c r="L499" s="565"/>
      <c r="M499" s="565"/>
      <c r="N499" s="565"/>
      <c r="O499" s="37"/>
      <c r="P499" s="778"/>
      <c r="Q499" s="778"/>
      <c r="R499" s="778"/>
      <c r="S499" s="778"/>
      <c r="T499" s="778"/>
      <c r="U499" s="778"/>
      <c r="V499" s="778"/>
      <c r="W499" s="778"/>
      <c r="X499" s="778"/>
      <c r="Y499" s="778"/>
    </row>
    <row r="500" ht="13.5" customHeight="1">
      <c r="A500" s="37"/>
      <c r="B500" s="565"/>
      <c r="C500" s="565"/>
      <c r="D500" s="565"/>
      <c r="E500" s="565"/>
      <c r="F500" s="565"/>
      <c r="G500" s="565"/>
      <c r="H500" s="565"/>
      <c r="I500" s="565"/>
      <c r="J500" s="565"/>
      <c r="K500" s="565"/>
      <c r="L500" s="565"/>
      <c r="M500" s="565"/>
      <c r="N500" s="565"/>
      <c r="O500" s="37"/>
      <c r="P500" s="778"/>
      <c r="Q500" s="778"/>
      <c r="R500" s="778"/>
      <c r="S500" s="778"/>
      <c r="T500" s="778"/>
      <c r="U500" s="778"/>
      <c r="V500" s="778"/>
      <c r="W500" s="778"/>
      <c r="X500" s="778"/>
      <c r="Y500" s="778"/>
    </row>
    <row r="501" ht="13.5" customHeight="1">
      <c r="A501" s="37"/>
      <c r="B501" s="565"/>
      <c r="C501" s="565"/>
      <c r="D501" s="565"/>
      <c r="E501" s="565"/>
      <c r="F501" s="565"/>
      <c r="G501" s="565"/>
      <c r="H501" s="565"/>
      <c r="I501" s="565"/>
      <c r="J501" s="565"/>
      <c r="K501" s="565"/>
      <c r="L501" s="565"/>
      <c r="M501" s="565"/>
      <c r="N501" s="565"/>
      <c r="O501" s="37"/>
      <c r="P501" s="778"/>
      <c r="Q501" s="778"/>
      <c r="R501" s="778"/>
      <c r="S501" s="778"/>
      <c r="T501" s="778"/>
      <c r="U501" s="778"/>
      <c r="V501" s="778"/>
      <c r="W501" s="778"/>
      <c r="X501" s="778"/>
      <c r="Y501" s="778"/>
    </row>
    <row r="502" ht="13.5" customHeight="1">
      <c r="A502" s="37"/>
      <c r="B502" s="565"/>
      <c r="C502" s="565"/>
      <c r="D502" s="565"/>
      <c r="E502" s="565"/>
      <c r="F502" s="565"/>
      <c r="G502" s="565"/>
      <c r="H502" s="565"/>
      <c r="I502" s="565"/>
      <c r="J502" s="565"/>
      <c r="K502" s="565"/>
      <c r="L502" s="565"/>
      <c r="M502" s="565"/>
      <c r="N502" s="565"/>
      <c r="O502" s="37"/>
      <c r="P502" s="778"/>
      <c r="Q502" s="778"/>
      <c r="R502" s="778"/>
      <c r="S502" s="778"/>
      <c r="T502" s="778"/>
      <c r="U502" s="778"/>
      <c r="V502" s="778"/>
      <c r="W502" s="778"/>
      <c r="X502" s="778"/>
      <c r="Y502" s="778"/>
    </row>
    <row r="503" ht="13.5" customHeight="1">
      <c r="A503" s="37"/>
      <c r="B503" s="565"/>
      <c r="C503" s="565"/>
      <c r="D503" s="565"/>
      <c r="E503" s="565"/>
      <c r="F503" s="565"/>
      <c r="G503" s="565"/>
      <c r="H503" s="565"/>
      <c r="I503" s="565"/>
      <c r="J503" s="565"/>
      <c r="K503" s="565"/>
      <c r="L503" s="565"/>
      <c r="M503" s="565"/>
      <c r="N503" s="565"/>
      <c r="O503" s="37"/>
      <c r="P503" s="778"/>
      <c r="Q503" s="778"/>
      <c r="R503" s="778"/>
      <c r="S503" s="778"/>
      <c r="T503" s="778"/>
      <c r="U503" s="778"/>
      <c r="V503" s="778"/>
      <c r="W503" s="778"/>
      <c r="X503" s="778"/>
      <c r="Y503" s="778"/>
    </row>
    <row r="504" ht="13.5" customHeight="1">
      <c r="A504" s="37"/>
      <c r="B504" s="565"/>
      <c r="C504" s="565"/>
      <c r="D504" s="565"/>
      <c r="E504" s="565"/>
      <c r="F504" s="565"/>
      <c r="G504" s="565"/>
      <c r="H504" s="565"/>
      <c r="I504" s="565"/>
      <c r="J504" s="565"/>
      <c r="K504" s="565"/>
      <c r="L504" s="565"/>
      <c r="M504" s="565"/>
      <c r="N504" s="565"/>
      <c r="O504" s="37"/>
      <c r="P504" s="778"/>
      <c r="Q504" s="778"/>
      <c r="R504" s="778"/>
      <c r="S504" s="778"/>
      <c r="T504" s="778"/>
      <c r="U504" s="778"/>
      <c r="V504" s="778"/>
      <c r="W504" s="778"/>
      <c r="X504" s="778"/>
      <c r="Y504" s="778"/>
    </row>
    <row r="505" ht="13.5" customHeight="1">
      <c r="A505" s="37"/>
      <c r="B505" s="565"/>
      <c r="C505" s="565"/>
      <c r="D505" s="565"/>
      <c r="E505" s="565"/>
      <c r="F505" s="565"/>
      <c r="G505" s="565"/>
      <c r="H505" s="565"/>
      <c r="I505" s="565"/>
      <c r="J505" s="565"/>
      <c r="K505" s="565"/>
      <c r="L505" s="565"/>
      <c r="M505" s="565"/>
      <c r="N505" s="565"/>
      <c r="O505" s="37"/>
      <c r="P505" s="778"/>
      <c r="Q505" s="778"/>
      <c r="R505" s="778"/>
      <c r="S505" s="778"/>
      <c r="T505" s="778"/>
      <c r="U505" s="778"/>
      <c r="V505" s="778"/>
      <c r="W505" s="778"/>
      <c r="X505" s="778"/>
      <c r="Y505" s="778"/>
    </row>
    <row r="506" ht="13.5" customHeight="1">
      <c r="A506" s="37"/>
      <c r="B506" s="565"/>
      <c r="C506" s="565"/>
      <c r="D506" s="565"/>
      <c r="E506" s="565"/>
      <c r="F506" s="565"/>
      <c r="G506" s="565"/>
      <c r="H506" s="565"/>
      <c r="I506" s="565"/>
      <c r="J506" s="565"/>
      <c r="K506" s="565"/>
      <c r="L506" s="565"/>
      <c r="M506" s="565"/>
      <c r="N506" s="565"/>
      <c r="O506" s="37"/>
      <c r="P506" s="778"/>
      <c r="Q506" s="778"/>
      <c r="R506" s="778"/>
      <c r="S506" s="778"/>
      <c r="T506" s="778"/>
      <c r="U506" s="778"/>
      <c r="V506" s="778"/>
      <c r="W506" s="778"/>
      <c r="X506" s="778"/>
      <c r="Y506" s="778"/>
    </row>
    <row r="507" ht="13.5" customHeight="1">
      <c r="A507" s="37"/>
      <c r="B507" s="565"/>
      <c r="C507" s="565"/>
      <c r="D507" s="565"/>
      <c r="E507" s="565"/>
      <c r="F507" s="565"/>
      <c r="G507" s="565"/>
      <c r="H507" s="565"/>
      <c r="I507" s="565"/>
      <c r="J507" s="565"/>
      <c r="K507" s="565"/>
      <c r="L507" s="565"/>
      <c r="M507" s="565"/>
      <c r="N507" s="565"/>
      <c r="O507" s="37"/>
      <c r="P507" s="778"/>
      <c r="Q507" s="778"/>
      <c r="R507" s="778"/>
      <c r="S507" s="778"/>
      <c r="T507" s="778"/>
      <c r="U507" s="778"/>
      <c r="V507" s="778"/>
      <c r="W507" s="778"/>
      <c r="X507" s="778"/>
      <c r="Y507" s="778"/>
    </row>
    <row r="508" ht="13.5" customHeight="1">
      <c r="A508" s="37"/>
      <c r="B508" s="565"/>
      <c r="C508" s="565"/>
      <c r="D508" s="565"/>
      <c r="E508" s="565"/>
      <c r="F508" s="565"/>
      <c r="G508" s="565"/>
      <c r="H508" s="565"/>
      <c r="I508" s="565"/>
      <c r="J508" s="565"/>
      <c r="K508" s="565"/>
      <c r="L508" s="565"/>
      <c r="M508" s="565"/>
      <c r="N508" s="565"/>
      <c r="O508" s="37"/>
      <c r="P508" s="778"/>
      <c r="Q508" s="778"/>
      <c r="R508" s="778"/>
      <c r="S508" s="778"/>
      <c r="T508" s="778"/>
      <c r="U508" s="778"/>
      <c r="V508" s="778"/>
      <c r="W508" s="778"/>
      <c r="X508" s="778"/>
      <c r="Y508" s="778"/>
    </row>
    <row r="509" ht="13.5" customHeight="1">
      <c r="A509" s="37"/>
      <c r="B509" s="565"/>
      <c r="C509" s="565"/>
      <c r="D509" s="565"/>
      <c r="E509" s="565"/>
      <c r="F509" s="565"/>
      <c r="G509" s="565"/>
      <c r="H509" s="565"/>
      <c r="I509" s="565"/>
      <c r="J509" s="565"/>
      <c r="K509" s="565"/>
      <c r="L509" s="565"/>
      <c r="M509" s="565"/>
      <c r="N509" s="565"/>
      <c r="O509" s="37"/>
      <c r="P509" s="778"/>
      <c r="Q509" s="778"/>
      <c r="R509" s="778"/>
      <c r="S509" s="778"/>
      <c r="T509" s="778"/>
      <c r="U509" s="778"/>
      <c r="V509" s="778"/>
      <c r="W509" s="778"/>
      <c r="X509" s="778"/>
      <c r="Y509" s="778"/>
    </row>
    <row r="510" ht="13.5" customHeight="1">
      <c r="A510" s="37"/>
      <c r="B510" s="565"/>
      <c r="C510" s="565"/>
      <c r="D510" s="565"/>
      <c r="E510" s="565"/>
      <c r="F510" s="565"/>
      <c r="G510" s="565"/>
      <c r="H510" s="565"/>
      <c r="I510" s="565"/>
      <c r="J510" s="565"/>
      <c r="K510" s="565"/>
      <c r="L510" s="565"/>
      <c r="M510" s="565"/>
      <c r="N510" s="565"/>
      <c r="O510" s="37"/>
      <c r="P510" s="778"/>
      <c r="Q510" s="778"/>
      <c r="R510" s="778"/>
      <c r="S510" s="778"/>
      <c r="T510" s="778"/>
      <c r="U510" s="778"/>
      <c r="V510" s="778"/>
      <c r="W510" s="778"/>
      <c r="X510" s="778"/>
      <c r="Y510" s="778"/>
    </row>
    <row r="511" ht="13.5" customHeight="1">
      <c r="A511" s="37"/>
      <c r="B511" s="565"/>
      <c r="C511" s="565"/>
      <c r="D511" s="565"/>
      <c r="E511" s="565"/>
      <c r="F511" s="565"/>
      <c r="G511" s="565"/>
      <c r="H511" s="565"/>
      <c r="I511" s="565"/>
      <c r="J511" s="565"/>
      <c r="K511" s="565"/>
      <c r="L511" s="565"/>
      <c r="M511" s="565"/>
      <c r="N511" s="565"/>
      <c r="O511" s="37"/>
      <c r="P511" s="778"/>
      <c r="Q511" s="778"/>
      <c r="R511" s="778"/>
      <c r="S511" s="778"/>
      <c r="T511" s="778"/>
      <c r="U511" s="778"/>
      <c r="V511" s="778"/>
      <c r="W511" s="778"/>
      <c r="X511" s="778"/>
      <c r="Y511" s="778"/>
    </row>
    <row r="512" ht="13.5" customHeight="1">
      <c r="A512" s="37"/>
      <c r="B512" s="565"/>
      <c r="C512" s="565"/>
      <c r="D512" s="565"/>
      <c r="E512" s="565"/>
      <c r="F512" s="565"/>
      <c r="G512" s="565"/>
      <c r="H512" s="565"/>
      <c r="I512" s="565"/>
      <c r="J512" s="565"/>
      <c r="K512" s="565"/>
      <c r="L512" s="565"/>
      <c r="M512" s="565"/>
      <c r="N512" s="565"/>
      <c r="O512" s="37"/>
      <c r="P512" s="778"/>
      <c r="Q512" s="778"/>
      <c r="R512" s="778"/>
      <c r="S512" s="778"/>
      <c r="T512" s="778"/>
      <c r="U512" s="778"/>
      <c r="V512" s="778"/>
      <c r="W512" s="778"/>
      <c r="X512" s="778"/>
      <c r="Y512" s="778"/>
    </row>
    <row r="513" ht="13.5" customHeight="1">
      <c r="A513" s="37"/>
      <c r="B513" s="565"/>
      <c r="C513" s="565"/>
      <c r="D513" s="565"/>
      <c r="E513" s="565"/>
      <c r="F513" s="565"/>
      <c r="G513" s="565"/>
      <c r="H513" s="565"/>
      <c r="I513" s="565"/>
      <c r="J513" s="565"/>
      <c r="K513" s="565"/>
      <c r="L513" s="565"/>
      <c r="M513" s="565"/>
      <c r="N513" s="565"/>
      <c r="O513" s="37"/>
      <c r="P513" s="778"/>
      <c r="Q513" s="778"/>
      <c r="R513" s="778"/>
      <c r="S513" s="778"/>
      <c r="T513" s="778"/>
      <c r="U513" s="778"/>
      <c r="V513" s="778"/>
      <c r="W513" s="778"/>
      <c r="X513" s="778"/>
      <c r="Y513" s="778"/>
    </row>
    <row r="514" ht="13.5" customHeight="1">
      <c r="A514" s="37"/>
      <c r="B514" s="565"/>
      <c r="C514" s="565"/>
      <c r="D514" s="565"/>
      <c r="E514" s="565"/>
      <c r="F514" s="565"/>
      <c r="G514" s="565"/>
      <c r="H514" s="565"/>
      <c r="I514" s="565"/>
      <c r="J514" s="565"/>
      <c r="K514" s="565"/>
      <c r="L514" s="565"/>
      <c r="M514" s="565"/>
      <c r="N514" s="565"/>
      <c r="O514" s="37"/>
      <c r="P514" s="778"/>
      <c r="Q514" s="778"/>
      <c r="R514" s="778"/>
      <c r="S514" s="778"/>
      <c r="T514" s="778"/>
      <c r="U514" s="778"/>
      <c r="V514" s="778"/>
      <c r="W514" s="778"/>
      <c r="X514" s="778"/>
      <c r="Y514" s="778"/>
    </row>
    <row r="515" ht="13.5" customHeight="1">
      <c r="A515" s="37"/>
      <c r="B515" s="565"/>
      <c r="C515" s="565"/>
      <c r="D515" s="565"/>
      <c r="E515" s="565"/>
      <c r="F515" s="565"/>
      <c r="G515" s="565"/>
      <c r="H515" s="565"/>
      <c r="I515" s="565"/>
      <c r="J515" s="565"/>
      <c r="K515" s="565"/>
      <c r="L515" s="565"/>
      <c r="M515" s="565"/>
      <c r="N515" s="565"/>
      <c r="O515" s="37"/>
      <c r="P515" s="778"/>
      <c r="Q515" s="778"/>
      <c r="R515" s="778"/>
      <c r="S515" s="778"/>
      <c r="T515" s="778"/>
      <c r="U515" s="778"/>
      <c r="V515" s="778"/>
      <c r="W515" s="778"/>
      <c r="X515" s="778"/>
      <c r="Y515" s="778"/>
    </row>
    <row r="516" ht="13.5" customHeight="1">
      <c r="A516" s="37"/>
      <c r="B516" s="565"/>
      <c r="C516" s="565"/>
      <c r="D516" s="565"/>
      <c r="E516" s="565"/>
      <c r="F516" s="565"/>
      <c r="G516" s="565"/>
      <c r="H516" s="565"/>
      <c r="I516" s="565"/>
      <c r="J516" s="565"/>
      <c r="K516" s="565"/>
      <c r="L516" s="565"/>
      <c r="M516" s="565"/>
      <c r="N516" s="565"/>
      <c r="O516" s="37"/>
      <c r="P516" s="778"/>
      <c r="Q516" s="778"/>
      <c r="R516" s="778"/>
      <c r="S516" s="778"/>
      <c r="T516" s="778"/>
      <c r="U516" s="778"/>
      <c r="V516" s="778"/>
      <c r="W516" s="778"/>
      <c r="X516" s="778"/>
      <c r="Y516" s="778"/>
    </row>
    <row r="517" ht="13.5" customHeight="1">
      <c r="A517" s="37"/>
      <c r="B517" s="565"/>
      <c r="C517" s="565"/>
      <c r="D517" s="565"/>
      <c r="E517" s="565"/>
      <c r="F517" s="565"/>
      <c r="G517" s="565"/>
      <c r="H517" s="565"/>
      <c r="I517" s="565"/>
      <c r="J517" s="565"/>
      <c r="K517" s="565"/>
      <c r="L517" s="565"/>
      <c r="M517" s="565"/>
      <c r="N517" s="565"/>
      <c r="O517" s="37"/>
      <c r="P517" s="778"/>
      <c r="Q517" s="778"/>
      <c r="R517" s="778"/>
      <c r="S517" s="778"/>
      <c r="T517" s="778"/>
      <c r="U517" s="778"/>
      <c r="V517" s="778"/>
      <c r="W517" s="778"/>
      <c r="X517" s="778"/>
      <c r="Y517" s="778"/>
    </row>
    <row r="518" ht="13.5" customHeight="1">
      <c r="A518" s="37"/>
      <c r="B518" s="565"/>
      <c r="C518" s="565"/>
      <c r="D518" s="565"/>
      <c r="E518" s="565"/>
      <c r="F518" s="565"/>
      <c r="G518" s="565"/>
      <c r="H518" s="565"/>
      <c r="I518" s="565"/>
      <c r="J518" s="565"/>
      <c r="K518" s="565"/>
      <c r="L518" s="565"/>
      <c r="M518" s="565"/>
      <c r="N518" s="565"/>
      <c r="O518" s="37"/>
      <c r="P518" s="778"/>
      <c r="Q518" s="778"/>
      <c r="R518" s="778"/>
      <c r="S518" s="778"/>
      <c r="T518" s="778"/>
      <c r="U518" s="778"/>
      <c r="V518" s="778"/>
      <c r="W518" s="778"/>
      <c r="X518" s="778"/>
      <c r="Y518" s="778"/>
    </row>
    <row r="519" ht="13.5" customHeight="1">
      <c r="A519" s="37"/>
      <c r="B519" s="565"/>
      <c r="C519" s="565"/>
      <c r="D519" s="565"/>
      <c r="E519" s="565"/>
      <c r="F519" s="565"/>
      <c r="G519" s="565"/>
      <c r="H519" s="565"/>
      <c r="I519" s="565"/>
      <c r="J519" s="565"/>
      <c r="K519" s="565"/>
      <c r="L519" s="565"/>
      <c r="M519" s="565"/>
      <c r="N519" s="565"/>
      <c r="O519" s="37"/>
      <c r="P519" s="778"/>
      <c r="Q519" s="778"/>
      <c r="R519" s="778"/>
      <c r="S519" s="778"/>
      <c r="T519" s="778"/>
      <c r="U519" s="778"/>
      <c r="V519" s="778"/>
      <c r="W519" s="778"/>
      <c r="X519" s="778"/>
      <c r="Y519" s="778"/>
    </row>
    <row r="520" ht="13.5" customHeight="1">
      <c r="A520" s="37"/>
      <c r="B520" s="565"/>
      <c r="C520" s="565"/>
      <c r="D520" s="565"/>
      <c r="E520" s="565"/>
      <c r="F520" s="565"/>
      <c r="G520" s="565"/>
      <c r="H520" s="565"/>
      <c r="I520" s="565"/>
      <c r="J520" s="565"/>
      <c r="K520" s="565"/>
      <c r="L520" s="565"/>
      <c r="M520" s="565"/>
      <c r="N520" s="565"/>
      <c r="O520" s="37"/>
      <c r="P520" s="778"/>
      <c r="Q520" s="778"/>
      <c r="R520" s="778"/>
      <c r="S520" s="778"/>
      <c r="T520" s="778"/>
      <c r="U520" s="778"/>
      <c r="V520" s="778"/>
      <c r="W520" s="778"/>
      <c r="X520" s="778"/>
      <c r="Y520" s="778"/>
    </row>
    <row r="521" ht="13.5" customHeight="1">
      <c r="A521" s="37"/>
      <c r="B521" s="565"/>
      <c r="C521" s="565"/>
      <c r="D521" s="565"/>
      <c r="E521" s="565"/>
      <c r="F521" s="565"/>
      <c r="G521" s="565"/>
      <c r="H521" s="565"/>
      <c r="I521" s="565"/>
      <c r="J521" s="565"/>
      <c r="K521" s="565"/>
      <c r="L521" s="565"/>
      <c r="M521" s="565"/>
      <c r="N521" s="565"/>
      <c r="O521" s="37"/>
      <c r="P521" s="778"/>
      <c r="Q521" s="778"/>
      <c r="R521" s="778"/>
      <c r="S521" s="778"/>
      <c r="T521" s="778"/>
      <c r="U521" s="778"/>
      <c r="V521" s="778"/>
      <c r="W521" s="778"/>
      <c r="X521" s="778"/>
      <c r="Y521" s="778"/>
    </row>
    <row r="522" ht="13.5" customHeight="1">
      <c r="A522" s="37"/>
      <c r="B522" s="565"/>
      <c r="C522" s="565"/>
      <c r="D522" s="565"/>
      <c r="E522" s="565"/>
      <c r="F522" s="565"/>
      <c r="G522" s="565"/>
      <c r="H522" s="565"/>
      <c r="I522" s="565"/>
      <c r="J522" s="565"/>
      <c r="K522" s="565"/>
      <c r="L522" s="565"/>
      <c r="M522" s="565"/>
      <c r="N522" s="565"/>
      <c r="O522" s="37"/>
      <c r="P522" s="778"/>
      <c r="Q522" s="778"/>
      <c r="R522" s="778"/>
      <c r="S522" s="778"/>
      <c r="T522" s="778"/>
      <c r="U522" s="778"/>
      <c r="V522" s="778"/>
      <c r="W522" s="778"/>
      <c r="X522" s="778"/>
      <c r="Y522" s="778"/>
    </row>
    <row r="523" ht="13.5" customHeight="1">
      <c r="A523" s="37"/>
      <c r="B523" s="565"/>
      <c r="C523" s="565"/>
      <c r="D523" s="565"/>
      <c r="E523" s="565"/>
      <c r="F523" s="565"/>
      <c r="G523" s="565"/>
      <c r="H523" s="565"/>
      <c r="I523" s="565"/>
      <c r="J523" s="565"/>
      <c r="K523" s="565"/>
      <c r="L523" s="565"/>
      <c r="M523" s="565"/>
      <c r="N523" s="565"/>
      <c r="O523" s="37"/>
      <c r="P523" s="778"/>
      <c r="Q523" s="778"/>
      <c r="R523" s="778"/>
      <c r="S523" s="778"/>
      <c r="T523" s="778"/>
      <c r="U523" s="778"/>
      <c r="V523" s="778"/>
      <c r="W523" s="778"/>
      <c r="X523" s="778"/>
      <c r="Y523" s="778"/>
    </row>
    <row r="524" ht="13.5" customHeight="1">
      <c r="A524" s="37"/>
      <c r="B524" s="565"/>
      <c r="C524" s="565"/>
      <c r="D524" s="565"/>
      <c r="E524" s="565"/>
      <c r="F524" s="565"/>
      <c r="G524" s="565"/>
      <c r="H524" s="565"/>
      <c r="I524" s="565"/>
      <c r="J524" s="565"/>
      <c r="K524" s="565"/>
      <c r="L524" s="565"/>
      <c r="M524" s="565"/>
      <c r="N524" s="565"/>
      <c r="O524" s="37"/>
      <c r="P524" s="778"/>
      <c r="Q524" s="778"/>
      <c r="R524" s="778"/>
      <c r="S524" s="778"/>
      <c r="T524" s="778"/>
      <c r="U524" s="778"/>
      <c r="V524" s="778"/>
      <c r="W524" s="778"/>
      <c r="X524" s="778"/>
      <c r="Y524" s="778"/>
    </row>
    <row r="525" ht="13.5" customHeight="1">
      <c r="A525" s="37"/>
      <c r="B525" s="565"/>
      <c r="C525" s="565"/>
      <c r="D525" s="565"/>
      <c r="E525" s="565"/>
      <c r="F525" s="565"/>
      <c r="G525" s="565"/>
      <c r="H525" s="565"/>
      <c r="I525" s="565"/>
      <c r="J525" s="565"/>
      <c r="K525" s="565"/>
      <c r="L525" s="565"/>
      <c r="M525" s="565"/>
      <c r="N525" s="565"/>
      <c r="O525" s="37"/>
      <c r="P525" s="778"/>
      <c r="Q525" s="778"/>
      <c r="R525" s="778"/>
      <c r="S525" s="778"/>
      <c r="T525" s="778"/>
      <c r="U525" s="778"/>
      <c r="V525" s="778"/>
      <c r="W525" s="778"/>
      <c r="X525" s="778"/>
      <c r="Y525" s="778"/>
    </row>
    <row r="526" ht="13.5" customHeight="1">
      <c r="A526" s="37"/>
      <c r="B526" s="565"/>
      <c r="C526" s="565"/>
      <c r="D526" s="565"/>
      <c r="E526" s="565"/>
      <c r="F526" s="565"/>
      <c r="G526" s="565"/>
      <c r="H526" s="565"/>
      <c r="I526" s="565"/>
      <c r="J526" s="565"/>
      <c r="K526" s="565"/>
      <c r="L526" s="565"/>
      <c r="M526" s="565"/>
      <c r="N526" s="565"/>
      <c r="O526" s="37"/>
      <c r="P526" s="778"/>
      <c r="Q526" s="778"/>
      <c r="R526" s="778"/>
      <c r="S526" s="778"/>
      <c r="T526" s="778"/>
      <c r="U526" s="778"/>
      <c r="V526" s="778"/>
      <c r="W526" s="778"/>
      <c r="X526" s="778"/>
      <c r="Y526" s="778"/>
    </row>
    <row r="527" ht="13.5" customHeight="1">
      <c r="A527" s="37"/>
      <c r="B527" s="565"/>
      <c r="C527" s="565"/>
      <c r="D527" s="565"/>
      <c r="E527" s="565"/>
      <c r="F527" s="565"/>
      <c r="G527" s="565"/>
      <c r="H527" s="565"/>
      <c r="I527" s="565"/>
      <c r="J527" s="565"/>
      <c r="K527" s="565"/>
      <c r="L527" s="565"/>
      <c r="M527" s="565"/>
      <c r="N527" s="565"/>
      <c r="O527" s="37"/>
      <c r="P527" s="778"/>
      <c r="Q527" s="778"/>
      <c r="R527" s="778"/>
      <c r="S527" s="778"/>
      <c r="T527" s="778"/>
      <c r="U527" s="778"/>
      <c r="V527" s="778"/>
      <c r="W527" s="778"/>
      <c r="X527" s="778"/>
      <c r="Y527" s="778"/>
    </row>
    <row r="528" ht="13.5" customHeight="1">
      <c r="A528" s="37"/>
      <c r="B528" s="565"/>
      <c r="C528" s="565"/>
      <c r="D528" s="565"/>
      <c r="E528" s="565"/>
      <c r="F528" s="565"/>
      <c r="G528" s="565"/>
      <c r="H528" s="565"/>
      <c r="I528" s="565"/>
      <c r="J528" s="565"/>
      <c r="K528" s="565"/>
      <c r="L528" s="565"/>
      <c r="M528" s="565"/>
      <c r="N528" s="565"/>
      <c r="O528" s="37"/>
      <c r="P528" s="778"/>
      <c r="Q528" s="778"/>
      <c r="R528" s="778"/>
      <c r="S528" s="778"/>
      <c r="T528" s="778"/>
      <c r="U528" s="778"/>
      <c r="V528" s="778"/>
      <c r="W528" s="778"/>
      <c r="X528" s="778"/>
      <c r="Y528" s="778"/>
    </row>
    <row r="529" ht="13.5" customHeight="1">
      <c r="A529" s="37"/>
      <c r="B529" s="565"/>
      <c r="C529" s="565"/>
      <c r="D529" s="565"/>
      <c r="E529" s="565"/>
      <c r="F529" s="565"/>
      <c r="G529" s="565"/>
      <c r="H529" s="565"/>
      <c r="I529" s="565"/>
      <c r="J529" s="565"/>
      <c r="K529" s="565"/>
      <c r="L529" s="565"/>
      <c r="M529" s="565"/>
      <c r="N529" s="565"/>
      <c r="O529" s="37"/>
      <c r="P529" s="778"/>
      <c r="Q529" s="778"/>
      <c r="R529" s="778"/>
      <c r="S529" s="778"/>
      <c r="T529" s="778"/>
      <c r="U529" s="778"/>
      <c r="V529" s="778"/>
      <c r="W529" s="778"/>
      <c r="X529" s="778"/>
      <c r="Y529" s="778"/>
    </row>
    <row r="530" ht="13.5" customHeight="1">
      <c r="A530" s="37"/>
      <c r="B530" s="565"/>
      <c r="C530" s="565"/>
      <c r="D530" s="565"/>
      <c r="E530" s="565"/>
      <c r="F530" s="565"/>
      <c r="G530" s="565"/>
      <c r="H530" s="565"/>
      <c r="I530" s="565"/>
      <c r="J530" s="565"/>
      <c r="K530" s="565"/>
      <c r="L530" s="565"/>
      <c r="M530" s="565"/>
      <c r="N530" s="565"/>
      <c r="O530" s="37"/>
      <c r="P530" s="778"/>
      <c r="Q530" s="778"/>
      <c r="R530" s="778"/>
      <c r="S530" s="778"/>
      <c r="T530" s="778"/>
      <c r="U530" s="778"/>
      <c r="V530" s="778"/>
      <c r="W530" s="778"/>
      <c r="X530" s="778"/>
      <c r="Y530" s="778"/>
    </row>
    <row r="531" ht="13.5" customHeight="1">
      <c r="A531" s="37"/>
      <c r="B531" s="565"/>
      <c r="C531" s="565"/>
      <c r="D531" s="565"/>
      <c r="E531" s="565"/>
      <c r="F531" s="565"/>
      <c r="G531" s="565"/>
      <c r="H531" s="565"/>
      <c r="I531" s="565"/>
      <c r="J531" s="565"/>
      <c r="K531" s="565"/>
      <c r="L531" s="565"/>
      <c r="M531" s="565"/>
      <c r="N531" s="565"/>
      <c r="O531" s="37"/>
      <c r="P531" s="778"/>
      <c r="Q531" s="778"/>
      <c r="R531" s="778"/>
      <c r="S531" s="778"/>
      <c r="T531" s="778"/>
      <c r="U531" s="778"/>
      <c r="V531" s="778"/>
      <c r="W531" s="778"/>
      <c r="X531" s="778"/>
      <c r="Y531" s="778"/>
    </row>
    <row r="532" ht="13.5" customHeight="1">
      <c r="A532" s="37"/>
      <c r="B532" s="565"/>
      <c r="C532" s="565"/>
      <c r="D532" s="565"/>
      <c r="E532" s="565"/>
      <c r="F532" s="565"/>
      <c r="G532" s="565"/>
      <c r="H532" s="565"/>
      <c r="I532" s="565"/>
      <c r="J532" s="565"/>
      <c r="K532" s="565"/>
      <c r="L532" s="565"/>
      <c r="M532" s="565"/>
      <c r="N532" s="565"/>
      <c r="O532" s="37"/>
      <c r="P532" s="778"/>
      <c r="Q532" s="778"/>
      <c r="R532" s="778"/>
      <c r="S532" s="778"/>
      <c r="T532" s="778"/>
      <c r="U532" s="778"/>
      <c r="V532" s="778"/>
      <c r="W532" s="778"/>
      <c r="X532" s="778"/>
      <c r="Y532" s="778"/>
    </row>
    <row r="533" ht="13.5" customHeight="1">
      <c r="A533" s="37"/>
      <c r="B533" s="565"/>
      <c r="C533" s="565"/>
      <c r="D533" s="565"/>
      <c r="E533" s="565"/>
      <c r="F533" s="565"/>
      <c r="G533" s="565"/>
      <c r="H533" s="565"/>
      <c r="I533" s="565"/>
      <c r="J533" s="565"/>
      <c r="K533" s="565"/>
      <c r="L533" s="565"/>
      <c r="M533" s="565"/>
      <c r="N533" s="565"/>
      <c r="O533" s="37"/>
      <c r="P533" s="778"/>
      <c r="Q533" s="778"/>
      <c r="R533" s="778"/>
      <c r="S533" s="778"/>
      <c r="T533" s="778"/>
      <c r="U533" s="778"/>
      <c r="V533" s="778"/>
      <c r="W533" s="778"/>
      <c r="X533" s="778"/>
      <c r="Y533" s="778"/>
    </row>
    <row r="534" ht="13.5" customHeight="1">
      <c r="A534" s="37"/>
      <c r="B534" s="565"/>
      <c r="C534" s="565"/>
      <c r="D534" s="565"/>
      <c r="E534" s="565"/>
      <c r="F534" s="565"/>
      <c r="G534" s="565"/>
      <c r="H534" s="565"/>
      <c r="I534" s="565"/>
      <c r="J534" s="565"/>
      <c r="K534" s="565"/>
      <c r="L534" s="565"/>
      <c r="M534" s="565"/>
      <c r="N534" s="565"/>
      <c r="O534" s="37"/>
      <c r="P534" s="778"/>
      <c r="Q534" s="778"/>
      <c r="R534" s="778"/>
      <c r="S534" s="778"/>
      <c r="T534" s="778"/>
      <c r="U534" s="778"/>
      <c r="V534" s="778"/>
      <c r="W534" s="778"/>
      <c r="X534" s="778"/>
      <c r="Y534" s="778"/>
    </row>
    <row r="535" ht="13.5" customHeight="1">
      <c r="A535" s="37"/>
      <c r="B535" s="565"/>
      <c r="C535" s="565"/>
      <c r="D535" s="565"/>
      <c r="E535" s="565"/>
      <c r="F535" s="565"/>
      <c r="G535" s="565"/>
      <c r="H535" s="565"/>
      <c r="I535" s="565"/>
      <c r="J535" s="565"/>
      <c r="K535" s="565"/>
      <c r="L535" s="565"/>
      <c r="M535" s="565"/>
      <c r="N535" s="565"/>
      <c r="O535" s="37"/>
      <c r="P535" s="778"/>
      <c r="Q535" s="778"/>
      <c r="R535" s="778"/>
      <c r="S535" s="778"/>
      <c r="T535" s="778"/>
      <c r="U535" s="778"/>
      <c r="V535" s="778"/>
      <c r="W535" s="778"/>
      <c r="X535" s="778"/>
      <c r="Y535" s="778"/>
    </row>
    <row r="536" ht="13.5" customHeight="1">
      <c r="A536" s="37"/>
      <c r="B536" s="565"/>
      <c r="C536" s="565"/>
      <c r="D536" s="565"/>
      <c r="E536" s="565"/>
      <c r="F536" s="565"/>
      <c r="G536" s="565"/>
      <c r="H536" s="565"/>
      <c r="I536" s="565"/>
      <c r="J536" s="565"/>
      <c r="K536" s="565"/>
      <c r="L536" s="565"/>
      <c r="M536" s="565"/>
      <c r="N536" s="565"/>
      <c r="O536" s="37"/>
      <c r="P536" s="778"/>
      <c r="Q536" s="778"/>
      <c r="R536" s="778"/>
      <c r="S536" s="778"/>
      <c r="T536" s="778"/>
      <c r="U536" s="778"/>
      <c r="V536" s="778"/>
      <c r="W536" s="778"/>
      <c r="X536" s="778"/>
      <c r="Y536" s="778"/>
    </row>
    <row r="537" ht="13.5" customHeight="1">
      <c r="A537" s="37"/>
      <c r="B537" s="565"/>
      <c r="C537" s="565"/>
      <c r="D537" s="565"/>
      <c r="E537" s="565"/>
      <c r="F537" s="565"/>
      <c r="G537" s="565"/>
      <c r="H537" s="565"/>
      <c r="I537" s="565"/>
      <c r="J537" s="565"/>
      <c r="K537" s="565"/>
      <c r="L537" s="565"/>
      <c r="M537" s="565"/>
      <c r="N537" s="565"/>
      <c r="O537" s="37"/>
      <c r="P537" s="778"/>
      <c r="Q537" s="778"/>
      <c r="R537" s="778"/>
      <c r="S537" s="778"/>
      <c r="T537" s="778"/>
      <c r="U537" s="778"/>
      <c r="V537" s="778"/>
      <c r="W537" s="778"/>
      <c r="X537" s="778"/>
      <c r="Y537" s="778"/>
    </row>
    <row r="538" ht="13.5" customHeight="1">
      <c r="A538" s="37"/>
      <c r="B538" s="565"/>
      <c r="C538" s="565"/>
      <c r="D538" s="565"/>
      <c r="E538" s="565"/>
      <c r="F538" s="565"/>
      <c r="G538" s="565"/>
      <c r="H538" s="565"/>
      <c r="I538" s="565"/>
      <c r="J538" s="565"/>
      <c r="K538" s="565"/>
      <c r="L538" s="565"/>
      <c r="M538" s="565"/>
      <c r="N538" s="565"/>
      <c r="O538" s="37"/>
      <c r="P538" s="778"/>
      <c r="Q538" s="778"/>
      <c r="R538" s="778"/>
      <c r="S538" s="778"/>
      <c r="T538" s="778"/>
      <c r="U538" s="778"/>
      <c r="V538" s="778"/>
      <c r="W538" s="778"/>
      <c r="X538" s="778"/>
      <c r="Y538" s="778"/>
    </row>
    <row r="539" ht="13.5" customHeight="1">
      <c r="A539" s="37"/>
      <c r="B539" s="565"/>
      <c r="C539" s="565"/>
      <c r="D539" s="565"/>
      <c r="E539" s="565"/>
      <c r="F539" s="565"/>
      <c r="G539" s="565"/>
      <c r="H539" s="565"/>
      <c r="I539" s="565"/>
      <c r="J539" s="565"/>
      <c r="K539" s="565"/>
      <c r="L539" s="565"/>
      <c r="M539" s="565"/>
      <c r="N539" s="565"/>
      <c r="O539" s="37"/>
      <c r="P539" s="778"/>
      <c r="Q539" s="778"/>
      <c r="R539" s="778"/>
      <c r="S539" s="778"/>
      <c r="T539" s="778"/>
      <c r="U539" s="778"/>
      <c r="V539" s="778"/>
      <c r="W539" s="778"/>
      <c r="X539" s="778"/>
      <c r="Y539" s="778"/>
    </row>
    <row r="540" ht="13.5" customHeight="1">
      <c r="A540" s="37"/>
      <c r="B540" s="565"/>
      <c r="C540" s="565"/>
      <c r="D540" s="565"/>
      <c r="E540" s="565"/>
      <c r="F540" s="565"/>
      <c r="G540" s="565"/>
      <c r="H540" s="565"/>
      <c r="I540" s="565"/>
      <c r="J540" s="565"/>
      <c r="K540" s="565"/>
      <c r="L540" s="565"/>
      <c r="M540" s="565"/>
      <c r="N540" s="565"/>
      <c r="O540" s="37"/>
      <c r="P540" s="778"/>
      <c r="Q540" s="778"/>
      <c r="R540" s="778"/>
      <c r="S540" s="778"/>
      <c r="T540" s="778"/>
      <c r="U540" s="778"/>
      <c r="V540" s="778"/>
      <c r="W540" s="778"/>
      <c r="X540" s="778"/>
      <c r="Y540" s="778"/>
    </row>
    <row r="541" ht="13.5" customHeight="1">
      <c r="A541" s="37"/>
      <c r="B541" s="565"/>
      <c r="C541" s="565"/>
      <c r="D541" s="565"/>
      <c r="E541" s="565"/>
      <c r="F541" s="565"/>
      <c r="G541" s="565"/>
      <c r="H541" s="565"/>
      <c r="I541" s="565"/>
      <c r="J541" s="565"/>
      <c r="K541" s="565"/>
      <c r="L541" s="565"/>
      <c r="M541" s="565"/>
      <c r="N541" s="565"/>
      <c r="O541" s="37"/>
      <c r="P541" s="778"/>
      <c r="Q541" s="778"/>
      <c r="R541" s="778"/>
      <c r="S541" s="778"/>
      <c r="T541" s="778"/>
      <c r="U541" s="778"/>
      <c r="V541" s="778"/>
      <c r="W541" s="778"/>
      <c r="X541" s="778"/>
      <c r="Y541" s="778"/>
    </row>
    <row r="542" ht="13.5" customHeight="1">
      <c r="A542" s="37"/>
      <c r="B542" s="565"/>
      <c r="C542" s="565"/>
      <c r="D542" s="565"/>
      <c r="E542" s="565"/>
      <c r="F542" s="565"/>
      <c r="G542" s="565"/>
      <c r="H542" s="565"/>
      <c r="I542" s="565"/>
      <c r="J542" s="565"/>
      <c r="K542" s="565"/>
      <c r="L542" s="565"/>
      <c r="M542" s="565"/>
      <c r="N542" s="565"/>
      <c r="O542" s="37"/>
      <c r="P542" s="778"/>
      <c r="Q542" s="778"/>
      <c r="R542" s="778"/>
      <c r="S542" s="778"/>
      <c r="T542" s="778"/>
      <c r="U542" s="778"/>
      <c r="V542" s="778"/>
      <c r="W542" s="778"/>
      <c r="X542" s="778"/>
      <c r="Y542" s="778"/>
    </row>
    <row r="543" ht="13.5" customHeight="1">
      <c r="A543" s="37"/>
      <c r="B543" s="565"/>
      <c r="C543" s="565"/>
      <c r="D543" s="565"/>
      <c r="E543" s="565"/>
      <c r="F543" s="565"/>
      <c r="G543" s="565"/>
      <c r="H543" s="565"/>
      <c r="I543" s="565"/>
      <c r="J543" s="565"/>
      <c r="K543" s="565"/>
      <c r="L543" s="565"/>
      <c r="M543" s="565"/>
      <c r="N543" s="565"/>
      <c r="O543" s="37"/>
      <c r="P543" s="778"/>
      <c r="Q543" s="778"/>
      <c r="R543" s="778"/>
      <c r="S543" s="778"/>
      <c r="T543" s="778"/>
      <c r="U543" s="778"/>
      <c r="V543" s="778"/>
      <c r="W543" s="778"/>
      <c r="X543" s="778"/>
      <c r="Y543" s="778"/>
    </row>
    <row r="544" ht="13.5" customHeight="1">
      <c r="A544" s="37"/>
      <c r="B544" s="565"/>
      <c r="C544" s="565"/>
      <c r="D544" s="565"/>
      <c r="E544" s="565"/>
      <c r="F544" s="565"/>
      <c r="G544" s="565"/>
      <c r="H544" s="565"/>
      <c r="I544" s="565"/>
      <c r="J544" s="565"/>
      <c r="K544" s="565"/>
      <c r="L544" s="565"/>
      <c r="M544" s="565"/>
      <c r="N544" s="565"/>
      <c r="O544" s="37"/>
      <c r="P544" s="778"/>
      <c r="Q544" s="778"/>
      <c r="R544" s="778"/>
      <c r="S544" s="778"/>
      <c r="T544" s="778"/>
      <c r="U544" s="778"/>
      <c r="V544" s="778"/>
      <c r="W544" s="778"/>
      <c r="X544" s="778"/>
      <c r="Y544" s="778"/>
    </row>
    <row r="545" ht="13.5" customHeight="1">
      <c r="A545" s="37"/>
      <c r="B545" s="565"/>
      <c r="C545" s="565"/>
      <c r="D545" s="565"/>
      <c r="E545" s="565"/>
      <c r="F545" s="565"/>
      <c r="G545" s="565"/>
      <c r="H545" s="565"/>
      <c r="I545" s="565"/>
      <c r="J545" s="565"/>
      <c r="K545" s="565"/>
      <c r="L545" s="565"/>
      <c r="M545" s="565"/>
      <c r="N545" s="565"/>
      <c r="O545" s="37"/>
      <c r="P545" s="778"/>
      <c r="Q545" s="778"/>
      <c r="R545" s="778"/>
      <c r="S545" s="778"/>
      <c r="T545" s="778"/>
      <c r="U545" s="778"/>
      <c r="V545" s="778"/>
      <c r="W545" s="778"/>
      <c r="X545" s="778"/>
      <c r="Y545" s="778"/>
    </row>
    <row r="546" ht="13.5" customHeight="1">
      <c r="A546" s="37"/>
      <c r="B546" s="565"/>
      <c r="C546" s="565"/>
      <c r="D546" s="565"/>
      <c r="E546" s="565"/>
      <c r="F546" s="565"/>
      <c r="G546" s="565"/>
      <c r="H546" s="565"/>
      <c r="I546" s="565"/>
      <c r="J546" s="565"/>
      <c r="K546" s="565"/>
      <c r="L546" s="565"/>
      <c r="M546" s="565"/>
      <c r="N546" s="565"/>
      <c r="O546" s="37"/>
      <c r="P546" s="778"/>
      <c r="Q546" s="778"/>
      <c r="R546" s="778"/>
      <c r="S546" s="778"/>
      <c r="T546" s="778"/>
      <c r="U546" s="778"/>
      <c r="V546" s="778"/>
      <c r="W546" s="778"/>
      <c r="X546" s="778"/>
      <c r="Y546" s="778"/>
    </row>
    <row r="547" ht="13.5" customHeight="1">
      <c r="A547" s="37"/>
      <c r="B547" s="565"/>
      <c r="C547" s="565"/>
      <c r="D547" s="565"/>
      <c r="E547" s="565"/>
      <c r="F547" s="565"/>
      <c r="G547" s="565"/>
      <c r="H547" s="565"/>
      <c r="I547" s="565"/>
      <c r="J547" s="565"/>
      <c r="K547" s="565"/>
      <c r="L547" s="565"/>
      <c r="M547" s="565"/>
      <c r="N547" s="565"/>
      <c r="O547" s="37"/>
      <c r="P547" s="778"/>
      <c r="Q547" s="778"/>
      <c r="R547" s="778"/>
      <c r="S547" s="778"/>
      <c r="T547" s="778"/>
      <c r="U547" s="778"/>
      <c r="V547" s="778"/>
      <c r="W547" s="778"/>
      <c r="X547" s="778"/>
      <c r="Y547" s="778"/>
    </row>
    <row r="548" ht="13.5" customHeight="1">
      <c r="A548" s="37"/>
      <c r="B548" s="565"/>
      <c r="C548" s="565"/>
      <c r="D548" s="565"/>
      <c r="E548" s="565"/>
      <c r="F548" s="565"/>
      <c r="G548" s="565"/>
      <c r="H548" s="565"/>
      <c r="I548" s="565"/>
      <c r="J548" s="565"/>
      <c r="K548" s="565"/>
      <c r="L548" s="565"/>
      <c r="M548" s="565"/>
      <c r="N548" s="565"/>
      <c r="O548" s="37"/>
      <c r="P548" s="778"/>
      <c r="Q548" s="778"/>
      <c r="R548" s="778"/>
      <c r="S548" s="778"/>
      <c r="T548" s="778"/>
      <c r="U548" s="778"/>
      <c r="V548" s="778"/>
      <c r="W548" s="778"/>
      <c r="X548" s="778"/>
      <c r="Y548" s="778"/>
    </row>
    <row r="549" ht="13.5" customHeight="1">
      <c r="A549" s="37"/>
      <c r="B549" s="565"/>
      <c r="C549" s="565"/>
      <c r="D549" s="565"/>
      <c r="E549" s="565"/>
      <c r="F549" s="565"/>
      <c r="G549" s="565"/>
      <c r="H549" s="565"/>
      <c r="I549" s="565"/>
      <c r="J549" s="565"/>
      <c r="K549" s="565"/>
      <c r="L549" s="565"/>
      <c r="M549" s="565"/>
      <c r="N549" s="565"/>
      <c r="O549" s="37"/>
      <c r="P549" s="778"/>
      <c r="Q549" s="778"/>
      <c r="R549" s="778"/>
      <c r="S549" s="778"/>
      <c r="T549" s="778"/>
      <c r="U549" s="778"/>
      <c r="V549" s="778"/>
      <c r="W549" s="778"/>
      <c r="X549" s="778"/>
      <c r="Y549" s="778"/>
    </row>
    <row r="550" ht="13.5" customHeight="1">
      <c r="A550" s="37"/>
      <c r="B550" s="565"/>
      <c r="C550" s="565"/>
      <c r="D550" s="565"/>
      <c r="E550" s="565"/>
      <c r="F550" s="565"/>
      <c r="G550" s="565"/>
      <c r="H550" s="565"/>
      <c r="I550" s="565"/>
      <c r="J550" s="565"/>
      <c r="K550" s="565"/>
      <c r="L550" s="565"/>
      <c r="M550" s="565"/>
      <c r="N550" s="565"/>
      <c r="O550" s="37"/>
      <c r="P550" s="778"/>
      <c r="Q550" s="778"/>
      <c r="R550" s="778"/>
      <c r="S550" s="778"/>
      <c r="T550" s="778"/>
      <c r="U550" s="778"/>
      <c r="V550" s="778"/>
      <c r="W550" s="778"/>
      <c r="X550" s="778"/>
      <c r="Y550" s="778"/>
    </row>
    <row r="551" ht="13.5" customHeight="1">
      <c r="A551" s="37"/>
      <c r="B551" s="565"/>
      <c r="C551" s="565"/>
      <c r="D551" s="565"/>
      <c r="E551" s="565"/>
      <c r="F551" s="565"/>
      <c r="G551" s="565"/>
      <c r="H551" s="565"/>
      <c r="I551" s="565"/>
      <c r="J551" s="565"/>
      <c r="K551" s="565"/>
      <c r="L551" s="565"/>
      <c r="M551" s="565"/>
      <c r="N551" s="565"/>
      <c r="O551" s="37"/>
      <c r="P551" s="778"/>
      <c r="Q551" s="778"/>
      <c r="R551" s="778"/>
      <c r="S551" s="778"/>
      <c r="T551" s="778"/>
      <c r="U551" s="778"/>
      <c r="V551" s="778"/>
      <c r="W551" s="778"/>
      <c r="X551" s="778"/>
      <c r="Y551" s="778"/>
    </row>
    <row r="552" ht="13.5" customHeight="1">
      <c r="A552" s="37"/>
      <c r="B552" s="565"/>
      <c r="C552" s="565"/>
      <c r="D552" s="565"/>
      <c r="E552" s="565"/>
      <c r="F552" s="565"/>
      <c r="G552" s="565"/>
      <c r="H552" s="565"/>
      <c r="I552" s="565"/>
      <c r="J552" s="565"/>
      <c r="K552" s="565"/>
      <c r="L552" s="565"/>
      <c r="M552" s="565"/>
      <c r="N552" s="565"/>
      <c r="O552" s="37"/>
      <c r="P552" s="778"/>
      <c r="Q552" s="778"/>
      <c r="R552" s="778"/>
      <c r="S552" s="778"/>
      <c r="T552" s="778"/>
      <c r="U552" s="778"/>
      <c r="V552" s="778"/>
      <c r="W552" s="778"/>
      <c r="X552" s="778"/>
      <c r="Y552" s="778"/>
    </row>
    <row r="553" ht="13.5" customHeight="1">
      <c r="A553" s="37"/>
      <c r="B553" s="565"/>
      <c r="C553" s="565"/>
      <c r="D553" s="565"/>
      <c r="E553" s="565"/>
      <c r="F553" s="565"/>
      <c r="G553" s="565"/>
      <c r="H553" s="565"/>
      <c r="I553" s="565"/>
      <c r="J553" s="565"/>
      <c r="K553" s="565"/>
      <c r="L553" s="565"/>
      <c r="M553" s="565"/>
      <c r="N553" s="565"/>
      <c r="O553" s="37"/>
      <c r="P553" s="778"/>
      <c r="Q553" s="778"/>
      <c r="R553" s="778"/>
      <c r="S553" s="778"/>
      <c r="T553" s="778"/>
      <c r="U553" s="778"/>
      <c r="V553" s="778"/>
      <c r="W553" s="778"/>
      <c r="X553" s="778"/>
      <c r="Y553" s="778"/>
    </row>
    <row r="554" ht="13.5" customHeight="1">
      <c r="A554" s="37"/>
      <c r="B554" s="565"/>
      <c r="C554" s="565"/>
      <c r="D554" s="565"/>
      <c r="E554" s="565"/>
      <c r="F554" s="565"/>
      <c r="G554" s="565"/>
      <c r="H554" s="565"/>
      <c r="I554" s="565"/>
      <c r="J554" s="565"/>
      <c r="K554" s="565"/>
      <c r="L554" s="565"/>
      <c r="M554" s="565"/>
      <c r="N554" s="565"/>
      <c r="O554" s="37"/>
      <c r="P554" s="778"/>
      <c r="Q554" s="778"/>
      <c r="R554" s="778"/>
      <c r="S554" s="778"/>
      <c r="T554" s="778"/>
      <c r="U554" s="778"/>
      <c r="V554" s="778"/>
      <c r="W554" s="778"/>
      <c r="X554" s="778"/>
      <c r="Y554" s="778"/>
    </row>
    <row r="555" ht="13.5" customHeight="1">
      <c r="A555" s="37"/>
      <c r="B555" s="565"/>
      <c r="C555" s="565"/>
      <c r="D555" s="565"/>
      <c r="E555" s="565"/>
      <c r="F555" s="565"/>
      <c r="G555" s="565"/>
      <c r="H555" s="565"/>
      <c r="I555" s="565"/>
      <c r="J555" s="565"/>
      <c r="K555" s="565"/>
      <c r="L555" s="565"/>
      <c r="M555" s="565"/>
      <c r="N555" s="565"/>
      <c r="O555" s="37"/>
      <c r="P555" s="778"/>
      <c r="Q555" s="778"/>
      <c r="R555" s="778"/>
      <c r="S555" s="778"/>
      <c r="T555" s="778"/>
      <c r="U555" s="778"/>
      <c r="V555" s="778"/>
      <c r="W555" s="778"/>
      <c r="X555" s="778"/>
      <c r="Y555" s="778"/>
    </row>
    <row r="556" ht="13.5" customHeight="1">
      <c r="A556" s="37"/>
      <c r="B556" s="565"/>
      <c r="C556" s="565"/>
      <c r="D556" s="565"/>
      <c r="E556" s="565"/>
      <c r="F556" s="565"/>
      <c r="G556" s="565"/>
      <c r="H556" s="565"/>
      <c r="I556" s="565"/>
      <c r="J556" s="565"/>
      <c r="K556" s="565"/>
      <c r="L556" s="565"/>
      <c r="M556" s="565"/>
      <c r="N556" s="565"/>
      <c r="O556" s="37"/>
      <c r="P556" s="778"/>
      <c r="Q556" s="778"/>
      <c r="R556" s="778"/>
      <c r="S556" s="778"/>
      <c r="T556" s="778"/>
      <c r="U556" s="778"/>
      <c r="V556" s="778"/>
      <c r="W556" s="778"/>
      <c r="X556" s="778"/>
      <c r="Y556" s="778"/>
    </row>
    <row r="557" ht="13.5" customHeight="1">
      <c r="A557" s="37"/>
      <c r="B557" s="565"/>
      <c r="C557" s="565"/>
      <c r="D557" s="565"/>
      <c r="E557" s="565"/>
      <c r="F557" s="565"/>
      <c r="G557" s="565"/>
      <c r="H557" s="565"/>
      <c r="I557" s="565"/>
      <c r="J557" s="565"/>
      <c r="K557" s="565"/>
      <c r="L557" s="565"/>
      <c r="M557" s="565"/>
      <c r="N557" s="565"/>
      <c r="O557" s="37"/>
      <c r="P557" s="778"/>
      <c r="Q557" s="778"/>
      <c r="R557" s="778"/>
      <c r="S557" s="778"/>
      <c r="T557" s="778"/>
      <c r="U557" s="778"/>
      <c r="V557" s="778"/>
      <c r="W557" s="778"/>
      <c r="X557" s="778"/>
      <c r="Y557" s="778"/>
    </row>
    <row r="558" ht="13.5" customHeight="1">
      <c r="A558" s="37"/>
      <c r="B558" s="565"/>
      <c r="C558" s="565"/>
      <c r="D558" s="565"/>
      <c r="E558" s="565"/>
      <c r="F558" s="565"/>
      <c r="G558" s="565"/>
      <c r="H558" s="565"/>
      <c r="I558" s="565"/>
      <c r="J558" s="565"/>
      <c r="K558" s="565"/>
      <c r="L558" s="565"/>
      <c r="M558" s="565"/>
      <c r="N558" s="565"/>
      <c r="O558" s="37"/>
      <c r="P558" s="778"/>
      <c r="Q558" s="778"/>
      <c r="R558" s="778"/>
      <c r="S558" s="778"/>
      <c r="T558" s="778"/>
      <c r="U558" s="778"/>
      <c r="V558" s="778"/>
      <c r="W558" s="778"/>
      <c r="X558" s="778"/>
      <c r="Y558" s="778"/>
    </row>
    <row r="559" ht="13.5" customHeight="1">
      <c r="A559" s="37"/>
      <c r="B559" s="565"/>
      <c r="C559" s="565"/>
      <c r="D559" s="565"/>
      <c r="E559" s="565"/>
      <c r="F559" s="565"/>
      <c r="G559" s="565"/>
      <c r="H559" s="565"/>
      <c r="I559" s="565"/>
      <c r="J559" s="565"/>
      <c r="K559" s="565"/>
      <c r="L559" s="565"/>
      <c r="M559" s="565"/>
      <c r="N559" s="565"/>
      <c r="O559" s="37"/>
      <c r="P559" s="778"/>
      <c r="Q559" s="778"/>
      <c r="R559" s="778"/>
      <c r="S559" s="778"/>
      <c r="T559" s="778"/>
      <c r="U559" s="778"/>
      <c r="V559" s="778"/>
      <c r="W559" s="778"/>
      <c r="X559" s="778"/>
      <c r="Y559" s="778"/>
    </row>
    <row r="560" ht="13.5" customHeight="1">
      <c r="A560" s="37"/>
      <c r="B560" s="565"/>
      <c r="C560" s="565"/>
      <c r="D560" s="565"/>
      <c r="E560" s="565"/>
      <c r="F560" s="565"/>
      <c r="G560" s="565"/>
      <c r="H560" s="565"/>
      <c r="I560" s="565"/>
      <c r="J560" s="565"/>
      <c r="K560" s="565"/>
      <c r="L560" s="565"/>
      <c r="M560" s="565"/>
      <c r="N560" s="565"/>
      <c r="O560" s="37"/>
      <c r="P560" s="778"/>
      <c r="Q560" s="778"/>
      <c r="R560" s="778"/>
      <c r="S560" s="778"/>
      <c r="T560" s="778"/>
      <c r="U560" s="778"/>
      <c r="V560" s="778"/>
      <c r="W560" s="778"/>
      <c r="X560" s="778"/>
      <c r="Y560" s="778"/>
    </row>
    <row r="561" ht="13.5" customHeight="1">
      <c r="A561" s="37"/>
      <c r="B561" s="565"/>
      <c r="C561" s="565"/>
      <c r="D561" s="565"/>
      <c r="E561" s="565"/>
      <c r="F561" s="565"/>
      <c r="G561" s="565"/>
      <c r="H561" s="565"/>
      <c r="I561" s="565"/>
      <c r="J561" s="565"/>
      <c r="K561" s="565"/>
      <c r="L561" s="565"/>
      <c r="M561" s="565"/>
      <c r="N561" s="565"/>
      <c r="O561" s="37"/>
      <c r="P561" s="778"/>
      <c r="Q561" s="778"/>
      <c r="R561" s="778"/>
      <c r="S561" s="778"/>
      <c r="T561" s="778"/>
      <c r="U561" s="778"/>
      <c r="V561" s="778"/>
      <c r="W561" s="778"/>
      <c r="X561" s="778"/>
      <c r="Y561" s="778"/>
    </row>
    <row r="562" ht="13.5" customHeight="1">
      <c r="A562" s="37"/>
      <c r="B562" s="565"/>
      <c r="C562" s="565"/>
      <c r="D562" s="565"/>
      <c r="E562" s="565"/>
      <c r="F562" s="565"/>
      <c r="G562" s="565"/>
      <c r="H562" s="565"/>
      <c r="I562" s="565"/>
      <c r="J562" s="565"/>
      <c r="K562" s="565"/>
      <c r="L562" s="565"/>
      <c r="M562" s="565"/>
      <c r="N562" s="565"/>
      <c r="O562" s="37"/>
      <c r="P562" s="778"/>
      <c r="Q562" s="778"/>
      <c r="R562" s="778"/>
      <c r="S562" s="778"/>
      <c r="T562" s="778"/>
      <c r="U562" s="778"/>
      <c r="V562" s="778"/>
      <c r="W562" s="778"/>
      <c r="X562" s="778"/>
      <c r="Y562" s="778"/>
    </row>
    <row r="563" ht="13.5" customHeight="1">
      <c r="A563" s="37"/>
      <c r="B563" s="565"/>
      <c r="C563" s="565"/>
      <c r="D563" s="565"/>
      <c r="E563" s="565"/>
      <c r="F563" s="565"/>
      <c r="G563" s="565"/>
      <c r="H563" s="565"/>
      <c r="I563" s="565"/>
      <c r="J563" s="565"/>
      <c r="K563" s="565"/>
      <c r="L563" s="565"/>
      <c r="M563" s="565"/>
      <c r="N563" s="565"/>
      <c r="O563" s="37"/>
      <c r="P563" s="778"/>
      <c r="Q563" s="778"/>
      <c r="R563" s="778"/>
      <c r="S563" s="778"/>
      <c r="T563" s="778"/>
      <c r="U563" s="778"/>
      <c r="V563" s="778"/>
      <c r="W563" s="778"/>
      <c r="X563" s="778"/>
      <c r="Y563" s="778"/>
    </row>
    <row r="564" ht="13.5" customHeight="1">
      <c r="A564" s="37"/>
      <c r="B564" s="565"/>
      <c r="C564" s="565"/>
      <c r="D564" s="565"/>
      <c r="E564" s="565"/>
      <c r="F564" s="565"/>
      <c r="G564" s="565"/>
      <c r="H564" s="565"/>
      <c r="I564" s="565"/>
      <c r="J564" s="565"/>
      <c r="K564" s="565"/>
      <c r="L564" s="565"/>
      <c r="M564" s="565"/>
      <c r="N564" s="565"/>
      <c r="O564" s="37"/>
      <c r="P564" s="778"/>
      <c r="Q564" s="778"/>
      <c r="R564" s="778"/>
      <c r="S564" s="778"/>
      <c r="T564" s="778"/>
      <c r="U564" s="778"/>
      <c r="V564" s="778"/>
      <c r="W564" s="778"/>
      <c r="X564" s="778"/>
      <c r="Y564" s="778"/>
    </row>
    <row r="565" ht="13.5" customHeight="1">
      <c r="A565" s="37"/>
      <c r="B565" s="565"/>
      <c r="C565" s="565"/>
      <c r="D565" s="565"/>
      <c r="E565" s="565"/>
      <c r="F565" s="565"/>
      <c r="G565" s="565"/>
      <c r="H565" s="565"/>
      <c r="I565" s="565"/>
      <c r="J565" s="565"/>
      <c r="K565" s="565"/>
      <c r="L565" s="565"/>
      <c r="M565" s="565"/>
      <c r="N565" s="565"/>
      <c r="O565" s="37"/>
      <c r="P565" s="778"/>
      <c r="Q565" s="778"/>
      <c r="R565" s="778"/>
      <c r="S565" s="778"/>
      <c r="T565" s="778"/>
      <c r="U565" s="778"/>
      <c r="V565" s="778"/>
      <c r="W565" s="778"/>
      <c r="X565" s="778"/>
      <c r="Y565" s="778"/>
    </row>
    <row r="566" ht="13.5" customHeight="1">
      <c r="A566" s="37"/>
      <c r="B566" s="565"/>
      <c r="C566" s="565"/>
      <c r="D566" s="565"/>
      <c r="E566" s="565"/>
      <c r="F566" s="565"/>
      <c r="G566" s="565"/>
      <c r="H566" s="565"/>
      <c r="I566" s="565"/>
      <c r="J566" s="565"/>
      <c r="K566" s="565"/>
      <c r="L566" s="565"/>
      <c r="M566" s="565"/>
      <c r="N566" s="565"/>
      <c r="O566" s="37"/>
      <c r="P566" s="778"/>
      <c r="Q566" s="778"/>
      <c r="R566" s="778"/>
      <c r="S566" s="778"/>
      <c r="T566" s="778"/>
      <c r="U566" s="778"/>
      <c r="V566" s="778"/>
      <c r="W566" s="778"/>
      <c r="X566" s="778"/>
      <c r="Y566" s="778"/>
    </row>
    <row r="567" ht="13.5" customHeight="1">
      <c r="A567" s="37"/>
      <c r="B567" s="565"/>
      <c r="C567" s="565"/>
      <c r="D567" s="565"/>
      <c r="E567" s="565"/>
      <c r="F567" s="565"/>
      <c r="G567" s="565"/>
      <c r="H567" s="565"/>
      <c r="I567" s="565"/>
      <c r="J567" s="565"/>
      <c r="K567" s="565"/>
      <c r="L567" s="565"/>
      <c r="M567" s="565"/>
      <c r="N567" s="565"/>
      <c r="O567" s="37"/>
      <c r="P567" s="778"/>
      <c r="Q567" s="778"/>
      <c r="R567" s="778"/>
      <c r="S567" s="778"/>
      <c r="T567" s="778"/>
      <c r="U567" s="778"/>
      <c r="V567" s="778"/>
      <c r="W567" s="778"/>
      <c r="X567" s="778"/>
      <c r="Y567" s="778"/>
    </row>
    <row r="568" ht="13.5" customHeight="1">
      <c r="A568" s="37"/>
      <c r="B568" s="565"/>
      <c r="C568" s="565"/>
      <c r="D568" s="565"/>
      <c r="E568" s="565"/>
      <c r="F568" s="565"/>
      <c r="G568" s="565"/>
      <c r="H568" s="565"/>
      <c r="I568" s="565"/>
      <c r="J568" s="565"/>
      <c r="K568" s="565"/>
      <c r="L568" s="565"/>
      <c r="M568" s="565"/>
      <c r="N568" s="565"/>
      <c r="O568" s="37"/>
      <c r="P568" s="778"/>
      <c r="Q568" s="778"/>
      <c r="R568" s="778"/>
      <c r="S568" s="778"/>
      <c r="T568" s="778"/>
      <c r="U568" s="778"/>
      <c r="V568" s="778"/>
      <c r="W568" s="778"/>
      <c r="X568" s="778"/>
      <c r="Y568" s="778"/>
    </row>
    <row r="569" ht="13.5" customHeight="1">
      <c r="A569" s="37"/>
      <c r="B569" s="565"/>
      <c r="C569" s="565"/>
      <c r="D569" s="565"/>
      <c r="E569" s="565"/>
      <c r="F569" s="565"/>
      <c r="G569" s="565"/>
      <c r="H569" s="565"/>
      <c r="I569" s="565"/>
      <c r="J569" s="565"/>
      <c r="K569" s="565"/>
      <c r="L569" s="565"/>
      <c r="M569" s="565"/>
      <c r="N569" s="565"/>
      <c r="O569" s="37"/>
      <c r="P569" s="778"/>
      <c r="Q569" s="778"/>
      <c r="R569" s="778"/>
      <c r="S569" s="778"/>
      <c r="T569" s="778"/>
      <c r="U569" s="778"/>
      <c r="V569" s="778"/>
      <c r="W569" s="778"/>
      <c r="X569" s="778"/>
      <c r="Y569" s="778"/>
    </row>
    <row r="570" ht="13.5" customHeight="1">
      <c r="A570" s="37"/>
      <c r="B570" s="565"/>
      <c r="C570" s="565"/>
      <c r="D570" s="565"/>
      <c r="E570" s="565"/>
      <c r="F570" s="565"/>
      <c r="G570" s="565"/>
      <c r="H570" s="565"/>
      <c r="I570" s="565"/>
      <c r="J570" s="565"/>
      <c r="K570" s="565"/>
      <c r="L570" s="565"/>
      <c r="M570" s="565"/>
      <c r="N570" s="565"/>
      <c r="O570" s="37"/>
      <c r="P570" s="778"/>
      <c r="Q570" s="778"/>
      <c r="R570" s="778"/>
      <c r="S570" s="778"/>
      <c r="T570" s="778"/>
      <c r="U570" s="778"/>
      <c r="V570" s="778"/>
      <c r="W570" s="778"/>
      <c r="X570" s="778"/>
      <c r="Y570" s="778"/>
    </row>
    <row r="571" ht="13.5" customHeight="1">
      <c r="A571" s="37"/>
      <c r="B571" s="565"/>
      <c r="C571" s="565"/>
      <c r="D571" s="565"/>
      <c r="E571" s="565"/>
      <c r="F571" s="565"/>
      <c r="G571" s="565"/>
      <c r="H571" s="565"/>
      <c r="I571" s="565"/>
      <c r="J571" s="565"/>
      <c r="K571" s="565"/>
      <c r="L571" s="565"/>
      <c r="M571" s="565"/>
      <c r="N571" s="565"/>
      <c r="O571" s="37"/>
      <c r="P571" s="778"/>
      <c r="Q571" s="778"/>
      <c r="R571" s="778"/>
      <c r="S571" s="778"/>
      <c r="T571" s="778"/>
      <c r="U571" s="778"/>
      <c r="V571" s="778"/>
      <c r="W571" s="778"/>
      <c r="X571" s="778"/>
      <c r="Y571" s="778"/>
    </row>
    <row r="572" ht="13.5" customHeight="1">
      <c r="A572" s="37"/>
      <c r="B572" s="565"/>
      <c r="C572" s="565"/>
      <c r="D572" s="565"/>
      <c r="E572" s="565"/>
      <c r="F572" s="565"/>
      <c r="G572" s="565"/>
      <c r="H572" s="565"/>
      <c r="I572" s="565"/>
      <c r="J572" s="565"/>
      <c r="K572" s="565"/>
      <c r="L572" s="565"/>
      <c r="M572" s="565"/>
      <c r="N572" s="565"/>
      <c r="O572" s="37"/>
      <c r="P572" s="778"/>
      <c r="Q572" s="778"/>
      <c r="R572" s="778"/>
      <c r="S572" s="778"/>
      <c r="T572" s="778"/>
      <c r="U572" s="778"/>
      <c r="V572" s="778"/>
      <c r="W572" s="778"/>
      <c r="X572" s="778"/>
      <c r="Y572" s="778"/>
    </row>
    <row r="573" ht="13.5" customHeight="1">
      <c r="A573" s="37"/>
      <c r="B573" s="565"/>
      <c r="C573" s="565"/>
      <c r="D573" s="565"/>
      <c r="E573" s="565"/>
      <c r="F573" s="565"/>
      <c r="G573" s="565"/>
      <c r="H573" s="565"/>
      <c r="I573" s="565"/>
      <c r="J573" s="565"/>
      <c r="K573" s="565"/>
      <c r="L573" s="565"/>
      <c r="M573" s="565"/>
      <c r="N573" s="565"/>
      <c r="O573" s="37"/>
      <c r="P573" s="778"/>
      <c r="Q573" s="778"/>
      <c r="R573" s="778"/>
      <c r="S573" s="778"/>
      <c r="T573" s="778"/>
      <c r="U573" s="778"/>
      <c r="V573" s="778"/>
      <c r="W573" s="778"/>
      <c r="X573" s="778"/>
      <c r="Y573" s="778"/>
    </row>
    <row r="574" ht="13.5" customHeight="1">
      <c r="A574" s="37"/>
      <c r="B574" s="565"/>
      <c r="C574" s="565"/>
      <c r="D574" s="565"/>
      <c r="E574" s="565"/>
      <c r="F574" s="565"/>
      <c r="G574" s="565"/>
      <c r="H574" s="565"/>
      <c r="I574" s="565"/>
      <c r="J574" s="565"/>
      <c r="K574" s="565"/>
      <c r="L574" s="565"/>
      <c r="M574" s="565"/>
      <c r="N574" s="565"/>
      <c r="O574" s="37"/>
      <c r="P574" s="778"/>
      <c r="Q574" s="778"/>
      <c r="R574" s="778"/>
      <c r="S574" s="778"/>
      <c r="T574" s="778"/>
      <c r="U574" s="778"/>
      <c r="V574" s="778"/>
      <c r="W574" s="778"/>
      <c r="X574" s="778"/>
      <c r="Y574" s="778"/>
    </row>
    <row r="575" ht="13.5" customHeight="1">
      <c r="A575" s="37"/>
      <c r="B575" s="565"/>
      <c r="C575" s="565"/>
      <c r="D575" s="565"/>
      <c r="E575" s="565"/>
      <c r="F575" s="565"/>
      <c r="G575" s="565"/>
      <c r="H575" s="565"/>
      <c r="I575" s="565"/>
      <c r="J575" s="565"/>
      <c r="K575" s="565"/>
      <c r="L575" s="565"/>
      <c r="M575" s="565"/>
      <c r="N575" s="565"/>
      <c r="O575" s="37"/>
      <c r="P575" s="778"/>
      <c r="Q575" s="778"/>
      <c r="R575" s="778"/>
      <c r="S575" s="778"/>
      <c r="T575" s="778"/>
      <c r="U575" s="778"/>
      <c r="V575" s="778"/>
      <c r="W575" s="778"/>
      <c r="X575" s="778"/>
      <c r="Y575" s="778"/>
    </row>
    <row r="576" ht="13.5" customHeight="1">
      <c r="A576" s="37"/>
      <c r="B576" s="565"/>
      <c r="C576" s="565"/>
      <c r="D576" s="565"/>
      <c r="E576" s="565"/>
      <c r="F576" s="565"/>
      <c r="G576" s="565"/>
      <c r="H576" s="565"/>
      <c r="I576" s="565"/>
      <c r="J576" s="565"/>
      <c r="K576" s="565"/>
      <c r="L576" s="565"/>
      <c r="M576" s="565"/>
      <c r="N576" s="565"/>
      <c r="O576" s="37"/>
      <c r="P576" s="778"/>
      <c r="Q576" s="778"/>
      <c r="R576" s="778"/>
      <c r="S576" s="778"/>
      <c r="T576" s="778"/>
      <c r="U576" s="778"/>
      <c r="V576" s="778"/>
      <c r="W576" s="778"/>
      <c r="X576" s="778"/>
      <c r="Y576" s="778"/>
    </row>
    <row r="577" ht="13.5" customHeight="1">
      <c r="A577" s="37"/>
      <c r="B577" s="565"/>
      <c r="C577" s="565"/>
      <c r="D577" s="565"/>
      <c r="E577" s="565"/>
      <c r="F577" s="565"/>
      <c r="G577" s="565"/>
      <c r="H577" s="565"/>
      <c r="I577" s="565"/>
      <c r="J577" s="565"/>
      <c r="K577" s="565"/>
      <c r="L577" s="565"/>
      <c r="M577" s="565"/>
      <c r="N577" s="565"/>
      <c r="O577" s="37"/>
      <c r="P577" s="778"/>
      <c r="Q577" s="778"/>
      <c r="R577" s="778"/>
      <c r="S577" s="778"/>
      <c r="T577" s="778"/>
      <c r="U577" s="778"/>
      <c r="V577" s="778"/>
      <c r="W577" s="778"/>
      <c r="X577" s="778"/>
      <c r="Y577" s="778"/>
    </row>
    <row r="578" ht="13.5" customHeight="1">
      <c r="A578" s="37"/>
      <c r="B578" s="565"/>
      <c r="C578" s="565"/>
      <c r="D578" s="565"/>
      <c r="E578" s="565"/>
      <c r="F578" s="565"/>
      <c r="G578" s="565"/>
      <c r="H578" s="565"/>
      <c r="I578" s="565"/>
      <c r="J578" s="565"/>
      <c r="K578" s="565"/>
      <c r="L578" s="565"/>
      <c r="M578" s="565"/>
      <c r="N578" s="565"/>
      <c r="O578" s="37"/>
      <c r="P578" s="778"/>
      <c r="Q578" s="778"/>
      <c r="R578" s="778"/>
      <c r="S578" s="778"/>
      <c r="T578" s="778"/>
      <c r="U578" s="778"/>
      <c r="V578" s="778"/>
      <c r="W578" s="778"/>
      <c r="X578" s="778"/>
      <c r="Y578" s="778"/>
    </row>
    <row r="579" ht="13.5" customHeight="1">
      <c r="A579" s="37"/>
      <c r="B579" s="565"/>
      <c r="C579" s="565"/>
      <c r="D579" s="565"/>
      <c r="E579" s="565"/>
      <c r="F579" s="565"/>
      <c r="G579" s="565"/>
      <c r="H579" s="565"/>
      <c r="I579" s="565"/>
      <c r="J579" s="565"/>
      <c r="K579" s="565"/>
      <c r="L579" s="565"/>
      <c r="M579" s="565"/>
      <c r="N579" s="565"/>
      <c r="O579" s="37"/>
      <c r="P579" s="778"/>
      <c r="Q579" s="778"/>
      <c r="R579" s="778"/>
      <c r="S579" s="778"/>
      <c r="T579" s="778"/>
      <c r="U579" s="778"/>
      <c r="V579" s="778"/>
      <c r="W579" s="778"/>
      <c r="X579" s="778"/>
      <c r="Y579" s="778"/>
    </row>
    <row r="580" ht="13.5" customHeight="1">
      <c r="A580" s="37"/>
      <c r="B580" s="565"/>
      <c r="C580" s="565"/>
      <c r="D580" s="565"/>
      <c r="E580" s="565"/>
      <c r="F580" s="565"/>
      <c r="G580" s="565"/>
      <c r="H580" s="565"/>
      <c r="I580" s="565"/>
      <c r="J580" s="565"/>
      <c r="K580" s="565"/>
      <c r="L580" s="565"/>
      <c r="M580" s="565"/>
      <c r="N580" s="565"/>
      <c r="O580" s="37"/>
      <c r="P580" s="778"/>
      <c r="Q580" s="778"/>
      <c r="R580" s="778"/>
      <c r="S580" s="778"/>
      <c r="T580" s="778"/>
      <c r="U580" s="778"/>
      <c r="V580" s="778"/>
      <c r="W580" s="778"/>
      <c r="X580" s="778"/>
      <c r="Y580" s="778"/>
    </row>
    <row r="581" ht="13.5" customHeight="1">
      <c r="A581" s="37"/>
      <c r="B581" s="565"/>
      <c r="C581" s="565"/>
      <c r="D581" s="565"/>
      <c r="E581" s="565"/>
      <c r="F581" s="565"/>
      <c r="G581" s="565"/>
      <c r="H581" s="565"/>
      <c r="I581" s="565"/>
      <c r="J581" s="565"/>
      <c r="K581" s="565"/>
      <c r="L581" s="565"/>
      <c r="M581" s="565"/>
      <c r="N581" s="565"/>
      <c r="O581" s="37"/>
      <c r="P581" s="778"/>
      <c r="Q581" s="778"/>
      <c r="R581" s="778"/>
      <c r="S581" s="778"/>
      <c r="T581" s="778"/>
      <c r="U581" s="778"/>
      <c r="V581" s="778"/>
      <c r="W581" s="778"/>
      <c r="X581" s="778"/>
      <c r="Y581" s="778"/>
    </row>
    <row r="582" ht="13.5" customHeight="1">
      <c r="A582" s="37"/>
      <c r="B582" s="565"/>
      <c r="C582" s="565"/>
      <c r="D582" s="565"/>
      <c r="E582" s="565"/>
      <c r="F582" s="565"/>
      <c r="G582" s="565"/>
      <c r="H582" s="565"/>
      <c r="I582" s="565"/>
      <c r="J582" s="565"/>
      <c r="K582" s="565"/>
      <c r="L582" s="565"/>
      <c r="M582" s="565"/>
      <c r="N582" s="565"/>
      <c r="O582" s="37"/>
      <c r="P582" s="778"/>
      <c r="Q582" s="778"/>
      <c r="R582" s="778"/>
      <c r="S582" s="778"/>
      <c r="T582" s="778"/>
      <c r="U582" s="778"/>
      <c r="V582" s="778"/>
      <c r="W582" s="778"/>
      <c r="X582" s="778"/>
      <c r="Y582" s="778"/>
    </row>
    <row r="583" ht="13.5" customHeight="1">
      <c r="A583" s="37"/>
      <c r="B583" s="565"/>
      <c r="C583" s="565"/>
      <c r="D583" s="565"/>
      <c r="E583" s="565"/>
      <c r="F583" s="565"/>
      <c r="G583" s="565"/>
      <c r="H583" s="565"/>
      <c r="I583" s="565"/>
      <c r="J583" s="565"/>
      <c r="K583" s="565"/>
      <c r="L583" s="565"/>
      <c r="M583" s="565"/>
      <c r="N583" s="565"/>
      <c r="O583" s="37"/>
      <c r="P583" s="778"/>
      <c r="Q583" s="778"/>
      <c r="R583" s="778"/>
      <c r="S583" s="778"/>
      <c r="T583" s="778"/>
      <c r="U583" s="778"/>
      <c r="V583" s="778"/>
      <c r="W583" s="778"/>
      <c r="X583" s="778"/>
      <c r="Y583" s="778"/>
    </row>
    <row r="584" ht="13.5" customHeight="1">
      <c r="A584" s="37"/>
      <c r="B584" s="565"/>
      <c r="C584" s="565"/>
      <c r="D584" s="565"/>
      <c r="E584" s="565"/>
      <c r="F584" s="565"/>
      <c r="G584" s="565"/>
      <c r="H584" s="565"/>
      <c r="I584" s="565"/>
      <c r="J584" s="565"/>
      <c r="K584" s="565"/>
      <c r="L584" s="565"/>
      <c r="M584" s="565"/>
      <c r="N584" s="565"/>
      <c r="O584" s="37"/>
      <c r="P584" s="778"/>
      <c r="Q584" s="778"/>
      <c r="R584" s="778"/>
      <c r="S584" s="778"/>
      <c r="T584" s="778"/>
      <c r="U584" s="778"/>
      <c r="V584" s="778"/>
      <c r="W584" s="778"/>
      <c r="X584" s="778"/>
      <c r="Y584" s="778"/>
    </row>
    <row r="585" ht="13.5" customHeight="1">
      <c r="A585" s="37"/>
      <c r="B585" s="565"/>
      <c r="C585" s="565"/>
      <c r="D585" s="565"/>
      <c r="E585" s="565"/>
      <c r="F585" s="565"/>
      <c r="G585" s="565"/>
      <c r="H585" s="565"/>
      <c r="I585" s="565"/>
      <c r="J585" s="565"/>
      <c r="K585" s="565"/>
      <c r="L585" s="565"/>
      <c r="M585" s="565"/>
      <c r="N585" s="565"/>
      <c r="O585" s="37"/>
      <c r="P585" s="778"/>
      <c r="Q585" s="778"/>
      <c r="R585" s="778"/>
      <c r="S585" s="778"/>
      <c r="T585" s="778"/>
      <c r="U585" s="778"/>
      <c r="V585" s="778"/>
      <c r="W585" s="778"/>
      <c r="X585" s="778"/>
      <c r="Y585" s="778"/>
    </row>
    <row r="586" ht="13.5" customHeight="1">
      <c r="A586" s="37"/>
      <c r="B586" s="565"/>
      <c r="C586" s="565"/>
      <c r="D586" s="565"/>
      <c r="E586" s="565"/>
      <c r="F586" s="565"/>
      <c r="G586" s="565"/>
      <c r="H586" s="565"/>
      <c r="I586" s="565"/>
      <c r="J586" s="565"/>
      <c r="K586" s="565"/>
      <c r="L586" s="565"/>
      <c r="M586" s="565"/>
      <c r="N586" s="565"/>
      <c r="O586" s="37"/>
      <c r="P586" s="778"/>
      <c r="Q586" s="778"/>
      <c r="R586" s="778"/>
      <c r="S586" s="778"/>
      <c r="T586" s="778"/>
      <c r="U586" s="778"/>
      <c r="V586" s="778"/>
      <c r="W586" s="778"/>
      <c r="X586" s="778"/>
      <c r="Y586" s="778"/>
    </row>
    <row r="587" ht="13.5" customHeight="1">
      <c r="A587" s="37"/>
      <c r="B587" s="565"/>
      <c r="C587" s="565"/>
      <c r="D587" s="565"/>
      <c r="E587" s="565"/>
      <c r="F587" s="565"/>
      <c r="G587" s="565"/>
      <c r="H587" s="565"/>
      <c r="I587" s="565"/>
      <c r="J587" s="565"/>
      <c r="K587" s="565"/>
      <c r="L587" s="565"/>
      <c r="M587" s="565"/>
      <c r="N587" s="565"/>
      <c r="O587" s="37"/>
      <c r="P587" s="778"/>
      <c r="Q587" s="778"/>
      <c r="R587" s="778"/>
      <c r="S587" s="778"/>
      <c r="T587" s="778"/>
      <c r="U587" s="778"/>
      <c r="V587" s="778"/>
      <c r="W587" s="778"/>
      <c r="X587" s="778"/>
      <c r="Y587" s="778"/>
    </row>
    <row r="588" ht="13.5" customHeight="1">
      <c r="A588" s="37"/>
      <c r="B588" s="565"/>
      <c r="C588" s="565"/>
      <c r="D588" s="565"/>
      <c r="E588" s="565"/>
      <c r="F588" s="565"/>
      <c r="G588" s="565"/>
      <c r="H588" s="565"/>
      <c r="I588" s="565"/>
      <c r="J588" s="565"/>
      <c r="K588" s="565"/>
      <c r="L588" s="565"/>
      <c r="M588" s="565"/>
      <c r="N588" s="565"/>
      <c r="O588" s="37"/>
      <c r="P588" s="778"/>
      <c r="Q588" s="778"/>
      <c r="R588" s="778"/>
      <c r="S588" s="778"/>
      <c r="T588" s="778"/>
      <c r="U588" s="778"/>
      <c r="V588" s="778"/>
      <c r="W588" s="778"/>
      <c r="X588" s="778"/>
      <c r="Y588" s="778"/>
    </row>
    <row r="589" ht="13.5" customHeight="1">
      <c r="A589" s="37"/>
      <c r="B589" s="565"/>
      <c r="C589" s="565"/>
      <c r="D589" s="565"/>
      <c r="E589" s="565"/>
      <c r="F589" s="565"/>
      <c r="G589" s="565"/>
      <c r="H589" s="565"/>
      <c r="I589" s="565"/>
      <c r="J589" s="565"/>
      <c r="K589" s="565"/>
      <c r="L589" s="565"/>
      <c r="M589" s="565"/>
      <c r="N589" s="565"/>
      <c r="O589" s="37"/>
      <c r="P589" s="778"/>
      <c r="Q589" s="778"/>
      <c r="R589" s="778"/>
      <c r="S589" s="778"/>
      <c r="T589" s="778"/>
      <c r="U589" s="778"/>
      <c r="V589" s="778"/>
      <c r="W589" s="778"/>
      <c r="X589" s="778"/>
      <c r="Y589" s="778"/>
    </row>
    <row r="590" ht="13.5" customHeight="1">
      <c r="A590" s="37"/>
      <c r="B590" s="565"/>
      <c r="C590" s="565"/>
      <c r="D590" s="565"/>
      <c r="E590" s="565"/>
      <c r="F590" s="565"/>
      <c r="G590" s="565"/>
      <c r="H590" s="565"/>
      <c r="I590" s="565"/>
      <c r="J590" s="565"/>
      <c r="K590" s="565"/>
      <c r="L590" s="565"/>
      <c r="M590" s="565"/>
      <c r="N590" s="565"/>
      <c r="O590" s="37"/>
      <c r="P590" s="778"/>
      <c r="Q590" s="778"/>
      <c r="R590" s="778"/>
      <c r="S590" s="778"/>
      <c r="T590" s="778"/>
      <c r="U590" s="778"/>
      <c r="V590" s="778"/>
      <c r="W590" s="778"/>
      <c r="X590" s="778"/>
      <c r="Y590" s="778"/>
    </row>
    <row r="591" ht="13.5" customHeight="1">
      <c r="A591" s="37"/>
      <c r="B591" s="565"/>
      <c r="C591" s="565"/>
      <c r="D591" s="565"/>
      <c r="E591" s="565"/>
      <c r="F591" s="565"/>
      <c r="G591" s="565"/>
      <c r="H591" s="565"/>
      <c r="I591" s="565"/>
      <c r="J591" s="565"/>
      <c r="K591" s="565"/>
      <c r="L591" s="565"/>
      <c r="M591" s="565"/>
      <c r="N591" s="565"/>
      <c r="O591" s="37"/>
      <c r="P591" s="778"/>
      <c r="Q591" s="778"/>
      <c r="R591" s="778"/>
      <c r="S591" s="778"/>
      <c r="T591" s="778"/>
      <c r="U591" s="778"/>
      <c r="V591" s="778"/>
      <c r="W591" s="778"/>
      <c r="X591" s="778"/>
      <c r="Y591" s="778"/>
    </row>
    <row r="592" ht="13.5" customHeight="1">
      <c r="A592" s="37"/>
      <c r="B592" s="565"/>
      <c r="C592" s="565"/>
      <c r="D592" s="565"/>
      <c r="E592" s="565"/>
      <c r="F592" s="565"/>
      <c r="G592" s="565"/>
      <c r="H592" s="565"/>
      <c r="I592" s="565"/>
      <c r="J592" s="565"/>
      <c r="K592" s="565"/>
      <c r="L592" s="565"/>
      <c r="M592" s="565"/>
      <c r="N592" s="565"/>
      <c r="O592" s="37"/>
      <c r="P592" s="778"/>
      <c r="Q592" s="778"/>
      <c r="R592" s="778"/>
      <c r="S592" s="778"/>
      <c r="T592" s="778"/>
      <c r="U592" s="778"/>
      <c r="V592" s="778"/>
      <c r="W592" s="778"/>
      <c r="X592" s="778"/>
      <c r="Y592" s="778"/>
    </row>
    <row r="593" ht="13.5" customHeight="1">
      <c r="A593" s="37"/>
      <c r="B593" s="565"/>
      <c r="C593" s="565"/>
      <c r="D593" s="565"/>
      <c r="E593" s="565"/>
      <c r="F593" s="565"/>
      <c r="G593" s="565"/>
      <c r="H593" s="565"/>
      <c r="I593" s="565"/>
      <c r="J593" s="565"/>
      <c r="K593" s="565"/>
      <c r="L593" s="565"/>
      <c r="M593" s="565"/>
      <c r="N593" s="565"/>
      <c r="O593" s="37"/>
      <c r="P593" s="778"/>
      <c r="Q593" s="778"/>
      <c r="R593" s="778"/>
      <c r="S593" s="778"/>
      <c r="T593" s="778"/>
      <c r="U593" s="778"/>
      <c r="V593" s="778"/>
      <c r="W593" s="778"/>
      <c r="X593" s="778"/>
      <c r="Y593" s="778"/>
    </row>
    <row r="594" ht="13.5" customHeight="1">
      <c r="A594" s="37"/>
      <c r="B594" s="565"/>
      <c r="C594" s="565"/>
      <c r="D594" s="565"/>
      <c r="E594" s="565"/>
      <c r="F594" s="565"/>
      <c r="G594" s="565"/>
      <c r="H594" s="565"/>
      <c r="I594" s="565"/>
      <c r="J594" s="565"/>
      <c r="K594" s="565"/>
      <c r="L594" s="565"/>
      <c r="M594" s="565"/>
      <c r="N594" s="565"/>
      <c r="O594" s="37"/>
      <c r="P594" s="778"/>
      <c r="Q594" s="778"/>
      <c r="R594" s="778"/>
      <c r="S594" s="778"/>
      <c r="T594" s="778"/>
      <c r="U594" s="778"/>
      <c r="V594" s="778"/>
      <c r="W594" s="778"/>
      <c r="X594" s="778"/>
      <c r="Y594" s="778"/>
    </row>
    <row r="595" ht="13.5" customHeight="1">
      <c r="A595" s="37"/>
      <c r="B595" s="565"/>
      <c r="C595" s="565"/>
      <c r="D595" s="565"/>
      <c r="E595" s="565"/>
      <c r="F595" s="565"/>
      <c r="G595" s="565"/>
      <c r="H595" s="565"/>
      <c r="I595" s="565"/>
      <c r="J595" s="565"/>
      <c r="K595" s="565"/>
      <c r="L595" s="565"/>
      <c r="M595" s="565"/>
      <c r="N595" s="565"/>
      <c r="O595" s="37"/>
      <c r="P595" s="778"/>
      <c r="Q595" s="778"/>
      <c r="R595" s="778"/>
      <c r="S595" s="778"/>
      <c r="T595" s="778"/>
      <c r="U595" s="778"/>
      <c r="V595" s="778"/>
      <c r="W595" s="778"/>
      <c r="X595" s="778"/>
      <c r="Y595" s="778"/>
    </row>
    <row r="596" ht="13.5" customHeight="1">
      <c r="A596" s="37"/>
      <c r="B596" s="565"/>
      <c r="C596" s="565"/>
      <c r="D596" s="565"/>
      <c r="E596" s="565"/>
      <c r="F596" s="565"/>
      <c r="G596" s="565"/>
      <c r="H596" s="565"/>
      <c r="I596" s="565"/>
      <c r="J596" s="565"/>
      <c r="K596" s="565"/>
      <c r="L596" s="565"/>
      <c r="M596" s="565"/>
      <c r="N596" s="565"/>
      <c r="O596" s="37"/>
      <c r="P596" s="778"/>
      <c r="Q596" s="778"/>
      <c r="R596" s="778"/>
      <c r="S596" s="778"/>
      <c r="T596" s="778"/>
      <c r="U596" s="778"/>
      <c r="V596" s="778"/>
      <c r="W596" s="778"/>
      <c r="X596" s="778"/>
      <c r="Y596" s="778"/>
    </row>
    <row r="597" ht="13.5" customHeight="1">
      <c r="A597" s="37"/>
      <c r="B597" s="565"/>
      <c r="C597" s="565"/>
      <c r="D597" s="565"/>
      <c r="E597" s="565"/>
      <c r="F597" s="565"/>
      <c r="G597" s="565"/>
      <c r="H597" s="565"/>
      <c r="I597" s="565"/>
      <c r="J597" s="565"/>
      <c r="K597" s="565"/>
      <c r="L597" s="565"/>
      <c r="M597" s="565"/>
      <c r="N597" s="565"/>
      <c r="O597" s="37"/>
      <c r="P597" s="778"/>
      <c r="Q597" s="778"/>
      <c r="R597" s="778"/>
      <c r="S597" s="778"/>
      <c r="T597" s="778"/>
      <c r="U597" s="778"/>
      <c r="V597" s="778"/>
      <c r="W597" s="778"/>
      <c r="X597" s="778"/>
      <c r="Y597" s="778"/>
    </row>
    <row r="598" ht="13.5" customHeight="1">
      <c r="A598" s="37"/>
      <c r="B598" s="565"/>
      <c r="C598" s="565"/>
      <c r="D598" s="565"/>
      <c r="E598" s="565"/>
      <c r="F598" s="565"/>
      <c r="G598" s="565"/>
      <c r="H598" s="565"/>
      <c r="I598" s="565"/>
      <c r="J598" s="565"/>
      <c r="K598" s="565"/>
      <c r="L598" s="565"/>
      <c r="M598" s="565"/>
      <c r="N598" s="565"/>
      <c r="O598" s="37"/>
      <c r="P598" s="778"/>
      <c r="Q598" s="778"/>
      <c r="R598" s="778"/>
      <c r="S598" s="778"/>
      <c r="T598" s="778"/>
      <c r="U598" s="778"/>
      <c r="V598" s="778"/>
      <c r="W598" s="778"/>
      <c r="X598" s="778"/>
      <c r="Y598" s="778"/>
    </row>
    <row r="599" ht="13.5" customHeight="1">
      <c r="A599" s="37"/>
      <c r="B599" s="565"/>
      <c r="C599" s="565"/>
      <c r="D599" s="565"/>
      <c r="E599" s="565"/>
      <c r="F599" s="565"/>
      <c r="G599" s="565"/>
      <c r="H599" s="565"/>
      <c r="I599" s="565"/>
      <c r="J599" s="565"/>
      <c r="K599" s="565"/>
      <c r="L599" s="565"/>
      <c r="M599" s="565"/>
      <c r="N599" s="565"/>
      <c r="O599" s="37"/>
      <c r="P599" s="778"/>
      <c r="Q599" s="778"/>
      <c r="R599" s="778"/>
      <c r="S599" s="778"/>
      <c r="T599" s="778"/>
      <c r="U599" s="778"/>
      <c r="V599" s="778"/>
      <c r="W599" s="778"/>
      <c r="X599" s="778"/>
      <c r="Y599" s="778"/>
    </row>
    <row r="600" ht="13.5" customHeight="1">
      <c r="A600" s="37"/>
      <c r="B600" s="565"/>
      <c r="C600" s="565"/>
      <c r="D600" s="565"/>
      <c r="E600" s="565"/>
      <c r="F600" s="565"/>
      <c r="G600" s="565"/>
      <c r="H600" s="565"/>
      <c r="I600" s="565"/>
      <c r="J600" s="565"/>
      <c r="K600" s="565"/>
      <c r="L600" s="565"/>
      <c r="M600" s="565"/>
      <c r="N600" s="565"/>
      <c r="O600" s="37"/>
      <c r="P600" s="778"/>
      <c r="Q600" s="778"/>
      <c r="R600" s="778"/>
      <c r="S600" s="778"/>
      <c r="T600" s="778"/>
      <c r="U600" s="778"/>
      <c r="V600" s="778"/>
      <c r="W600" s="778"/>
      <c r="X600" s="778"/>
      <c r="Y600" s="778"/>
    </row>
    <row r="601" ht="13.5" customHeight="1">
      <c r="A601" s="37"/>
      <c r="B601" s="565"/>
      <c r="C601" s="565"/>
      <c r="D601" s="565"/>
      <c r="E601" s="565"/>
      <c r="F601" s="565"/>
      <c r="G601" s="565"/>
      <c r="H601" s="565"/>
      <c r="I601" s="565"/>
      <c r="J601" s="565"/>
      <c r="K601" s="565"/>
      <c r="L601" s="565"/>
      <c r="M601" s="565"/>
      <c r="N601" s="565"/>
      <c r="O601" s="37"/>
      <c r="P601" s="778"/>
      <c r="Q601" s="778"/>
      <c r="R601" s="778"/>
      <c r="S601" s="778"/>
      <c r="T601" s="778"/>
      <c r="U601" s="778"/>
      <c r="V601" s="778"/>
      <c r="W601" s="778"/>
      <c r="X601" s="778"/>
      <c r="Y601" s="778"/>
    </row>
    <row r="602" ht="13.5" customHeight="1">
      <c r="A602" s="37"/>
      <c r="B602" s="565"/>
      <c r="C602" s="565"/>
      <c r="D602" s="565"/>
      <c r="E602" s="565"/>
      <c r="F602" s="565"/>
      <c r="G602" s="565"/>
      <c r="H602" s="565"/>
      <c r="I602" s="565"/>
      <c r="J602" s="565"/>
      <c r="K602" s="565"/>
      <c r="L602" s="565"/>
      <c r="M602" s="565"/>
      <c r="N602" s="565"/>
      <c r="O602" s="37"/>
      <c r="P602" s="778"/>
      <c r="Q602" s="778"/>
      <c r="R602" s="778"/>
      <c r="S602" s="778"/>
      <c r="T602" s="778"/>
      <c r="U602" s="778"/>
      <c r="V602" s="778"/>
      <c r="W602" s="778"/>
      <c r="X602" s="778"/>
      <c r="Y602" s="778"/>
    </row>
    <row r="603" ht="13.5" customHeight="1">
      <c r="A603" s="37"/>
      <c r="B603" s="565"/>
      <c r="C603" s="565"/>
      <c r="D603" s="565"/>
      <c r="E603" s="565"/>
      <c r="F603" s="565"/>
      <c r="G603" s="565"/>
      <c r="H603" s="565"/>
      <c r="I603" s="565"/>
      <c r="J603" s="565"/>
      <c r="K603" s="565"/>
      <c r="L603" s="565"/>
      <c r="M603" s="565"/>
      <c r="N603" s="565"/>
      <c r="O603" s="37"/>
      <c r="P603" s="778"/>
      <c r="Q603" s="778"/>
      <c r="R603" s="778"/>
      <c r="S603" s="778"/>
      <c r="T603" s="778"/>
      <c r="U603" s="778"/>
      <c r="V603" s="778"/>
      <c r="W603" s="778"/>
      <c r="X603" s="778"/>
      <c r="Y603" s="778"/>
    </row>
    <row r="604" ht="13.5" customHeight="1">
      <c r="A604" s="37"/>
      <c r="B604" s="565"/>
      <c r="C604" s="565"/>
      <c r="D604" s="565"/>
      <c r="E604" s="565"/>
      <c r="F604" s="565"/>
      <c r="G604" s="565"/>
      <c r="H604" s="565"/>
      <c r="I604" s="565"/>
      <c r="J604" s="565"/>
      <c r="K604" s="565"/>
      <c r="L604" s="565"/>
      <c r="M604" s="565"/>
      <c r="N604" s="565"/>
      <c r="O604" s="37"/>
      <c r="P604" s="778"/>
      <c r="Q604" s="778"/>
      <c r="R604" s="778"/>
      <c r="S604" s="778"/>
      <c r="T604" s="778"/>
      <c r="U604" s="778"/>
      <c r="V604" s="778"/>
      <c r="W604" s="778"/>
      <c r="X604" s="778"/>
      <c r="Y604" s="778"/>
    </row>
    <row r="605" ht="13.5" customHeight="1">
      <c r="A605" s="37"/>
      <c r="B605" s="565"/>
      <c r="C605" s="565"/>
      <c r="D605" s="565"/>
      <c r="E605" s="565"/>
      <c r="F605" s="565"/>
      <c r="G605" s="565"/>
      <c r="H605" s="565"/>
      <c r="I605" s="565"/>
      <c r="J605" s="565"/>
      <c r="K605" s="565"/>
      <c r="L605" s="565"/>
      <c r="M605" s="565"/>
      <c r="N605" s="565"/>
      <c r="O605" s="37"/>
      <c r="P605" s="778"/>
      <c r="Q605" s="778"/>
      <c r="R605" s="778"/>
      <c r="S605" s="778"/>
      <c r="T605" s="778"/>
      <c r="U605" s="778"/>
      <c r="V605" s="778"/>
      <c r="W605" s="778"/>
      <c r="X605" s="778"/>
      <c r="Y605" s="778"/>
    </row>
    <row r="606" ht="13.5" customHeight="1">
      <c r="A606" s="37"/>
      <c r="B606" s="565"/>
      <c r="C606" s="565"/>
      <c r="D606" s="565"/>
      <c r="E606" s="565"/>
      <c r="F606" s="565"/>
      <c r="G606" s="565"/>
      <c r="H606" s="565"/>
      <c r="I606" s="565"/>
      <c r="J606" s="565"/>
      <c r="K606" s="565"/>
      <c r="L606" s="565"/>
      <c r="M606" s="565"/>
      <c r="N606" s="565"/>
      <c r="O606" s="37"/>
      <c r="P606" s="778"/>
      <c r="Q606" s="778"/>
      <c r="R606" s="778"/>
      <c r="S606" s="778"/>
      <c r="T606" s="778"/>
      <c r="U606" s="778"/>
      <c r="V606" s="778"/>
      <c r="W606" s="778"/>
      <c r="X606" s="778"/>
      <c r="Y606" s="778"/>
    </row>
    <row r="607" ht="13.5" customHeight="1">
      <c r="A607" s="37"/>
      <c r="B607" s="565"/>
      <c r="C607" s="565"/>
      <c r="D607" s="565"/>
      <c r="E607" s="565"/>
      <c r="F607" s="565"/>
      <c r="G607" s="565"/>
      <c r="H607" s="565"/>
      <c r="I607" s="565"/>
      <c r="J607" s="565"/>
      <c r="K607" s="565"/>
      <c r="L607" s="565"/>
      <c r="M607" s="565"/>
      <c r="N607" s="565"/>
      <c r="O607" s="37"/>
      <c r="P607" s="778"/>
      <c r="Q607" s="778"/>
      <c r="R607" s="778"/>
      <c r="S607" s="778"/>
      <c r="T607" s="778"/>
      <c r="U607" s="778"/>
      <c r="V607" s="778"/>
      <c r="W607" s="778"/>
      <c r="X607" s="778"/>
      <c r="Y607" s="778"/>
    </row>
    <row r="608" ht="13.5" customHeight="1">
      <c r="A608" s="37"/>
      <c r="B608" s="565"/>
      <c r="C608" s="565"/>
      <c r="D608" s="565"/>
      <c r="E608" s="565"/>
      <c r="F608" s="565"/>
      <c r="G608" s="565"/>
      <c r="H608" s="565"/>
      <c r="I608" s="565"/>
      <c r="J608" s="565"/>
      <c r="K608" s="565"/>
      <c r="L608" s="565"/>
      <c r="M608" s="565"/>
      <c r="N608" s="565"/>
      <c r="O608" s="37"/>
      <c r="P608" s="778"/>
      <c r="Q608" s="778"/>
      <c r="R608" s="778"/>
      <c r="S608" s="778"/>
      <c r="T608" s="778"/>
      <c r="U608" s="778"/>
      <c r="V608" s="778"/>
      <c r="W608" s="778"/>
      <c r="X608" s="778"/>
      <c r="Y608" s="778"/>
    </row>
    <row r="609" ht="13.5" customHeight="1">
      <c r="A609" s="37"/>
      <c r="B609" s="565"/>
      <c r="C609" s="565"/>
      <c r="D609" s="565"/>
      <c r="E609" s="565"/>
      <c r="F609" s="565"/>
      <c r="G609" s="565"/>
      <c r="H609" s="565"/>
      <c r="I609" s="565"/>
      <c r="J609" s="565"/>
      <c r="K609" s="565"/>
      <c r="L609" s="565"/>
      <c r="M609" s="565"/>
      <c r="N609" s="565"/>
      <c r="O609" s="37"/>
      <c r="P609" s="778"/>
      <c r="Q609" s="778"/>
      <c r="R609" s="778"/>
      <c r="S609" s="778"/>
      <c r="T609" s="778"/>
      <c r="U609" s="778"/>
      <c r="V609" s="778"/>
      <c r="W609" s="778"/>
      <c r="X609" s="778"/>
      <c r="Y609" s="778"/>
    </row>
    <row r="610" ht="13.5" customHeight="1">
      <c r="A610" s="37"/>
      <c r="B610" s="565"/>
      <c r="C610" s="565"/>
      <c r="D610" s="565"/>
      <c r="E610" s="565"/>
      <c r="F610" s="565"/>
      <c r="G610" s="565"/>
      <c r="H610" s="565"/>
      <c r="I610" s="565"/>
      <c r="J610" s="565"/>
      <c r="K610" s="565"/>
      <c r="L610" s="565"/>
      <c r="M610" s="565"/>
      <c r="N610" s="565"/>
      <c r="O610" s="37"/>
      <c r="P610" s="778"/>
      <c r="Q610" s="778"/>
      <c r="R610" s="778"/>
      <c r="S610" s="778"/>
      <c r="T610" s="778"/>
      <c r="U610" s="778"/>
      <c r="V610" s="778"/>
      <c r="W610" s="778"/>
      <c r="X610" s="778"/>
      <c r="Y610" s="778"/>
    </row>
    <row r="611" ht="13.5" customHeight="1">
      <c r="A611" s="37"/>
      <c r="B611" s="565"/>
      <c r="C611" s="565"/>
      <c r="D611" s="565"/>
      <c r="E611" s="565"/>
      <c r="F611" s="565"/>
      <c r="G611" s="565"/>
      <c r="H611" s="565"/>
      <c r="I611" s="565"/>
      <c r="J611" s="565"/>
      <c r="K611" s="565"/>
      <c r="L611" s="565"/>
      <c r="M611" s="565"/>
      <c r="N611" s="565"/>
      <c r="O611" s="37"/>
      <c r="P611" s="778"/>
      <c r="Q611" s="778"/>
      <c r="R611" s="778"/>
      <c r="S611" s="778"/>
      <c r="T611" s="778"/>
      <c r="U611" s="778"/>
      <c r="V611" s="778"/>
      <c r="W611" s="778"/>
      <c r="X611" s="778"/>
      <c r="Y611" s="778"/>
    </row>
    <row r="612" ht="13.5" customHeight="1">
      <c r="A612" s="37"/>
      <c r="B612" s="565"/>
      <c r="C612" s="565"/>
      <c r="D612" s="565"/>
      <c r="E612" s="565"/>
      <c r="F612" s="565"/>
      <c r="G612" s="565"/>
      <c r="H612" s="565"/>
      <c r="I612" s="565"/>
      <c r="J612" s="565"/>
      <c r="K612" s="565"/>
      <c r="L612" s="565"/>
      <c r="M612" s="565"/>
      <c r="N612" s="565"/>
      <c r="O612" s="37"/>
      <c r="P612" s="778"/>
      <c r="Q612" s="778"/>
      <c r="R612" s="778"/>
      <c r="S612" s="778"/>
      <c r="T612" s="778"/>
      <c r="U612" s="778"/>
      <c r="V612" s="778"/>
      <c r="W612" s="778"/>
      <c r="X612" s="778"/>
      <c r="Y612" s="778"/>
    </row>
    <row r="613" ht="13.5" customHeight="1">
      <c r="A613" s="37"/>
      <c r="B613" s="565"/>
      <c r="C613" s="565"/>
      <c r="D613" s="565"/>
      <c r="E613" s="565"/>
      <c r="F613" s="565"/>
      <c r="G613" s="565"/>
      <c r="H613" s="565"/>
      <c r="I613" s="565"/>
      <c r="J613" s="565"/>
      <c r="K613" s="565"/>
      <c r="L613" s="565"/>
      <c r="M613" s="565"/>
      <c r="N613" s="565"/>
      <c r="O613" s="37"/>
      <c r="P613" s="778"/>
      <c r="Q613" s="778"/>
      <c r="R613" s="778"/>
      <c r="S613" s="778"/>
      <c r="T613" s="778"/>
      <c r="U613" s="778"/>
      <c r="V613" s="778"/>
      <c r="W613" s="778"/>
      <c r="X613" s="778"/>
      <c r="Y613" s="778"/>
    </row>
    <row r="614" ht="13.5" customHeight="1">
      <c r="A614" s="37"/>
      <c r="B614" s="565"/>
      <c r="C614" s="565"/>
      <c r="D614" s="565"/>
      <c r="E614" s="565"/>
      <c r="F614" s="565"/>
      <c r="G614" s="565"/>
      <c r="H614" s="565"/>
      <c r="I614" s="565"/>
      <c r="J614" s="565"/>
      <c r="K614" s="565"/>
      <c r="L614" s="565"/>
      <c r="M614" s="565"/>
      <c r="N614" s="565"/>
      <c r="O614" s="37"/>
      <c r="P614" s="778"/>
      <c r="Q614" s="778"/>
      <c r="R614" s="778"/>
      <c r="S614" s="778"/>
      <c r="T614" s="778"/>
      <c r="U614" s="778"/>
      <c r="V614" s="778"/>
      <c r="W614" s="778"/>
      <c r="X614" s="778"/>
      <c r="Y614" s="778"/>
    </row>
    <row r="615" ht="13.5" customHeight="1">
      <c r="A615" s="37"/>
      <c r="B615" s="565"/>
      <c r="C615" s="565"/>
      <c r="D615" s="565"/>
      <c r="E615" s="565"/>
      <c r="F615" s="565"/>
      <c r="G615" s="565"/>
      <c r="H615" s="565"/>
      <c r="I615" s="565"/>
      <c r="J615" s="565"/>
      <c r="K615" s="565"/>
      <c r="L615" s="565"/>
      <c r="M615" s="565"/>
      <c r="N615" s="565"/>
      <c r="O615" s="37"/>
      <c r="P615" s="778"/>
      <c r="Q615" s="778"/>
      <c r="R615" s="778"/>
      <c r="S615" s="778"/>
      <c r="T615" s="778"/>
      <c r="U615" s="778"/>
      <c r="V615" s="778"/>
      <c r="W615" s="778"/>
      <c r="X615" s="778"/>
      <c r="Y615" s="778"/>
    </row>
    <row r="616" ht="13.5" customHeight="1">
      <c r="A616" s="37"/>
      <c r="B616" s="565"/>
      <c r="C616" s="565"/>
      <c r="D616" s="565"/>
      <c r="E616" s="565"/>
      <c r="F616" s="565"/>
      <c r="G616" s="565"/>
      <c r="H616" s="565"/>
      <c r="I616" s="565"/>
      <c r="J616" s="565"/>
      <c r="K616" s="565"/>
      <c r="L616" s="565"/>
      <c r="M616" s="565"/>
      <c r="N616" s="565"/>
      <c r="O616" s="37"/>
      <c r="P616" s="778"/>
      <c r="Q616" s="778"/>
      <c r="R616" s="778"/>
      <c r="S616" s="778"/>
      <c r="T616" s="778"/>
      <c r="U616" s="778"/>
      <c r="V616" s="778"/>
      <c r="W616" s="778"/>
      <c r="X616" s="778"/>
      <c r="Y616" s="778"/>
    </row>
    <row r="617" ht="13.5" customHeight="1">
      <c r="A617" s="37"/>
      <c r="B617" s="565"/>
      <c r="C617" s="565"/>
      <c r="D617" s="565"/>
      <c r="E617" s="565"/>
      <c r="F617" s="565"/>
      <c r="G617" s="565"/>
      <c r="H617" s="565"/>
      <c r="I617" s="565"/>
      <c r="J617" s="565"/>
      <c r="K617" s="565"/>
      <c r="L617" s="565"/>
      <c r="M617" s="565"/>
      <c r="N617" s="565"/>
      <c r="O617" s="37"/>
      <c r="P617" s="778"/>
      <c r="Q617" s="778"/>
      <c r="R617" s="778"/>
      <c r="S617" s="778"/>
      <c r="T617" s="778"/>
      <c r="U617" s="778"/>
      <c r="V617" s="778"/>
      <c r="W617" s="778"/>
      <c r="X617" s="778"/>
      <c r="Y617" s="778"/>
    </row>
    <row r="618" ht="13.5" customHeight="1">
      <c r="A618" s="37"/>
      <c r="B618" s="565"/>
      <c r="C618" s="565"/>
      <c r="D618" s="565"/>
      <c r="E618" s="565"/>
      <c r="F618" s="565"/>
      <c r="G618" s="565"/>
      <c r="H618" s="565"/>
      <c r="I618" s="565"/>
      <c r="J618" s="565"/>
      <c r="K618" s="565"/>
      <c r="L618" s="565"/>
      <c r="M618" s="565"/>
      <c r="N618" s="565"/>
      <c r="O618" s="37"/>
      <c r="P618" s="778"/>
      <c r="Q618" s="778"/>
      <c r="R618" s="778"/>
      <c r="S618" s="778"/>
      <c r="T618" s="778"/>
      <c r="U618" s="778"/>
      <c r="V618" s="778"/>
      <c r="W618" s="778"/>
      <c r="X618" s="778"/>
      <c r="Y618" s="778"/>
    </row>
    <row r="619" ht="13.5" customHeight="1">
      <c r="A619" s="37"/>
      <c r="B619" s="565"/>
      <c r="C619" s="565"/>
      <c r="D619" s="565"/>
      <c r="E619" s="565"/>
      <c r="F619" s="565"/>
      <c r="G619" s="565"/>
      <c r="H619" s="565"/>
      <c r="I619" s="565"/>
      <c r="J619" s="565"/>
      <c r="K619" s="565"/>
      <c r="L619" s="565"/>
      <c r="M619" s="565"/>
      <c r="N619" s="565"/>
      <c r="O619" s="37"/>
      <c r="P619" s="778"/>
      <c r="Q619" s="778"/>
      <c r="R619" s="778"/>
      <c r="S619" s="778"/>
      <c r="T619" s="778"/>
      <c r="U619" s="778"/>
      <c r="V619" s="778"/>
      <c r="W619" s="778"/>
      <c r="X619" s="778"/>
      <c r="Y619" s="778"/>
    </row>
    <row r="620" ht="13.5" customHeight="1">
      <c r="A620" s="37"/>
      <c r="B620" s="565"/>
      <c r="C620" s="565"/>
      <c r="D620" s="565"/>
      <c r="E620" s="565"/>
      <c r="F620" s="565"/>
      <c r="G620" s="565"/>
      <c r="H620" s="565"/>
      <c r="I620" s="565"/>
      <c r="J620" s="565"/>
      <c r="K620" s="565"/>
      <c r="L620" s="565"/>
      <c r="M620" s="565"/>
      <c r="N620" s="565"/>
      <c r="O620" s="37"/>
      <c r="P620" s="778"/>
      <c r="Q620" s="778"/>
      <c r="R620" s="778"/>
      <c r="S620" s="778"/>
      <c r="T620" s="778"/>
      <c r="U620" s="778"/>
      <c r="V620" s="778"/>
      <c r="W620" s="778"/>
      <c r="X620" s="778"/>
      <c r="Y620" s="778"/>
    </row>
    <row r="621" ht="13.5" customHeight="1">
      <c r="A621" s="37"/>
      <c r="B621" s="565"/>
      <c r="C621" s="565"/>
      <c r="D621" s="565"/>
      <c r="E621" s="565"/>
      <c r="F621" s="565"/>
      <c r="G621" s="565"/>
      <c r="H621" s="565"/>
      <c r="I621" s="565"/>
      <c r="J621" s="565"/>
      <c r="K621" s="565"/>
      <c r="L621" s="565"/>
      <c r="M621" s="565"/>
      <c r="N621" s="565"/>
      <c r="O621" s="37"/>
      <c r="P621" s="778"/>
      <c r="Q621" s="778"/>
      <c r="R621" s="778"/>
      <c r="S621" s="778"/>
      <c r="T621" s="778"/>
      <c r="U621" s="778"/>
      <c r="V621" s="778"/>
      <c r="W621" s="778"/>
      <c r="X621" s="778"/>
      <c r="Y621" s="778"/>
    </row>
    <row r="622" ht="13.5" customHeight="1">
      <c r="A622" s="37"/>
      <c r="B622" s="565"/>
      <c r="C622" s="565"/>
      <c r="D622" s="565"/>
      <c r="E622" s="565"/>
      <c r="F622" s="565"/>
      <c r="G622" s="565"/>
      <c r="H622" s="565"/>
      <c r="I622" s="565"/>
      <c r="J622" s="565"/>
      <c r="K622" s="565"/>
      <c r="L622" s="565"/>
      <c r="M622" s="565"/>
      <c r="N622" s="565"/>
      <c r="O622" s="37"/>
      <c r="P622" s="778"/>
      <c r="Q622" s="778"/>
      <c r="R622" s="778"/>
      <c r="S622" s="778"/>
      <c r="T622" s="778"/>
      <c r="U622" s="778"/>
      <c r="V622" s="778"/>
      <c r="W622" s="778"/>
      <c r="X622" s="778"/>
      <c r="Y622" s="778"/>
    </row>
    <row r="623" ht="13.5" customHeight="1">
      <c r="A623" s="37"/>
      <c r="B623" s="565"/>
      <c r="C623" s="565"/>
      <c r="D623" s="565"/>
      <c r="E623" s="565"/>
      <c r="F623" s="565"/>
      <c r="G623" s="565"/>
      <c r="H623" s="565"/>
      <c r="I623" s="565"/>
      <c r="J623" s="565"/>
      <c r="K623" s="565"/>
      <c r="L623" s="565"/>
      <c r="M623" s="565"/>
      <c r="N623" s="565"/>
      <c r="O623" s="37"/>
      <c r="P623" s="778"/>
      <c r="Q623" s="778"/>
      <c r="R623" s="778"/>
      <c r="S623" s="778"/>
      <c r="T623" s="778"/>
      <c r="U623" s="778"/>
      <c r="V623" s="778"/>
      <c r="W623" s="778"/>
      <c r="X623" s="778"/>
      <c r="Y623" s="778"/>
    </row>
    <row r="624" ht="13.5" customHeight="1">
      <c r="A624" s="37"/>
      <c r="B624" s="565"/>
      <c r="C624" s="565"/>
      <c r="D624" s="565"/>
      <c r="E624" s="565"/>
      <c r="F624" s="565"/>
      <c r="G624" s="565"/>
      <c r="H624" s="565"/>
      <c r="I624" s="565"/>
      <c r="J624" s="565"/>
      <c r="K624" s="565"/>
      <c r="L624" s="565"/>
      <c r="M624" s="565"/>
      <c r="N624" s="565"/>
      <c r="O624" s="37"/>
      <c r="P624" s="778"/>
      <c r="Q624" s="778"/>
      <c r="R624" s="778"/>
      <c r="S624" s="778"/>
      <c r="T624" s="778"/>
      <c r="U624" s="778"/>
      <c r="V624" s="778"/>
      <c r="W624" s="778"/>
      <c r="X624" s="778"/>
      <c r="Y624" s="778"/>
    </row>
    <row r="625" ht="13.5" customHeight="1">
      <c r="A625" s="37"/>
      <c r="B625" s="565"/>
      <c r="C625" s="565"/>
      <c r="D625" s="565"/>
      <c r="E625" s="565"/>
      <c r="F625" s="565"/>
      <c r="G625" s="565"/>
      <c r="H625" s="565"/>
      <c r="I625" s="565"/>
      <c r="J625" s="565"/>
      <c r="K625" s="565"/>
      <c r="L625" s="565"/>
      <c r="M625" s="565"/>
      <c r="N625" s="565"/>
      <c r="O625" s="37"/>
      <c r="P625" s="778"/>
      <c r="Q625" s="778"/>
      <c r="R625" s="778"/>
      <c r="S625" s="778"/>
      <c r="T625" s="778"/>
      <c r="U625" s="778"/>
      <c r="V625" s="778"/>
      <c r="W625" s="778"/>
      <c r="X625" s="778"/>
      <c r="Y625" s="778"/>
    </row>
    <row r="626" ht="13.5" customHeight="1">
      <c r="A626" s="37"/>
      <c r="B626" s="565"/>
      <c r="C626" s="565"/>
      <c r="D626" s="565"/>
      <c r="E626" s="565"/>
      <c r="F626" s="565"/>
      <c r="G626" s="565"/>
      <c r="H626" s="565"/>
      <c r="I626" s="565"/>
      <c r="J626" s="565"/>
      <c r="K626" s="565"/>
      <c r="L626" s="565"/>
      <c r="M626" s="565"/>
      <c r="N626" s="565"/>
      <c r="O626" s="37"/>
      <c r="P626" s="778"/>
      <c r="Q626" s="778"/>
      <c r="R626" s="778"/>
      <c r="S626" s="778"/>
      <c r="T626" s="778"/>
      <c r="U626" s="778"/>
      <c r="V626" s="778"/>
      <c r="W626" s="778"/>
      <c r="X626" s="778"/>
      <c r="Y626" s="778"/>
    </row>
    <row r="627" ht="13.5" customHeight="1">
      <c r="A627" s="37"/>
      <c r="B627" s="565"/>
      <c r="C627" s="565"/>
      <c r="D627" s="565"/>
      <c r="E627" s="565"/>
      <c r="F627" s="565"/>
      <c r="G627" s="565"/>
      <c r="H627" s="565"/>
      <c r="I627" s="565"/>
      <c r="J627" s="565"/>
      <c r="K627" s="565"/>
      <c r="L627" s="565"/>
      <c r="M627" s="565"/>
      <c r="N627" s="565"/>
      <c r="O627" s="37"/>
      <c r="P627" s="778"/>
      <c r="Q627" s="778"/>
      <c r="R627" s="778"/>
      <c r="S627" s="778"/>
      <c r="T627" s="778"/>
      <c r="U627" s="778"/>
      <c r="V627" s="778"/>
      <c r="W627" s="778"/>
      <c r="X627" s="778"/>
      <c r="Y627" s="778"/>
    </row>
    <row r="628" ht="13.5" customHeight="1">
      <c r="A628" s="37"/>
      <c r="B628" s="565"/>
      <c r="C628" s="565"/>
      <c r="D628" s="565"/>
      <c r="E628" s="565"/>
      <c r="F628" s="565"/>
      <c r="G628" s="565"/>
      <c r="H628" s="565"/>
      <c r="I628" s="565"/>
      <c r="J628" s="565"/>
      <c r="K628" s="565"/>
      <c r="L628" s="565"/>
      <c r="M628" s="565"/>
      <c r="N628" s="565"/>
      <c r="O628" s="37"/>
      <c r="P628" s="778"/>
      <c r="Q628" s="778"/>
      <c r="R628" s="778"/>
      <c r="S628" s="778"/>
      <c r="T628" s="778"/>
      <c r="U628" s="778"/>
      <c r="V628" s="778"/>
      <c r="W628" s="778"/>
      <c r="X628" s="778"/>
      <c r="Y628" s="778"/>
    </row>
    <row r="629" ht="13.5" customHeight="1">
      <c r="A629" s="37"/>
      <c r="B629" s="565"/>
      <c r="C629" s="565"/>
      <c r="D629" s="565"/>
      <c r="E629" s="565"/>
      <c r="F629" s="565"/>
      <c r="G629" s="565"/>
      <c r="H629" s="565"/>
      <c r="I629" s="565"/>
      <c r="J629" s="565"/>
      <c r="K629" s="565"/>
      <c r="L629" s="565"/>
      <c r="M629" s="565"/>
      <c r="N629" s="565"/>
      <c r="O629" s="37"/>
      <c r="P629" s="778"/>
      <c r="Q629" s="778"/>
      <c r="R629" s="778"/>
      <c r="S629" s="778"/>
      <c r="T629" s="778"/>
      <c r="U629" s="778"/>
      <c r="V629" s="778"/>
      <c r="W629" s="778"/>
      <c r="X629" s="778"/>
      <c r="Y629" s="778"/>
    </row>
    <row r="630" ht="13.5" customHeight="1">
      <c r="A630" s="37"/>
      <c r="B630" s="565"/>
      <c r="C630" s="565"/>
      <c r="D630" s="565"/>
      <c r="E630" s="565"/>
      <c r="F630" s="565"/>
      <c r="G630" s="565"/>
      <c r="H630" s="565"/>
      <c r="I630" s="565"/>
      <c r="J630" s="565"/>
      <c r="K630" s="565"/>
      <c r="L630" s="565"/>
      <c r="M630" s="565"/>
      <c r="N630" s="565"/>
      <c r="O630" s="37"/>
      <c r="P630" s="778"/>
      <c r="Q630" s="778"/>
      <c r="R630" s="778"/>
      <c r="S630" s="778"/>
      <c r="T630" s="778"/>
      <c r="U630" s="778"/>
      <c r="V630" s="778"/>
      <c r="W630" s="778"/>
      <c r="X630" s="778"/>
      <c r="Y630" s="778"/>
    </row>
    <row r="631" ht="13.5" customHeight="1">
      <c r="A631" s="37"/>
      <c r="B631" s="565"/>
      <c r="C631" s="565"/>
      <c r="D631" s="565"/>
      <c r="E631" s="565"/>
      <c r="F631" s="565"/>
      <c r="G631" s="565"/>
      <c r="H631" s="565"/>
      <c r="I631" s="565"/>
      <c r="J631" s="565"/>
      <c r="K631" s="565"/>
      <c r="L631" s="565"/>
      <c r="M631" s="565"/>
      <c r="N631" s="565"/>
      <c r="O631" s="37"/>
      <c r="P631" s="778"/>
      <c r="Q631" s="778"/>
      <c r="R631" s="778"/>
      <c r="S631" s="778"/>
      <c r="T631" s="778"/>
      <c r="U631" s="778"/>
      <c r="V631" s="778"/>
      <c r="W631" s="778"/>
      <c r="X631" s="778"/>
      <c r="Y631" s="778"/>
    </row>
    <row r="632" ht="13.5" customHeight="1">
      <c r="A632" s="37"/>
      <c r="B632" s="565"/>
      <c r="C632" s="565"/>
      <c r="D632" s="565"/>
      <c r="E632" s="565"/>
      <c r="F632" s="565"/>
      <c r="G632" s="565"/>
      <c r="H632" s="565"/>
      <c r="I632" s="565"/>
      <c r="J632" s="565"/>
      <c r="K632" s="565"/>
      <c r="L632" s="565"/>
      <c r="M632" s="565"/>
      <c r="N632" s="565"/>
      <c r="O632" s="37"/>
      <c r="P632" s="778"/>
      <c r="Q632" s="778"/>
      <c r="R632" s="778"/>
      <c r="S632" s="778"/>
      <c r="T632" s="778"/>
      <c r="U632" s="778"/>
      <c r="V632" s="778"/>
      <c r="W632" s="778"/>
      <c r="X632" s="778"/>
      <c r="Y632" s="778"/>
    </row>
    <row r="633" ht="13.5" customHeight="1">
      <c r="A633" s="37"/>
      <c r="B633" s="565"/>
      <c r="C633" s="565"/>
      <c r="D633" s="565"/>
      <c r="E633" s="565"/>
      <c r="F633" s="565"/>
      <c r="G633" s="565"/>
      <c r="H633" s="565"/>
      <c r="I633" s="565"/>
      <c r="J633" s="565"/>
      <c r="K633" s="565"/>
      <c r="L633" s="565"/>
      <c r="M633" s="565"/>
      <c r="N633" s="565"/>
      <c r="O633" s="37"/>
      <c r="P633" s="778"/>
      <c r="Q633" s="778"/>
      <c r="R633" s="778"/>
      <c r="S633" s="778"/>
      <c r="T633" s="778"/>
      <c r="U633" s="778"/>
      <c r="V633" s="778"/>
      <c r="W633" s="778"/>
      <c r="X633" s="778"/>
      <c r="Y633" s="778"/>
    </row>
    <row r="634" ht="13.5" customHeight="1">
      <c r="A634" s="37"/>
      <c r="B634" s="565"/>
      <c r="C634" s="565"/>
      <c r="D634" s="565"/>
      <c r="E634" s="565"/>
      <c r="F634" s="565"/>
      <c r="G634" s="565"/>
      <c r="H634" s="565"/>
      <c r="I634" s="565"/>
      <c r="J634" s="565"/>
      <c r="K634" s="565"/>
      <c r="L634" s="565"/>
      <c r="M634" s="565"/>
      <c r="N634" s="565"/>
      <c r="O634" s="37"/>
      <c r="P634" s="778"/>
      <c r="Q634" s="778"/>
      <c r="R634" s="778"/>
      <c r="S634" s="778"/>
      <c r="T634" s="778"/>
      <c r="U634" s="778"/>
      <c r="V634" s="778"/>
      <c r="W634" s="778"/>
      <c r="X634" s="778"/>
      <c r="Y634" s="778"/>
    </row>
    <row r="635" ht="13.5" customHeight="1">
      <c r="A635" s="37"/>
      <c r="B635" s="565"/>
      <c r="C635" s="565"/>
      <c r="D635" s="565"/>
      <c r="E635" s="565"/>
      <c r="F635" s="565"/>
      <c r="G635" s="565"/>
      <c r="H635" s="565"/>
      <c r="I635" s="565"/>
      <c r="J635" s="565"/>
      <c r="K635" s="565"/>
      <c r="L635" s="565"/>
      <c r="M635" s="565"/>
      <c r="N635" s="565"/>
      <c r="O635" s="37"/>
      <c r="P635" s="778"/>
      <c r="Q635" s="778"/>
      <c r="R635" s="778"/>
      <c r="S635" s="778"/>
      <c r="T635" s="778"/>
      <c r="U635" s="778"/>
      <c r="V635" s="778"/>
      <c r="W635" s="778"/>
      <c r="X635" s="778"/>
      <c r="Y635" s="778"/>
    </row>
    <row r="636" ht="13.5" customHeight="1">
      <c r="A636" s="37"/>
      <c r="B636" s="565"/>
      <c r="C636" s="565"/>
      <c r="D636" s="565"/>
      <c r="E636" s="565"/>
      <c r="F636" s="565"/>
      <c r="G636" s="565"/>
      <c r="H636" s="565"/>
      <c r="I636" s="565"/>
      <c r="J636" s="565"/>
      <c r="K636" s="565"/>
      <c r="L636" s="565"/>
      <c r="M636" s="565"/>
      <c r="N636" s="565"/>
      <c r="O636" s="37"/>
      <c r="P636" s="778"/>
      <c r="Q636" s="778"/>
      <c r="R636" s="778"/>
      <c r="S636" s="778"/>
      <c r="T636" s="778"/>
      <c r="U636" s="778"/>
      <c r="V636" s="778"/>
      <c r="W636" s="778"/>
      <c r="X636" s="778"/>
      <c r="Y636" s="778"/>
    </row>
    <row r="637" ht="13.5" customHeight="1">
      <c r="A637" s="37"/>
      <c r="B637" s="565"/>
      <c r="C637" s="565"/>
      <c r="D637" s="565"/>
      <c r="E637" s="565"/>
      <c r="F637" s="565"/>
      <c r="G637" s="565"/>
      <c r="H637" s="565"/>
      <c r="I637" s="565"/>
      <c r="J637" s="565"/>
      <c r="K637" s="565"/>
      <c r="L637" s="565"/>
      <c r="M637" s="565"/>
      <c r="N637" s="565"/>
      <c r="O637" s="37"/>
      <c r="P637" s="778"/>
      <c r="Q637" s="778"/>
      <c r="R637" s="778"/>
      <c r="S637" s="778"/>
      <c r="T637" s="778"/>
      <c r="U637" s="778"/>
      <c r="V637" s="778"/>
      <c r="W637" s="778"/>
      <c r="X637" s="778"/>
      <c r="Y637" s="778"/>
    </row>
    <row r="638" ht="13.5" customHeight="1">
      <c r="A638" s="37"/>
      <c r="B638" s="565"/>
      <c r="C638" s="565"/>
      <c r="D638" s="565"/>
      <c r="E638" s="565"/>
      <c r="F638" s="565"/>
      <c r="G638" s="565"/>
      <c r="H638" s="565"/>
      <c r="I638" s="565"/>
      <c r="J638" s="565"/>
      <c r="K638" s="565"/>
      <c r="L638" s="565"/>
      <c r="M638" s="565"/>
      <c r="N638" s="565"/>
      <c r="O638" s="37"/>
      <c r="P638" s="778"/>
      <c r="Q638" s="778"/>
      <c r="R638" s="778"/>
      <c r="S638" s="778"/>
      <c r="T638" s="778"/>
      <c r="U638" s="778"/>
      <c r="V638" s="778"/>
      <c r="W638" s="778"/>
      <c r="X638" s="778"/>
      <c r="Y638" s="778"/>
    </row>
    <row r="639" ht="13.5" customHeight="1">
      <c r="A639" s="37"/>
      <c r="B639" s="565"/>
      <c r="C639" s="565"/>
      <c r="D639" s="565"/>
      <c r="E639" s="565"/>
      <c r="F639" s="565"/>
      <c r="G639" s="565"/>
      <c r="H639" s="565"/>
      <c r="I639" s="565"/>
      <c r="J639" s="565"/>
      <c r="K639" s="565"/>
      <c r="L639" s="565"/>
      <c r="M639" s="565"/>
      <c r="N639" s="565"/>
      <c r="O639" s="37"/>
      <c r="P639" s="778"/>
      <c r="Q639" s="778"/>
      <c r="R639" s="778"/>
      <c r="S639" s="778"/>
      <c r="T639" s="778"/>
      <c r="U639" s="778"/>
      <c r="V639" s="778"/>
      <c r="W639" s="778"/>
      <c r="X639" s="778"/>
      <c r="Y639" s="778"/>
    </row>
    <row r="640" ht="13.5" customHeight="1">
      <c r="A640" s="37"/>
      <c r="B640" s="565"/>
      <c r="C640" s="565"/>
      <c r="D640" s="565"/>
      <c r="E640" s="565"/>
      <c r="F640" s="565"/>
      <c r="G640" s="565"/>
      <c r="H640" s="565"/>
      <c r="I640" s="565"/>
      <c r="J640" s="565"/>
      <c r="K640" s="565"/>
      <c r="L640" s="565"/>
      <c r="M640" s="565"/>
      <c r="N640" s="565"/>
      <c r="O640" s="37"/>
      <c r="P640" s="778"/>
      <c r="Q640" s="778"/>
      <c r="R640" s="778"/>
      <c r="S640" s="778"/>
      <c r="T640" s="778"/>
      <c r="U640" s="778"/>
      <c r="V640" s="778"/>
      <c r="W640" s="778"/>
      <c r="X640" s="778"/>
      <c r="Y640" s="778"/>
    </row>
    <row r="641" ht="13.5" customHeight="1">
      <c r="A641" s="37"/>
      <c r="B641" s="565"/>
      <c r="C641" s="565"/>
      <c r="D641" s="565"/>
      <c r="E641" s="565"/>
      <c r="F641" s="565"/>
      <c r="G641" s="565"/>
      <c r="H641" s="565"/>
      <c r="I641" s="565"/>
      <c r="J641" s="565"/>
      <c r="K641" s="565"/>
      <c r="L641" s="565"/>
      <c r="M641" s="565"/>
      <c r="N641" s="565"/>
      <c r="O641" s="37"/>
      <c r="P641" s="778"/>
      <c r="Q641" s="778"/>
      <c r="R641" s="778"/>
      <c r="S641" s="778"/>
      <c r="T641" s="778"/>
      <c r="U641" s="778"/>
      <c r="V641" s="778"/>
      <c r="W641" s="778"/>
      <c r="X641" s="778"/>
      <c r="Y641" s="778"/>
    </row>
    <row r="642" ht="13.5" customHeight="1">
      <c r="A642" s="37"/>
      <c r="B642" s="565"/>
      <c r="C642" s="565"/>
      <c r="D642" s="565"/>
      <c r="E642" s="565"/>
      <c r="F642" s="565"/>
      <c r="G642" s="565"/>
      <c r="H642" s="565"/>
      <c r="I642" s="565"/>
      <c r="J642" s="565"/>
      <c r="K642" s="565"/>
      <c r="L642" s="565"/>
      <c r="M642" s="565"/>
      <c r="N642" s="565"/>
      <c r="O642" s="37"/>
      <c r="P642" s="778"/>
      <c r="Q642" s="778"/>
      <c r="R642" s="778"/>
      <c r="S642" s="778"/>
      <c r="T642" s="778"/>
      <c r="U642" s="778"/>
      <c r="V642" s="778"/>
      <c r="W642" s="778"/>
      <c r="X642" s="778"/>
      <c r="Y642" s="778"/>
    </row>
    <row r="643" ht="13.5" customHeight="1">
      <c r="A643" s="37"/>
      <c r="B643" s="565"/>
      <c r="C643" s="565"/>
      <c r="D643" s="565"/>
      <c r="E643" s="565"/>
      <c r="F643" s="565"/>
      <c r="G643" s="565"/>
      <c r="H643" s="565"/>
      <c r="I643" s="565"/>
      <c r="J643" s="565"/>
      <c r="K643" s="565"/>
      <c r="L643" s="565"/>
      <c r="M643" s="565"/>
      <c r="N643" s="565"/>
      <c r="O643" s="37"/>
      <c r="P643" s="778"/>
      <c r="Q643" s="778"/>
      <c r="R643" s="778"/>
      <c r="S643" s="778"/>
      <c r="T643" s="778"/>
      <c r="U643" s="778"/>
      <c r="V643" s="778"/>
      <c r="W643" s="778"/>
      <c r="X643" s="778"/>
      <c r="Y643" s="778"/>
    </row>
    <row r="644" ht="13.5" customHeight="1">
      <c r="A644" s="37"/>
      <c r="B644" s="565"/>
      <c r="C644" s="565"/>
      <c r="D644" s="565"/>
      <c r="E644" s="565"/>
      <c r="F644" s="565"/>
      <c r="G644" s="565"/>
      <c r="H644" s="565"/>
      <c r="I644" s="565"/>
      <c r="J644" s="565"/>
      <c r="K644" s="565"/>
      <c r="L644" s="565"/>
      <c r="M644" s="565"/>
      <c r="N644" s="565"/>
      <c r="O644" s="37"/>
      <c r="P644" s="778"/>
      <c r="Q644" s="778"/>
      <c r="R644" s="778"/>
      <c r="S644" s="778"/>
      <c r="T644" s="778"/>
      <c r="U644" s="778"/>
      <c r="V644" s="778"/>
      <c r="W644" s="778"/>
      <c r="X644" s="778"/>
      <c r="Y644" s="778"/>
    </row>
    <row r="645" ht="13.5" customHeight="1">
      <c r="A645" s="37"/>
      <c r="B645" s="565"/>
      <c r="C645" s="565"/>
      <c r="D645" s="565"/>
      <c r="E645" s="565"/>
      <c r="F645" s="565"/>
      <c r="G645" s="565"/>
      <c r="H645" s="565"/>
      <c r="I645" s="565"/>
      <c r="J645" s="565"/>
      <c r="K645" s="565"/>
      <c r="L645" s="565"/>
      <c r="M645" s="565"/>
      <c r="N645" s="565"/>
      <c r="O645" s="37"/>
      <c r="P645" s="778"/>
      <c r="Q645" s="778"/>
      <c r="R645" s="778"/>
      <c r="S645" s="778"/>
      <c r="T645" s="778"/>
      <c r="U645" s="778"/>
      <c r="V645" s="778"/>
      <c r="W645" s="778"/>
      <c r="X645" s="778"/>
      <c r="Y645" s="778"/>
    </row>
    <row r="646" ht="13.5" customHeight="1">
      <c r="A646" s="37"/>
      <c r="B646" s="565"/>
      <c r="C646" s="565"/>
      <c r="D646" s="565"/>
      <c r="E646" s="565"/>
      <c r="F646" s="565"/>
      <c r="G646" s="565"/>
      <c r="H646" s="565"/>
      <c r="I646" s="565"/>
      <c r="J646" s="565"/>
      <c r="K646" s="565"/>
      <c r="L646" s="565"/>
      <c r="M646" s="565"/>
      <c r="N646" s="565"/>
      <c r="O646" s="37"/>
      <c r="P646" s="778"/>
      <c r="Q646" s="778"/>
      <c r="R646" s="778"/>
      <c r="S646" s="778"/>
      <c r="T646" s="778"/>
      <c r="U646" s="778"/>
      <c r="V646" s="778"/>
      <c r="W646" s="778"/>
      <c r="X646" s="778"/>
      <c r="Y646" s="778"/>
    </row>
    <row r="647" ht="13.5" customHeight="1">
      <c r="A647" s="37"/>
      <c r="B647" s="565"/>
      <c r="C647" s="565"/>
      <c r="D647" s="565"/>
      <c r="E647" s="565"/>
      <c r="F647" s="565"/>
      <c r="G647" s="565"/>
      <c r="H647" s="565"/>
      <c r="I647" s="565"/>
      <c r="J647" s="565"/>
      <c r="K647" s="565"/>
      <c r="L647" s="565"/>
      <c r="M647" s="565"/>
      <c r="N647" s="565"/>
      <c r="O647" s="37"/>
      <c r="P647" s="778"/>
      <c r="Q647" s="778"/>
      <c r="R647" s="778"/>
      <c r="S647" s="778"/>
      <c r="T647" s="778"/>
      <c r="U647" s="778"/>
      <c r="V647" s="778"/>
      <c r="W647" s="778"/>
      <c r="X647" s="778"/>
      <c r="Y647" s="778"/>
    </row>
    <row r="648" ht="13.5" customHeight="1">
      <c r="A648" s="37"/>
      <c r="B648" s="565"/>
      <c r="C648" s="565"/>
      <c r="D648" s="565"/>
      <c r="E648" s="565"/>
      <c r="F648" s="565"/>
      <c r="G648" s="565"/>
      <c r="H648" s="565"/>
      <c r="I648" s="565"/>
      <c r="J648" s="565"/>
      <c r="K648" s="565"/>
      <c r="L648" s="565"/>
      <c r="M648" s="565"/>
      <c r="N648" s="565"/>
      <c r="O648" s="37"/>
      <c r="P648" s="778"/>
      <c r="Q648" s="778"/>
      <c r="R648" s="778"/>
      <c r="S648" s="778"/>
      <c r="T648" s="778"/>
      <c r="U648" s="778"/>
      <c r="V648" s="778"/>
      <c r="W648" s="778"/>
      <c r="X648" s="778"/>
      <c r="Y648" s="778"/>
    </row>
    <row r="649" ht="13.5" customHeight="1">
      <c r="A649" s="37"/>
      <c r="B649" s="565"/>
      <c r="C649" s="565"/>
      <c r="D649" s="565"/>
      <c r="E649" s="565"/>
      <c r="F649" s="565"/>
      <c r="G649" s="565"/>
      <c r="H649" s="565"/>
      <c r="I649" s="565"/>
      <c r="J649" s="565"/>
      <c r="K649" s="565"/>
      <c r="L649" s="565"/>
      <c r="M649" s="565"/>
      <c r="N649" s="565"/>
      <c r="O649" s="37"/>
      <c r="P649" s="778"/>
      <c r="Q649" s="778"/>
      <c r="R649" s="778"/>
      <c r="S649" s="778"/>
      <c r="T649" s="778"/>
      <c r="U649" s="778"/>
      <c r="V649" s="778"/>
      <c r="W649" s="778"/>
      <c r="X649" s="778"/>
      <c r="Y649" s="778"/>
    </row>
    <row r="650" ht="13.5" customHeight="1">
      <c r="A650" s="37"/>
      <c r="B650" s="565"/>
      <c r="C650" s="565"/>
      <c r="D650" s="565"/>
      <c r="E650" s="565"/>
      <c r="F650" s="565"/>
      <c r="G650" s="565"/>
      <c r="H650" s="565"/>
      <c r="I650" s="565"/>
      <c r="J650" s="565"/>
      <c r="K650" s="565"/>
      <c r="L650" s="565"/>
      <c r="M650" s="565"/>
      <c r="N650" s="565"/>
      <c r="O650" s="37"/>
      <c r="P650" s="778"/>
      <c r="Q650" s="778"/>
      <c r="R650" s="778"/>
      <c r="S650" s="778"/>
      <c r="T650" s="778"/>
      <c r="U650" s="778"/>
      <c r="V650" s="778"/>
      <c r="W650" s="778"/>
      <c r="X650" s="778"/>
      <c r="Y650" s="778"/>
    </row>
    <row r="651" ht="13.5" customHeight="1">
      <c r="A651" s="37"/>
      <c r="B651" s="565"/>
      <c r="C651" s="565"/>
      <c r="D651" s="565"/>
      <c r="E651" s="565"/>
      <c r="F651" s="565"/>
      <c r="G651" s="565"/>
      <c r="H651" s="565"/>
      <c r="I651" s="565"/>
      <c r="J651" s="565"/>
      <c r="K651" s="565"/>
      <c r="L651" s="565"/>
      <c r="M651" s="565"/>
      <c r="N651" s="565"/>
      <c r="O651" s="37"/>
      <c r="P651" s="778"/>
      <c r="Q651" s="778"/>
      <c r="R651" s="778"/>
      <c r="S651" s="778"/>
      <c r="T651" s="778"/>
      <c r="U651" s="778"/>
      <c r="V651" s="778"/>
      <c r="W651" s="778"/>
      <c r="X651" s="778"/>
      <c r="Y651" s="778"/>
    </row>
    <row r="652" ht="13.5" customHeight="1">
      <c r="A652" s="37"/>
      <c r="B652" s="565"/>
      <c r="C652" s="565"/>
      <c r="D652" s="565"/>
      <c r="E652" s="565"/>
      <c r="F652" s="565"/>
      <c r="G652" s="565"/>
      <c r="H652" s="565"/>
      <c r="I652" s="565"/>
      <c r="J652" s="565"/>
      <c r="K652" s="565"/>
      <c r="L652" s="565"/>
      <c r="M652" s="565"/>
      <c r="N652" s="565"/>
      <c r="O652" s="37"/>
      <c r="P652" s="778"/>
      <c r="Q652" s="778"/>
      <c r="R652" s="778"/>
      <c r="S652" s="778"/>
      <c r="T652" s="778"/>
      <c r="U652" s="778"/>
      <c r="V652" s="778"/>
      <c r="W652" s="778"/>
      <c r="X652" s="778"/>
      <c r="Y652" s="778"/>
    </row>
    <row r="653" ht="13.5" customHeight="1">
      <c r="A653" s="37"/>
      <c r="B653" s="565"/>
      <c r="C653" s="565"/>
      <c r="D653" s="565"/>
      <c r="E653" s="565"/>
      <c r="F653" s="565"/>
      <c r="G653" s="565"/>
      <c r="H653" s="565"/>
      <c r="I653" s="565"/>
      <c r="J653" s="565"/>
      <c r="K653" s="565"/>
      <c r="L653" s="565"/>
      <c r="M653" s="565"/>
      <c r="N653" s="565"/>
      <c r="O653" s="37"/>
      <c r="P653" s="778"/>
      <c r="Q653" s="778"/>
      <c r="R653" s="778"/>
      <c r="S653" s="778"/>
      <c r="T653" s="778"/>
      <c r="U653" s="778"/>
      <c r="V653" s="778"/>
      <c r="W653" s="778"/>
      <c r="X653" s="778"/>
      <c r="Y653" s="778"/>
    </row>
    <row r="654" ht="13.5" customHeight="1">
      <c r="A654" s="37"/>
      <c r="B654" s="565"/>
      <c r="C654" s="565"/>
      <c r="D654" s="565"/>
      <c r="E654" s="565"/>
      <c r="F654" s="565"/>
      <c r="G654" s="565"/>
      <c r="H654" s="565"/>
      <c r="I654" s="565"/>
      <c r="J654" s="565"/>
      <c r="K654" s="565"/>
      <c r="L654" s="565"/>
      <c r="M654" s="565"/>
      <c r="N654" s="565"/>
      <c r="O654" s="37"/>
      <c r="P654" s="778"/>
      <c r="Q654" s="778"/>
      <c r="R654" s="778"/>
      <c r="S654" s="778"/>
      <c r="T654" s="778"/>
      <c r="U654" s="778"/>
      <c r="V654" s="778"/>
      <c r="W654" s="778"/>
      <c r="X654" s="778"/>
      <c r="Y654" s="778"/>
    </row>
    <row r="655" ht="13.5" customHeight="1">
      <c r="A655" s="37"/>
      <c r="B655" s="565"/>
      <c r="C655" s="565"/>
      <c r="D655" s="565"/>
      <c r="E655" s="565"/>
      <c r="F655" s="565"/>
      <c r="G655" s="565"/>
      <c r="H655" s="565"/>
      <c r="I655" s="565"/>
      <c r="J655" s="565"/>
      <c r="K655" s="565"/>
      <c r="L655" s="565"/>
      <c r="M655" s="565"/>
      <c r="N655" s="565"/>
      <c r="O655" s="37"/>
      <c r="P655" s="778"/>
      <c r="Q655" s="778"/>
      <c r="R655" s="778"/>
      <c r="S655" s="778"/>
      <c r="T655" s="778"/>
      <c r="U655" s="778"/>
      <c r="V655" s="778"/>
      <c r="W655" s="778"/>
      <c r="X655" s="778"/>
      <c r="Y655" s="778"/>
    </row>
    <row r="656" ht="13.5" customHeight="1">
      <c r="A656" s="37"/>
      <c r="B656" s="565"/>
      <c r="C656" s="565"/>
      <c r="D656" s="565"/>
      <c r="E656" s="565"/>
      <c r="F656" s="565"/>
      <c r="G656" s="565"/>
      <c r="H656" s="565"/>
      <c r="I656" s="565"/>
      <c r="J656" s="565"/>
      <c r="K656" s="565"/>
      <c r="L656" s="565"/>
      <c r="M656" s="565"/>
      <c r="N656" s="565"/>
      <c r="O656" s="37"/>
      <c r="P656" s="778"/>
      <c r="Q656" s="778"/>
      <c r="R656" s="778"/>
      <c r="S656" s="778"/>
      <c r="T656" s="778"/>
      <c r="U656" s="778"/>
      <c r="V656" s="778"/>
      <c r="W656" s="778"/>
      <c r="X656" s="778"/>
      <c r="Y656" s="778"/>
    </row>
    <row r="657" ht="13.5" customHeight="1">
      <c r="A657" s="37"/>
      <c r="B657" s="565"/>
      <c r="C657" s="565"/>
      <c r="D657" s="565"/>
      <c r="E657" s="565"/>
      <c r="F657" s="565"/>
      <c r="G657" s="565"/>
      <c r="H657" s="565"/>
      <c r="I657" s="565"/>
      <c r="J657" s="565"/>
      <c r="K657" s="565"/>
      <c r="L657" s="565"/>
      <c r="M657" s="565"/>
      <c r="N657" s="565"/>
      <c r="O657" s="37"/>
      <c r="P657" s="778"/>
      <c r="Q657" s="778"/>
      <c r="R657" s="778"/>
      <c r="S657" s="778"/>
      <c r="T657" s="778"/>
      <c r="U657" s="778"/>
      <c r="V657" s="778"/>
      <c r="W657" s="778"/>
      <c r="X657" s="778"/>
      <c r="Y657" s="778"/>
    </row>
    <row r="658" ht="13.5" customHeight="1">
      <c r="A658" s="37"/>
      <c r="B658" s="565"/>
      <c r="C658" s="565"/>
      <c r="D658" s="565"/>
      <c r="E658" s="565"/>
      <c r="F658" s="565"/>
      <c r="G658" s="565"/>
      <c r="H658" s="565"/>
      <c r="I658" s="565"/>
      <c r="J658" s="565"/>
      <c r="K658" s="565"/>
      <c r="L658" s="565"/>
      <c r="M658" s="565"/>
      <c r="N658" s="565"/>
      <c r="O658" s="37"/>
      <c r="P658" s="778"/>
      <c r="Q658" s="778"/>
      <c r="R658" s="778"/>
      <c r="S658" s="778"/>
      <c r="T658" s="778"/>
      <c r="U658" s="778"/>
      <c r="V658" s="778"/>
      <c r="W658" s="778"/>
      <c r="X658" s="778"/>
      <c r="Y658" s="778"/>
    </row>
    <row r="659" ht="13.5" customHeight="1">
      <c r="A659" s="37"/>
      <c r="B659" s="565"/>
      <c r="C659" s="565"/>
      <c r="D659" s="565"/>
      <c r="E659" s="565"/>
      <c r="F659" s="565"/>
      <c r="G659" s="565"/>
      <c r="H659" s="565"/>
      <c r="I659" s="565"/>
      <c r="J659" s="565"/>
      <c r="K659" s="565"/>
      <c r="L659" s="565"/>
      <c r="M659" s="565"/>
      <c r="N659" s="565"/>
      <c r="O659" s="37"/>
      <c r="P659" s="778"/>
      <c r="Q659" s="778"/>
      <c r="R659" s="778"/>
      <c r="S659" s="778"/>
      <c r="T659" s="778"/>
      <c r="U659" s="778"/>
      <c r="V659" s="778"/>
      <c r="W659" s="778"/>
      <c r="X659" s="778"/>
      <c r="Y659" s="778"/>
    </row>
    <row r="660" ht="13.5" customHeight="1">
      <c r="A660" s="37"/>
      <c r="B660" s="565"/>
      <c r="C660" s="565"/>
      <c r="D660" s="565"/>
      <c r="E660" s="565"/>
      <c r="F660" s="565"/>
      <c r="G660" s="565"/>
      <c r="H660" s="565"/>
      <c r="I660" s="565"/>
      <c r="J660" s="565"/>
      <c r="K660" s="565"/>
      <c r="L660" s="565"/>
      <c r="M660" s="565"/>
      <c r="N660" s="565"/>
      <c r="O660" s="37"/>
      <c r="P660" s="778"/>
      <c r="Q660" s="778"/>
      <c r="R660" s="778"/>
      <c r="S660" s="778"/>
      <c r="T660" s="778"/>
      <c r="U660" s="778"/>
      <c r="V660" s="778"/>
      <c r="W660" s="778"/>
      <c r="X660" s="778"/>
      <c r="Y660" s="778"/>
    </row>
    <row r="661" ht="13.5" customHeight="1">
      <c r="A661" s="37"/>
      <c r="B661" s="565"/>
      <c r="C661" s="565"/>
      <c r="D661" s="565"/>
      <c r="E661" s="565"/>
      <c r="F661" s="565"/>
      <c r="G661" s="565"/>
      <c r="H661" s="565"/>
      <c r="I661" s="565"/>
      <c r="J661" s="565"/>
      <c r="K661" s="565"/>
      <c r="L661" s="565"/>
      <c r="M661" s="565"/>
      <c r="N661" s="565"/>
      <c r="O661" s="37"/>
      <c r="P661" s="778"/>
      <c r="Q661" s="778"/>
      <c r="R661" s="778"/>
      <c r="S661" s="778"/>
      <c r="T661" s="778"/>
      <c r="U661" s="778"/>
      <c r="V661" s="778"/>
      <c r="W661" s="778"/>
      <c r="X661" s="778"/>
      <c r="Y661" s="778"/>
    </row>
    <row r="662" ht="13.5" customHeight="1">
      <c r="A662" s="37"/>
      <c r="B662" s="565"/>
      <c r="C662" s="565"/>
      <c r="D662" s="565"/>
      <c r="E662" s="565"/>
      <c r="F662" s="565"/>
      <c r="G662" s="565"/>
      <c r="H662" s="565"/>
      <c r="I662" s="565"/>
      <c r="J662" s="565"/>
      <c r="K662" s="565"/>
      <c r="L662" s="565"/>
      <c r="M662" s="565"/>
      <c r="N662" s="565"/>
      <c r="O662" s="37"/>
      <c r="P662" s="778"/>
      <c r="Q662" s="778"/>
      <c r="R662" s="778"/>
      <c r="S662" s="778"/>
      <c r="T662" s="778"/>
      <c r="U662" s="778"/>
      <c r="V662" s="778"/>
      <c r="W662" s="778"/>
      <c r="X662" s="778"/>
      <c r="Y662" s="778"/>
    </row>
    <row r="663" ht="13.5" customHeight="1">
      <c r="A663" s="37"/>
      <c r="B663" s="565"/>
      <c r="C663" s="565"/>
      <c r="D663" s="565"/>
      <c r="E663" s="565"/>
      <c r="F663" s="565"/>
      <c r="G663" s="565"/>
      <c r="H663" s="565"/>
      <c r="I663" s="565"/>
      <c r="J663" s="565"/>
      <c r="K663" s="565"/>
      <c r="L663" s="565"/>
      <c r="M663" s="565"/>
      <c r="N663" s="565"/>
      <c r="O663" s="37"/>
      <c r="P663" s="778"/>
      <c r="Q663" s="778"/>
      <c r="R663" s="778"/>
      <c r="S663" s="778"/>
      <c r="T663" s="778"/>
      <c r="U663" s="778"/>
      <c r="V663" s="778"/>
      <c r="W663" s="778"/>
      <c r="X663" s="778"/>
      <c r="Y663" s="778"/>
    </row>
    <row r="664" ht="13.5" customHeight="1">
      <c r="A664" s="37"/>
      <c r="B664" s="565"/>
      <c r="C664" s="565"/>
      <c r="D664" s="565"/>
      <c r="E664" s="565"/>
      <c r="F664" s="565"/>
      <c r="G664" s="565"/>
      <c r="H664" s="565"/>
      <c r="I664" s="565"/>
      <c r="J664" s="565"/>
      <c r="K664" s="565"/>
      <c r="L664" s="565"/>
      <c r="M664" s="565"/>
      <c r="N664" s="565"/>
      <c r="O664" s="37"/>
      <c r="P664" s="778"/>
      <c r="Q664" s="778"/>
      <c r="R664" s="778"/>
      <c r="S664" s="778"/>
      <c r="T664" s="778"/>
      <c r="U664" s="778"/>
      <c r="V664" s="778"/>
      <c r="W664" s="778"/>
      <c r="X664" s="778"/>
      <c r="Y664" s="778"/>
    </row>
    <row r="665" ht="13.5" customHeight="1">
      <c r="A665" s="37"/>
      <c r="B665" s="565"/>
      <c r="C665" s="565"/>
      <c r="D665" s="565"/>
      <c r="E665" s="565"/>
      <c r="F665" s="565"/>
      <c r="G665" s="565"/>
      <c r="H665" s="565"/>
      <c r="I665" s="565"/>
      <c r="J665" s="565"/>
      <c r="K665" s="565"/>
      <c r="L665" s="565"/>
      <c r="M665" s="565"/>
      <c r="N665" s="565"/>
      <c r="O665" s="37"/>
      <c r="P665" s="778"/>
      <c r="Q665" s="778"/>
      <c r="R665" s="778"/>
      <c r="S665" s="778"/>
      <c r="T665" s="778"/>
      <c r="U665" s="778"/>
      <c r="V665" s="778"/>
      <c r="W665" s="778"/>
      <c r="X665" s="778"/>
      <c r="Y665" s="778"/>
    </row>
    <row r="666" ht="13.5" customHeight="1">
      <c r="A666" s="37"/>
      <c r="B666" s="565"/>
      <c r="C666" s="565"/>
      <c r="D666" s="565"/>
      <c r="E666" s="565"/>
      <c r="F666" s="565"/>
      <c r="G666" s="565"/>
      <c r="H666" s="565"/>
      <c r="I666" s="565"/>
      <c r="J666" s="565"/>
      <c r="K666" s="565"/>
      <c r="L666" s="565"/>
      <c r="M666" s="565"/>
      <c r="N666" s="565"/>
      <c r="O666" s="37"/>
      <c r="P666" s="778"/>
      <c r="Q666" s="778"/>
      <c r="R666" s="778"/>
      <c r="S666" s="778"/>
      <c r="T666" s="778"/>
      <c r="U666" s="778"/>
      <c r="V666" s="778"/>
      <c r="W666" s="778"/>
      <c r="X666" s="778"/>
      <c r="Y666" s="778"/>
    </row>
    <row r="667" ht="13.5" customHeight="1">
      <c r="A667" s="37"/>
      <c r="B667" s="565"/>
      <c r="C667" s="565"/>
      <c r="D667" s="565"/>
      <c r="E667" s="565"/>
      <c r="F667" s="565"/>
      <c r="G667" s="565"/>
      <c r="H667" s="565"/>
      <c r="I667" s="565"/>
      <c r="J667" s="565"/>
      <c r="K667" s="565"/>
      <c r="L667" s="565"/>
      <c r="M667" s="565"/>
      <c r="N667" s="565"/>
      <c r="O667" s="37"/>
      <c r="P667" s="778"/>
      <c r="Q667" s="778"/>
      <c r="R667" s="778"/>
      <c r="S667" s="778"/>
      <c r="T667" s="778"/>
      <c r="U667" s="778"/>
      <c r="V667" s="778"/>
      <c r="W667" s="778"/>
      <c r="X667" s="778"/>
      <c r="Y667" s="778"/>
    </row>
    <row r="668" ht="13.5" customHeight="1">
      <c r="A668" s="37"/>
      <c r="B668" s="565"/>
      <c r="C668" s="565"/>
      <c r="D668" s="565"/>
      <c r="E668" s="565"/>
      <c r="F668" s="565"/>
      <c r="G668" s="565"/>
      <c r="H668" s="565"/>
      <c r="I668" s="565"/>
      <c r="J668" s="565"/>
      <c r="K668" s="565"/>
      <c r="L668" s="565"/>
      <c r="M668" s="565"/>
      <c r="N668" s="565"/>
      <c r="O668" s="37"/>
      <c r="P668" s="778"/>
      <c r="Q668" s="778"/>
      <c r="R668" s="778"/>
      <c r="S668" s="778"/>
      <c r="T668" s="778"/>
      <c r="U668" s="778"/>
      <c r="V668" s="778"/>
      <c r="W668" s="778"/>
      <c r="X668" s="778"/>
      <c r="Y668" s="778"/>
    </row>
    <row r="669" ht="13.5" customHeight="1">
      <c r="A669" s="37"/>
      <c r="B669" s="565"/>
      <c r="C669" s="565"/>
      <c r="D669" s="565"/>
      <c r="E669" s="565"/>
      <c r="F669" s="565"/>
      <c r="G669" s="565"/>
      <c r="H669" s="565"/>
      <c r="I669" s="565"/>
      <c r="J669" s="565"/>
      <c r="K669" s="565"/>
      <c r="L669" s="565"/>
      <c r="M669" s="565"/>
      <c r="N669" s="565"/>
      <c r="O669" s="37"/>
      <c r="P669" s="778"/>
      <c r="Q669" s="778"/>
      <c r="R669" s="778"/>
      <c r="S669" s="778"/>
      <c r="T669" s="778"/>
      <c r="U669" s="778"/>
      <c r="V669" s="778"/>
      <c r="W669" s="778"/>
      <c r="X669" s="778"/>
      <c r="Y669" s="778"/>
    </row>
    <row r="670" ht="13.5" customHeight="1">
      <c r="A670" s="37"/>
      <c r="B670" s="565"/>
      <c r="C670" s="565"/>
      <c r="D670" s="565"/>
      <c r="E670" s="565"/>
      <c r="F670" s="565"/>
      <c r="G670" s="565"/>
      <c r="H670" s="565"/>
      <c r="I670" s="565"/>
      <c r="J670" s="565"/>
      <c r="K670" s="565"/>
      <c r="L670" s="565"/>
      <c r="M670" s="565"/>
      <c r="N670" s="565"/>
      <c r="O670" s="37"/>
      <c r="P670" s="778"/>
      <c r="Q670" s="778"/>
      <c r="R670" s="778"/>
      <c r="S670" s="778"/>
      <c r="T670" s="778"/>
      <c r="U670" s="778"/>
      <c r="V670" s="778"/>
      <c r="W670" s="778"/>
      <c r="X670" s="778"/>
      <c r="Y670" s="778"/>
    </row>
    <row r="671" ht="13.5" customHeight="1">
      <c r="A671" s="37"/>
      <c r="B671" s="565"/>
      <c r="C671" s="565"/>
      <c r="D671" s="565"/>
      <c r="E671" s="565"/>
      <c r="F671" s="565"/>
      <c r="G671" s="565"/>
      <c r="H671" s="565"/>
      <c r="I671" s="565"/>
      <c r="J671" s="565"/>
      <c r="K671" s="565"/>
      <c r="L671" s="565"/>
      <c r="M671" s="565"/>
      <c r="N671" s="565"/>
      <c r="O671" s="37"/>
      <c r="P671" s="778"/>
      <c r="Q671" s="778"/>
      <c r="R671" s="778"/>
      <c r="S671" s="778"/>
      <c r="T671" s="778"/>
      <c r="U671" s="778"/>
      <c r="V671" s="778"/>
      <c r="W671" s="778"/>
      <c r="X671" s="778"/>
      <c r="Y671" s="778"/>
    </row>
    <row r="672" ht="13.5" customHeight="1">
      <c r="A672" s="37"/>
      <c r="B672" s="565"/>
      <c r="C672" s="565"/>
      <c r="D672" s="565"/>
      <c r="E672" s="565"/>
      <c r="F672" s="565"/>
      <c r="G672" s="565"/>
      <c r="H672" s="565"/>
      <c r="I672" s="565"/>
      <c r="J672" s="565"/>
      <c r="K672" s="565"/>
      <c r="L672" s="565"/>
      <c r="M672" s="565"/>
      <c r="N672" s="565"/>
      <c r="O672" s="37"/>
      <c r="P672" s="778"/>
      <c r="Q672" s="778"/>
      <c r="R672" s="778"/>
      <c r="S672" s="778"/>
      <c r="T672" s="778"/>
      <c r="U672" s="778"/>
      <c r="V672" s="778"/>
      <c r="W672" s="778"/>
      <c r="X672" s="778"/>
      <c r="Y672" s="778"/>
    </row>
    <row r="673" ht="13.5" customHeight="1">
      <c r="A673" s="37"/>
      <c r="B673" s="565"/>
      <c r="C673" s="565"/>
      <c r="D673" s="565"/>
      <c r="E673" s="565"/>
      <c r="F673" s="565"/>
      <c r="G673" s="565"/>
      <c r="H673" s="565"/>
      <c r="I673" s="565"/>
      <c r="J673" s="565"/>
      <c r="K673" s="565"/>
      <c r="L673" s="565"/>
      <c r="M673" s="565"/>
      <c r="N673" s="565"/>
      <c r="O673" s="37"/>
      <c r="P673" s="778"/>
      <c r="Q673" s="778"/>
      <c r="R673" s="778"/>
      <c r="S673" s="778"/>
      <c r="T673" s="778"/>
      <c r="U673" s="778"/>
      <c r="V673" s="778"/>
      <c r="W673" s="778"/>
      <c r="X673" s="778"/>
      <c r="Y673" s="778"/>
    </row>
    <row r="674" ht="13.5" customHeight="1">
      <c r="A674" s="37"/>
      <c r="B674" s="565"/>
      <c r="C674" s="565"/>
      <c r="D674" s="565"/>
      <c r="E674" s="565"/>
      <c r="F674" s="565"/>
      <c r="G674" s="565"/>
      <c r="H674" s="565"/>
      <c r="I674" s="565"/>
      <c r="J674" s="565"/>
      <c r="K674" s="565"/>
      <c r="L674" s="565"/>
      <c r="M674" s="565"/>
      <c r="N674" s="565"/>
      <c r="O674" s="37"/>
      <c r="P674" s="778"/>
      <c r="Q674" s="778"/>
      <c r="R674" s="778"/>
      <c r="S674" s="778"/>
      <c r="T674" s="778"/>
      <c r="U674" s="778"/>
      <c r="V674" s="778"/>
      <c r="W674" s="778"/>
      <c r="X674" s="778"/>
      <c r="Y674" s="778"/>
    </row>
    <row r="675" ht="13.5" customHeight="1">
      <c r="A675" s="37"/>
      <c r="B675" s="565"/>
      <c r="C675" s="565"/>
      <c r="D675" s="565"/>
      <c r="E675" s="565"/>
      <c r="F675" s="565"/>
      <c r="G675" s="565"/>
      <c r="H675" s="565"/>
      <c r="I675" s="565"/>
      <c r="J675" s="565"/>
      <c r="K675" s="565"/>
      <c r="L675" s="565"/>
      <c r="M675" s="565"/>
      <c r="N675" s="565"/>
      <c r="O675" s="37"/>
      <c r="P675" s="778"/>
      <c r="Q675" s="778"/>
      <c r="R675" s="778"/>
      <c r="S675" s="778"/>
      <c r="T675" s="778"/>
      <c r="U675" s="778"/>
      <c r="V675" s="778"/>
      <c r="W675" s="778"/>
      <c r="X675" s="778"/>
      <c r="Y675" s="778"/>
    </row>
    <row r="676" ht="13.5" customHeight="1">
      <c r="A676" s="37"/>
      <c r="B676" s="565"/>
      <c r="C676" s="565"/>
      <c r="D676" s="565"/>
      <c r="E676" s="565"/>
      <c r="F676" s="565"/>
      <c r="G676" s="565"/>
      <c r="H676" s="565"/>
      <c r="I676" s="565"/>
      <c r="J676" s="565"/>
      <c r="K676" s="565"/>
      <c r="L676" s="565"/>
      <c r="M676" s="565"/>
      <c r="N676" s="565"/>
      <c r="O676" s="37"/>
      <c r="P676" s="778"/>
      <c r="Q676" s="778"/>
      <c r="R676" s="778"/>
      <c r="S676" s="778"/>
      <c r="T676" s="778"/>
      <c r="U676" s="778"/>
      <c r="V676" s="778"/>
      <c r="W676" s="778"/>
      <c r="X676" s="778"/>
      <c r="Y676" s="778"/>
    </row>
    <row r="677" ht="13.5" customHeight="1">
      <c r="A677" s="37"/>
      <c r="B677" s="565"/>
      <c r="C677" s="565"/>
      <c r="D677" s="565"/>
      <c r="E677" s="565"/>
      <c r="F677" s="565"/>
      <c r="G677" s="565"/>
      <c r="H677" s="565"/>
      <c r="I677" s="565"/>
      <c r="J677" s="565"/>
      <c r="K677" s="565"/>
      <c r="L677" s="565"/>
      <c r="M677" s="565"/>
      <c r="N677" s="565"/>
      <c r="O677" s="37"/>
      <c r="P677" s="778"/>
      <c r="Q677" s="778"/>
      <c r="R677" s="778"/>
      <c r="S677" s="778"/>
      <c r="T677" s="778"/>
      <c r="U677" s="778"/>
      <c r="V677" s="778"/>
      <c r="W677" s="778"/>
      <c r="X677" s="778"/>
      <c r="Y677" s="778"/>
    </row>
    <row r="678" ht="13.5" customHeight="1">
      <c r="A678" s="37"/>
      <c r="B678" s="565"/>
      <c r="C678" s="565"/>
      <c r="D678" s="565"/>
      <c r="E678" s="565"/>
      <c r="F678" s="565"/>
      <c r="G678" s="565"/>
      <c r="H678" s="565"/>
      <c r="I678" s="565"/>
      <c r="J678" s="565"/>
      <c r="K678" s="565"/>
      <c r="L678" s="565"/>
      <c r="M678" s="565"/>
      <c r="N678" s="565"/>
      <c r="O678" s="37"/>
      <c r="P678" s="778"/>
      <c r="Q678" s="778"/>
      <c r="R678" s="778"/>
      <c r="S678" s="778"/>
      <c r="T678" s="778"/>
      <c r="U678" s="778"/>
      <c r="V678" s="778"/>
      <c r="W678" s="778"/>
      <c r="X678" s="778"/>
      <c r="Y678" s="778"/>
    </row>
    <row r="679" ht="13.5" customHeight="1">
      <c r="A679" s="37"/>
      <c r="B679" s="565"/>
      <c r="C679" s="565"/>
      <c r="D679" s="565"/>
      <c r="E679" s="565"/>
      <c r="F679" s="565"/>
      <c r="G679" s="565"/>
      <c r="H679" s="565"/>
      <c r="I679" s="565"/>
      <c r="J679" s="565"/>
      <c r="K679" s="565"/>
      <c r="L679" s="565"/>
      <c r="M679" s="565"/>
      <c r="N679" s="565"/>
      <c r="O679" s="37"/>
      <c r="P679" s="778"/>
      <c r="Q679" s="778"/>
      <c r="R679" s="778"/>
      <c r="S679" s="778"/>
      <c r="T679" s="778"/>
      <c r="U679" s="778"/>
      <c r="V679" s="778"/>
      <c r="W679" s="778"/>
      <c r="X679" s="778"/>
      <c r="Y679" s="778"/>
    </row>
    <row r="680" ht="13.5" customHeight="1">
      <c r="A680" s="37"/>
      <c r="B680" s="565"/>
      <c r="C680" s="565"/>
      <c r="D680" s="565"/>
      <c r="E680" s="565"/>
      <c r="F680" s="565"/>
      <c r="G680" s="565"/>
      <c r="H680" s="565"/>
      <c r="I680" s="565"/>
      <c r="J680" s="565"/>
      <c r="K680" s="565"/>
      <c r="L680" s="565"/>
      <c r="M680" s="565"/>
      <c r="N680" s="565"/>
      <c r="O680" s="37"/>
      <c r="P680" s="778"/>
      <c r="Q680" s="778"/>
      <c r="R680" s="778"/>
      <c r="S680" s="778"/>
      <c r="T680" s="778"/>
      <c r="U680" s="778"/>
      <c r="V680" s="778"/>
      <c r="W680" s="778"/>
      <c r="X680" s="778"/>
      <c r="Y680" s="778"/>
    </row>
    <row r="681" ht="13.5" customHeight="1">
      <c r="A681" s="37"/>
      <c r="B681" s="565"/>
      <c r="C681" s="565"/>
      <c r="D681" s="565"/>
      <c r="E681" s="565"/>
      <c r="F681" s="565"/>
      <c r="G681" s="565"/>
      <c r="H681" s="565"/>
      <c r="I681" s="565"/>
      <c r="J681" s="565"/>
      <c r="K681" s="565"/>
      <c r="L681" s="565"/>
      <c r="M681" s="565"/>
      <c r="N681" s="565"/>
      <c r="O681" s="37"/>
      <c r="P681" s="778"/>
      <c r="Q681" s="778"/>
      <c r="R681" s="778"/>
      <c r="S681" s="778"/>
      <c r="T681" s="778"/>
      <c r="U681" s="778"/>
      <c r="V681" s="778"/>
      <c r="W681" s="778"/>
      <c r="X681" s="778"/>
      <c r="Y681" s="778"/>
    </row>
    <row r="682" ht="13.5" customHeight="1">
      <c r="A682" s="37"/>
      <c r="B682" s="565"/>
      <c r="C682" s="565"/>
      <c r="D682" s="565"/>
      <c r="E682" s="565"/>
      <c r="F682" s="565"/>
      <c r="G682" s="565"/>
      <c r="H682" s="565"/>
      <c r="I682" s="565"/>
      <c r="J682" s="565"/>
      <c r="K682" s="565"/>
      <c r="L682" s="565"/>
      <c r="M682" s="565"/>
      <c r="N682" s="565"/>
      <c r="O682" s="37"/>
      <c r="P682" s="778"/>
      <c r="Q682" s="778"/>
      <c r="R682" s="778"/>
      <c r="S682" s="778"/>
      <c r="T682" s="778"/>
      <c r="U682" s="778"/>
      <c r="V682" s="778"/>
      <c r="W682" s="778"/>
      <c r="X682" s="778"/>
      <c r="Y682" s="778"/>
    </row>
    <row r="683" ht="13.5" customHeight="1">
      <c r="A683" s="37"/>
      <c r="B683" s="565"/>
      <c r="C683" s="565"/>
      <c r="D683" s="565"/>
      <c r="E683" s="565"/>
      <c r="F683" s="565"/>
      <c r="G683" s="565"/>
      <c r="H683" s="565"/>
      <c r="I683" s="565"/>
      <c r="J683" s="565"/>
      <c r="K683" s="565"/>
      <c r="L683" s="565"/>
      <c r="M683" s="565"/>
      <c r="N683" s="565"/>
      <c r="O683" s="37"/>
      <c r="P683" s="778"/>
      <c r="Q683" s="778"/>
      <c r="R683" s="778"/>
      <c r="S683" s="778"/>
      <c r="T683" s="778"/>
      <c r="U683" s="778"/>
      <c r="V683" s="778"/>
      <c r="W683" s="778"/>
      <c r="X683" s="778"/>
      <c r="Y683" s="778"/>
    </row>
    <row r="684" ht="13.5" customHeight="1">
      <c r="A684" s="37"/>
      <c r="B684" s="565"/>
      <c r="C684" s="565"/>
      <c r="D684" s="565"/>
      <c r="E684" s="565"/>
      <c r="F684" s="565"/>
      <c r="G684" s="565"/>
      <c r="H684" s="565"/>
      <c r="I684" s="565"/>
      <c r="J684" s="565"/>
      <c r="K684" s="565"/>
      <c r="L684" s="565"/>
      <c r="M684" s="565"/>
      <c r="N684" s="565"/>
      <c r="O684" s="37"/>
      <c r="P684" s="778"/>
      <c r="Q684" s="778"/>
      <c r="R684" s="778"/>
      <c r="S684" s="778"/>
      <c r="T684" s="778"/>
      <c r="U684" s="778"/>
      <c r="V684" s="778"/>
      <c r="W684" s="778"/>
      <c r="X684" s="778"/>
      <c r="Y684" s="778"/>
    </row>
    <row r="685" ht="13.5" customHeight="1">
      <c r="A685" s="37"/>
      <c r="B685" s="565"/>
      <c r="C685" s="565"/>
      <c r="D685" s="565"/>
      <c r="E685" s="565"/>
      <c r="F685" s="565"/>
      <c r="G685" s="565"/>
      <c r="H685" s="565"/>
      <c r="I685" s="565"/>
      <c r="J685" s="565"/>
      <c r="K685" s="565"/>
      <c r="L685" s="565"/>
      <c r="M685" s="565"/>
      <c r="N685" s="565"/>
      <c r="O685" s="37"/>
      <c r="P685" s="778"/>
      <c r="Q685" s="778"/>
      <c r="R685" s="778"/>
      <c r="S685" s="778"/>
      <c r="T685" s="778"/>
      <c r="U685" s="778"/>
      <c r="V685" s="778"/>
      <c r="W685" s="778"/>
      <c r="X685" s="778"/>
      <c r="Y685" s="778"/>
    </row>
    <row r="686" ht="13.5" customHeight="1">
      <c r="A686" s="37"/>
      <c r="B686" s="565"/>
      <c r="C686" s="565"/>
      <c r="D686" s="565"/>
      <c r="E686" s="565"/>
      <c r="F686" s="565"/>
      <c r="G686" s="565"/>
      <c r="H686" s="565"/>
      <c r="I686" s="565"/>
      <c r="J686" s="565"/>
      <c r="K686" s="565"/>
      <c r="L686" s="565"/>
      <c r="M686" s="565"/>
      <c r="N686" s="565"/>
      <c r="O686" s="37"/>
      <c r="P686" s="778"/>
      <c r="Q686" s="778"/>
      <c r="R686" s="778"/>
      <c r="S686" s="778"/>
      <c r="T686" s="778"/>
      <c r="U686" s="778"/>
      <c r="V686" s="778"/>
      <c r="W686" s="778"/>
      <c r="X686" s="778"/>
      <c r="Y686" s="778"/>
    </row>
    <row r="687" ht="13.5" customHeight="1">
      <c r="A687" s="37"/>
      <c r="B687" s="565"/>
      <c r="C687" s="565"/>
      <c r="D687" s="565"/>
      <c r="E687" s="565"/>
      <c r="F687" s="565"/>
      <c r="G687" s="565"/>
      <c r="H687" s="565"/>
      <c r="I687" s="565"/>
      <c r="J687" s="565"/>
      <c r="K687" s="565"/>
      <c r="L687" s="565"/>
      <c r="M687" s="565"/>
      <c r="N687" s="565"/>
      <c r="O687" s="37"/>
      <c r="P687" s="778"/>
      <c r="Q687" s="778"/>
      <c r="R687" s="778"/>
      <c r="S687" s="778"/>
      <c r="T687" s="778"/>
      <c r="U687" s="778"/>
      <c r="V687" s="778"/>
      <c r="W687" s="778"/>
      <c r="X687" s="778"/>
      <c r="Y687" s="778"/>
    </row>
    <row r="688" ht="13.5" customHeight="1">
      <c r="A688" s="37"/>
      <c r="B688" s="565"/>
      <c r="C688" s="565"/>
      <c r="D688" s="565"/>
      <c r="E688" s="565"/>
      <c r="F688" s="565"/>
      <c r="G688" s="565"/>
      <c r="H688" s="565"/>
      <c r="I688" s="565"/>
      <c r="J688" s="565"/>
      <c r="K688" s="565"/>
      <c r="L688" s="565"/>
      <c r="M688" s="565"/>
      <c r="N688" s="565"/>
      <c r="O688" s="37"/>
      <c r="P688" s="778"/>
      <c r="Q688" s="778"/>
      <c r="R688" s="778"/>
      <c r="S688" s="778"/>
      <c r="T688" s="778"/>
      <c r="U688" s="778"/>
      <c r="V688" s="778"/>
      <c r="W688" s="778"/>
      <c r="X688" s="778"/>
      <c r="Y688" s="778"/>
    </row>
    <row r="689" ht="13.5" customHeight="1">
      <c r="A689" s="37"/>
      <c r="B689" s="565"/>
      <c r="C689" s="565"/>
      <c r="D689" s="565"/>
      <c r="E689" s="565"/>
      <c r="F689" s="565"/>
      <c r="G689" s="565"/>
      <c r="H689" s="565"/>
      <c r="I689" s="565"/>
      <c r="J689" s="565"/>
      <c r="K689" s="565"/>
      <c r="L689" s="565"/>
      <c r="M689" s="565"/>
      <c r="N689" s="565"/>
      <c r="O689" s="37"/>
      <c r="P689" s="778"/>
      <c r="Q689" s="778"/>
      <c r="R689" s="778"/>
      <c r="S689" s="778"/>
      <c r="T689" s="778"/>
      <c r="U689" s="778"/>
      <c r="V689" s="778"/>
      <c r="W689" s="778"/>
      <c r="X689" s="778"/>
      <c r="Y689" s="778"/>
    </row>
    <row r="690" ht="13.5" customHeight="1">
      <c r="A690" s="37"/>
      <c r="B690" s="565"/>
      <c r="C690" s="565"/>
      <c r="D690" s="565"/>
      <c r="E690" s="565"/>
      <c r="F690" s="565"/>
      <c r="G690" s="565"/>
      <c r="H690" s="565"/>
      <c r="I690" s="565"/>
      <c r="J690" s="565"/>
      <c r="K690" s="565"/>
      <c r="L690" s="565"/>
      <c r="M690" s="565"/>
      <c r="N690" s="565"/>
      <c r="O690" s="37"/>
      <c r="P690" s="778"/>
      <c r="Q690" s="778"/>
      <c r="R690" s="778"/>
      <c r="S690" s="778"/>
      <c r="T690" s="778"/>
      <c r="U690" s="778"/>
      <c r="V690" s="778"/>
      <c r="W690" s="778"/>
      <c r="X690" s="778"/>
      <c r="Y690" s="778"/>
    </row>
    <row r="691" ht="13.5" customHeight="1">
      <c r="A691" s="37"/>
      <c r="B691" s="565"/>
      <c r="C691" s="565"/>
      <c r="D691" s="565"/>
      <c r="E691" s="565"/>
      <c r="F691" s="565"/>
      <c r="G691" s="565"/>
      <c r="H691" s="565"/>
      <c r="I691" s="565"/>
      <c r="J691" s="565"/>
      <c r="K691" s="565"/>
      <c r="L691" s="565"/>
      <c r="M691" s="565"/>
      <c r="N691" s="565"/>
      <c r="O691" s="37"/>
      <c r="P691" s="778"/>
      <c r="Q691" s="778"/>
      <c r="R691" s="778"/>
      <c r="S691" s="778"/>
      <c r="T691" s="778"/>
      <c r="U691" s="778"/>
      <c r="V691" s="778"/>
      <c r="W691" s="778"/>
      <c r="X691" s="778"/>
      <c r="Y691" s="778"/>
    </row>
    <row r="692" ht="13.5" customHeight="1">
      <c r="A692" s="37"/>
      <c r="B692" s="565"/>
      <c r="C692" s="565"/>
      <c r="D692" s="565"/>
      <c r="E692" s="565"/>
      <c r="F692" s="565"/>
      <c r="G692" s="565"/>
      <c r="H692" s="565"/>
      <c r="I692" s="565"/>
      <c r="J692" s="565"/>
      <c r="K692" s="565"/>
      <c r="L692" s="565"/>
      <c r="M692" s="565"/>
      <c r="N692" s="565"/>
      <c r="O692" s="37"/>
      <c r="P692" s="778"/>
      <c r="Q692" s="778"/>
      <c r="R692" s="778"/>
      <c r="S692" s="778"/>
      <c r="T692" s="778"/>
      <c r="U692" s="778"/>
      <c r="V692" s="778"/>
      <c r="W692" s="778"/>
      <c r="X692" s="778"/>
      <c r="Y692" s="778"/>
    </row>
    <row r="693" ht="13.5" customHeight="1">
      <c r="A693" s="37"/>
      <c r="B693" s="565"/>
      <c r="C693" s="565"/>
      <c r="D693" s="565"/>
      <c r="E693" s="565"/>
      <c r="F693" s="565"/>
      <c r="G693" s="565"/>
      <c r="H693" s="565"/>
      <c r="I693" s="565"/>
      <c r="J693" s="565"/>
      <c r="K693" s="565"/>
      <c r="L693" s="565"/>
      <c r="M693" s="565"/>
      <c r="N693" s="565"/>
      <c r="O693" s="37"/>
      <c r="P693" s="778"/>
      <c r="Q693" s="778"/>
      <c r="R693" s="778"/>
      <c r="S693" s="778"/>
      <c r="T693" s="778"/>
      <c r="U693" s="778"/>
      <c r="V693" s="778"/>
      <c r="W693" s="778"/>
      <c r="X693" s="778"/>
      <c r="Y693" s="778"/>
    </row>
    <row r="694" ht="13.5" customHeight="1">
      <c r="A694" s="37"/>
      <c r="B694" s="565"/>
      <c r="C694" s="565"/>
      <c r="D694" s="565"/>
      <c r="E694" s="565"/>
      <c r="F694" s="565"/>
      <c r="G694" s="565"/>
      <c r="H694" s="565"/>
      <c r="I694" s="565"/>
      <c r="J694" s="565"/>
      <c r="K694" s="565"/>
      <c r="L694" s="565"/>
      <c r="M694" s="565"/>
      <c r="N694" s="565"/>
      <c r="O694" s="37"/>
      <c r="P694" s="778"/>
      <c r="Q694" s="778"/>
      <c r="R694" s="778"/>
      <c r="S694" s="778"/>
      <c r="T694" s="778"/>
      <c r="U694" s="778"/>
      <c r="V694" s="778"/>
      <c r="W694" s="778"/>
      <c r="X694" s="778"/>
      <c r="Y694" s="778"/>
    </row>
    <row r="695" ht="13.5" customHeight="1">
      <c r="A695" s="37"/>
      <c r="B695" s="565"/>
      <c r="C695" s="565"/>
      <c r="D695" s="565"/>
      <c r="E695" s="565"/>
      <c r="F695" s="565"/>
      <c r="G695" s="565"/>
      <c r="H695" s="565"/>
      <c r="I695" s="565"/>
      <c r="J695" s="565"/>
      <c r="K695" s="565"/>
      <c r="L695" s="565"/>
      <c r="M695" s="565"/>
      <c r="N695" s="565"/>
      <c r="O695" s="37"/>
      <c r="P695" s="778"/>
      <c r="Q695" s="778"/>
      <c r="R695" s="778"/>
      <c r="S695" s="778"/>
      <c r="T695" s="778"/>
      <c r="U695" s="778"/>
      <c r="V695" s="778"/>
      <c r="W695" s="778"/>
      <c r="X695" s="778"/>
      <c r="Y695" s="778"/>
    </row>
    <row r="696" ht="13.5" customHeight="1">
      <c r="A696" s="37"/>
      <c r="B696" s="565"/>
      <c r="C696" s="565"/>
      <c r="D696" s="565"/>
      <c r="E696" s="565"/>
      <c r="F696" s="565"/>
      <c r="G696" s="565"/>
      <c r="H696" s="565"/>
      <c r="I696" s="565"/>
      <c r="J696" s="565"/>
      <c r="K696" s="565"/>
      <c r="L696" s="565"/>
      <c r="M696" s="565"/>
      <c r="N696" s="565"/>
      <c r="O696" s="37"/>
      <c r="P696" s="778"/>
      <c r="Q696" s="778"/>
      <c r="R696" s="778"/>
      <c r="S696" s="778"/>
      <c r="T696" s="778"/>
      <c r="U696" s="778"/>
      <c r="V696" s="778"/>
      <c r="W696" s="778"/>
      <c r="X696" s="778"/>
      <c r="Y696" s="778"/>
    </row>
    <row r="697" ht="13.5" customHeight="1">
      <c r="A697" s="37"/>
      <c r="B697" s="565"/>
      <c r="C697" s="565"/>
      <c r="D697" s="565"/>
      <c r="E697" s="565"/>
      <c r="F697" s="565"/>
      <c r="G697" s="565"/>
      <c r="H697" s="565"/>
      <c r="I697" s="565"/>
      <c r="J697" s="565"/>
      <c r="K697" s="565"/>
      <c r="L697" s="565"/>
      <c r="M697" s="565"/>
      <c r="N697" s="565"/>
      <c r="O697" s="37"/>
      <c r="P697" s="778"/>
      <c r="Q697" s="778"/>
      <c r="R697" s="778"/>
      <c r="S697" s="778"/>
      <c r="T697" s="778"/>
      <c r="U697" s="778"/>
      <c r="V697" s="778"/>
      <c r="W697" s="778"/>
      <c r="X697" s="778"/>
      <c r="Y697" s="778"/>
    </row>
    <row r="698" ht="13.5" customHeight="1">
      <c r="A698" s="37"/>
      <c r="B698" s="565"/>
      <c r="C698" s="565"/>
      <c r="D698" s="565"/>
      <c r="E698" s="565"/>
      <c r="F698" s="565"/>
      <c r="G698" s="565"/>
      <c r="H698" s="565"/>
      <c r="I698" s="565"/>
      <c r="J698" s="565"/>
      <c r="K698" s="565"/>
      <c r="L698" s="565"/>
      <c r="M698" s="565"/>
      <c r="N698" s="565"/>
      <c r="O698" s="37"/>
      <c r="P698" s="778"/>
      <c r="Q698" s="778"/>
      <c r="R698" s="778"/>
      <c r="S698" s="778"/>
      <c r="T698" s="778"/>
      <c r="U698" s="778"/>
      <c r="V698" s="778"/>
      <c r="W698" s="778"/>
      <c r="X698" s="778"/>
      <c r="Y698" s="778"/>
    </row>
    <row r="699" ht="13.5" customHeight="1">
      <c r="A699" s="37"/>
      <c r="B699" s="565"/>
      <c r="C699" s="565"/>
      <c r="D699" s="565"/>
      <c r="E699" s="565"/>
      <c r="F699" s="565"/>
      <c r="G699" s="565"/>
      <c r="H699" s="565"/>
      <c r="I699" s="565"/>
      <c r="J699" s="565"/>
      <c r="K699" s="565"/>
      <c r="L699" s="565"/>
      <c r="M699" s="565"/>
      <c r="N699" s="565"/>
      <c r="O699" s="37"/>
      <c r="P699" s="778"/>
      <c r="Q699" s="778"/>
      <c r="R699" s="778"/>
      <c r="S699" s="778"/>
      <c r="T699" s="778"/>
      <c r="U699" s="778"/>
      <c r="V699" s="778"/>
      <c r="W699" s="778"/>
      <c r="X699" s="778"/>
      <c r="Y699" s="778"/>
    </row>
    <row r="700" ht="13.5" customHeight="1">
      <c r="A700" s="37"/>
      <c r="B700" s="565"/>
      <c r="C700" s="565"/>
      <c r="D700" s="565"/>
      <c r="E700" s="565"/>
      <c r="F700" s="565"/>
      <c r="G700" s="565"/>
      <c r="H700" s="565"/>
      <c r="I700" s="565"/>
      <c r="J700" s="565"/>
      <c r="K700" s="565"/>
      <c r="L700" s="565"/>
      <c r="M700" s="565"/>
      <c r="N700" s="565"/>
      <c r="O700" s="37"/>
      <c r="P700" s="778"/>
      <c r="Q700" s="778"/>
      <c r="R700" s="778"/>
      <c r="S700" s="778"/>
      <c r="T700" s="778"/>
      <c r="U700" s="778"/>
      <c r="V700" s="778"/>
      <c r="W700" s="778"/>
      <c r="X700" s="778"/>
      <c r="Y700" s="778"/>
    </row>
    <row r="701" ht="13.5" customHeight="1">
      <c r="A701" s="37"/>
      <c r="B701" s="565"/>
      <c r="C701" s="565"/>
      <c r="D701" s="565"/>
      <c r="E701" s="565"/>
      <c r="F701" s="565"/>
      <c r="G701" s="565"/>
      <c r="H701" s="565"/>
      <c r="I701" s="565"/>
      <c r="J701" s="565"/>
      <c r="K701" s="565"/>
      <c r="L701" s="565"/>
      <c r="M701" s="565"/>
      <c r="N701" s="565"/>
      <c r="O701" s="37"/>
      <c r="P701" s="778"/>
      <c r="Q701" s="778"/>
      <c r="R701" s="778"/>
      <c r="S701" s="778"/>
      <c r="T701" s="778"/>
      <c r="U701" s="778"/>
      <c r="V701" s="778"/>
      <c r="W701" s="778"/>
      <c r="X701" s="778"/>
      <c r="Y701" s="778"/>
    </row>
    <row r="702" ht="13.5" customHeight="1">
      <c r="A702" s="37"/>
      <c r="B702" s="565"/>
      <c r="C702" s="565"/>
      <c r="D702" s="565"/>
      <c r="E702" s="565"/>
      <c r="F702" s="565"/>
      <c r="G702" s="565"/>
      <c r="H702" s="565"/>
      <c r="I702" s="565"/>
      <c r="J702" s="565"/>
      <c r="K702" s="565"/>
      <c r="L702" s="565"/>
      <c r="M702" s="565"/>
      <c r="N702" s="565"/>
      <c r="O702" s="37"/>
      <c r="P702" s="778"/>
      <c r="Q702" s="778"/>
      <c r="R702" s="778"/>
      <c r="S702" s="778"/>
      <c r="T702" s="778"/>
      <c r="U702" s="778"/>
      <c r="V702" s="778"/>
      <c r="W702" s="778"/>
      <c r="X702" s="778"/>
      <c r="Y702" s="778"/>
    </row>
    <row r="703" ht="13.5" customHeight="1">
      <c r="A703" s="37"/>
      <c r="B703" s="565"/>
      <c r="C703" s="565"/>
      <c r="D703" s="565"/>
      <c r="E703" s="565"/>
      <c r="F703" s="565"/>
      <c r="G703" s="565"/>
      <c r="H703" s="565"/>
      <c r="I703" s="565"/>
      <c r="J703" s="565"/>
      <c r="K703" s="565"/>
      <c r="L703" s="565"/>
      <c r="M703" s="565"/>
      <c r="N703" s="565"/>
      <c r="O703" s="37"/>
      <c r="P703" s="778"/>
      <c r="Q703" s="778"/>
      <c r="R703" s="778"/>
      <c r="S703" s="778"/>
      <c r="T703" s="778"/>
      <c r="U703" s="778"/>
      <c r="V703" s="778"/>
      <c r="W703" s="778"/>
      <c r="X703" s="778"/>
      <c r="Y703" s="778"/>
    </row>
    <row r="704" ht="13.5" customHeight="1">
      <c r="A704" s="37"/>
      <c r="B704" s="565"/>
      <c r="C704" s="565"/>
      <c r="D704" s="565"/>
      <c r="E704" s="565"/>
      <c r="F704" s="565"/>
      <c r="G704" s="565"/>
      <c r="H704" s="565"/>
      <c r="I704" s="565"/>
      <c r="J704" s="565"/>
      <c r="K704" s="565"/>
      <c r="L704" s="565"/>
      <c r="M704" s="565"/>
      <c r="N704" s="565"/>
      <c r="O704" s="37"/>
      <c r="P704" s="778"/>
      <c r="Q704" s="778"/>
      <c r="R704" s="778"/>
      <c r="S704" s="778"/>
      <c r="T704" s="778"/>
      <c r="U704" s="778"/>
      <c r="V704" s="778"/>
      <c r="W704" s="778"/>
      <c r="X704" s="778"/>
      <c r="Y704" s="778"/>
    </row>
    <row r="705" ht="13.5" customHeight="1">
      <c r="A705" s="37"/>
      <c r="B705" s="565"/>
      <c r="C705" s="565"/>
      <c r="D705" s="565"/>
      <c r="E705" s="565"/>
      <c r="F705" s="565"/>
      <c r="G705" s="565"/>
      <c r="H705" s="565"/>
      <c r="I705" s="565"/>
      <c r="J705" s="565"/>
      <c r="K705" s="565"/>
      <c r="L705" s="565"/>
      <c r="M705" s="565"/>
      <c r="N705" s="565"/>
      <c r="O705" s="37"/>
      <c r="P705" s="778"/>
      <c r="Q705" s="778"/>
      <c r="R705" s="778"/>
      <c r="S705" s="778"/>
      <c r="T705" s="778"/>
      <c r="U705" s="778"/>
      <c r="V705" s="778"/>
      <c r="W705" s="778"/>
      <c r="X705" s="778"/>
      <c r="Y705" s="778"/>
    </row>
    <row r="706" ht="13.5" customHeight="1">
      <c r="A706" s="37"/>
      <c r="B706" s="565"/>
      <c r="C706" s="565"/>
      <c r="D706" s="565"/>
      <c r="E706" s="565"/>
      <c r="F706" s="565"/>
      <c r="G706" s="565"/>
      <c r="H706" s="565"/>
      <c r="I706" s="565"/>
      <c r="J706" s="565"/>
      <c r="K706" s="565"/>
      <c r="L706" s="565"/>
      <c r="M706" s="565"/>
      <c r="N706" s="565"/>
      <c r="O706" s="37"/>
      <c r="P706" s="778"/>
      <c r="Q706" s="778"/>
      <c r="R706" s="778"/>
      <c r="S706" s="778"/>
      <c r="T706" s="778"/>
      <c r="U706" s="778"/>
      <c r="V706" s="778"/>
      <c r="W706" s="778"/>
      <c r="X706" s="778"/>
      <c r="Y706" s="778"/>
    </row>
    <row r="707" ht="13.5" customHeight="1">
      <c r="A707" s="37"/>
      <c r="B707" s="565"/>
      <c r="C707" s="565"/>
      <c r="D707" s="565"/>
      <c r="E707" s="565"/>
      <c r="F707" s="565"/>
      <c r="G707" s="565"/>
      <c r="H707" s="565"/>
      <c r="I707" s="565"/>
      <c r="J707" s="565"/>
      <c r="K707" s="565"/>
      <c r="L707" s="565"/>
      <c r="M707" s="565"/>
      <c r="N707" s="565"/>
      <c r="O707" s="37"/>
      <c r="P707" s="778"/>
      <c r="Q707" s="778"/>
      <c r="R707" s="778"/>
      <c r="S707" s="778"/>
      <c r="T707" s="778"/>
      <c r="U707" s="778"/>
      <c r="V707" s="778"/>
      <c r="W707" s="778"/>
      <c r="X707" s="778"/>
      <c r="Y707" s="778"/>
    </row>
    <row r="708" ht="13.5" customHeight="1">
      <c r="A708" s="37"/>
      <c r="B708" s="565"/>
      <c r="C708" s="565"/>
      <c r="D708" s="565"/>
      <c r="E708" s="565"/>
      <c r="F708" s="565"/>
      <c r="G708" s="565"/>
      <c r="H708" s="565"/>
      <c r="I708" s="565"/>
      <c r="J708" s="565"/>
      <c r="K708" s="565"/>
      <c r="L708" s="565"/>
      <c r="M708" s="565"/>
      <c r="N708" s="565"/>
      <c r="O708" s="37"/>
      <c r="P708" s="778"/>
      <c r="Q708" s="778"/>
      <c r="R708" s="778"/>
      <c r="S708" s="778"/>
      <c r="T708" s="778"/>
      <c r="U708" s="778"/>
      <c r="V708" s="778"/>
      <c r="W708" s="778"/>
      <c r="X708" s="778"/>
      <c r="Y708" s="778"/>
    </row>
    <row r="709" ht="13.5" customHeight="1">
      <c r="A709" s="37"/>
      <c r="B709" s="565"/>
      <c r="C709" s="565"/>
      <c r="D709" s="565"/>
      <c r="E709" s="565"/>
      <c r="F709" s="565"/>
      <c r="G709" s="565"/>
      <c r="H709" s="565"/>
      <c r="I709" s="565"/>
      <c r="J709" s="565"/>
      <c r="K709" s="565"/>
      <c r="L709" s="565"/>
      <c r="M709" s="565"/>
      <c r="N709" s="565"/>
      <c r="O709" s="37"/>
      <c r="P709" s="778"/>
      <c r="Q709" s="778"/>
      <c r="R709" s="778"/>
      <c r="S709" s="778"/>
      <c r="T709" s="778"/>
      <c r="U709" s="778"/>
      <c r="V709" s="778"/>
      <c r="W709" s="778"/>
      <c r="X709" s="778"/>
      <c r="Y709" s="778"/>
    </row>
    <row r="710" ht="13.5" customHeight="1">
      <c r="A710" s="37"/>
      <c r="B710" s="565"/>
      <c r="C710" s="565"/>
      <c r="D710" s="565"/>
      <c r="E710" s="565"/>
      <c r="F710" s="565"/>
      <c r="G710" s="565"/>
      <c r="H710" s="565"/>
      <c r="I710" s="565"/>
      <c r="J710" s="565"/>
      <c r="K710" s="565"/>
      <c r="L710" s="565"/>
      <c r="M710" s="565"/>
      <c r="N710" s="565"/>
      <c r="O710" s="37"/>
      <c r="P710" s="778"/>
      <c r="Q710" s="778"/>
      <c r="R710" s="778"/>
      <c r="S710" s="778"/>
      <c r="T710" s="778"/>
      <c r="U710" s="778"/>
      <c r="V710" s="778"/>
      <c r="W710" s="778"/>
      <c r="X710" s="778"/>
      <c r="Y710" s="778"/>
    </row>
    <row r="711" ht="13.5" customHeight="1">
      <c r="A711" s="37"/>
      <c r="B711" s="565"/>
      <c r="C711" s="565"/>
      <c r="D711" s="565"/>
      <c r="E711" s="565"/>
      <c r="F711" s="565"/>
      <c r="G711" s="565"/>
      <c r="H711" s="565"/>
      <c r="I711" s="565"/>
      <c r="J711" s="565"/>
      <c r="K711" s="565"/>
      <c r="L711" s="565"/>
      <c r="M711" s="565"/>
      <c r="N711" s="565"/>
      <c r="O711" s="37"/>
      <c r="P711" s="778"/>
      <c r="Q711" s="778"/>
      <c r="R711" s="778"/>
      <c r="S711" s="778"/>
      <c r="T711" s="778"/>
      <c r="U711" s="778"/>
      <c r="V711" s="778"/>
      <c r="W711" s="778"/>
      <c r="X711" s="778"/>
      <c r="Y711" s="778"/>
    </row>
    <row r="712" ht="13.5" customHeight="1">
      <c r="A712" s="37"/>
      <c r="B712" s="565"/>
      <c r="C712" s="565"/>
      <c r="D712" s="565"/>
      <c r="E712" s="565"/>
      <c r="F712" s="565"/>
      <c r="G712" s="565"/>
      <c r="H712" s="565"/>
      <c r="I712" s="565"/>
      <c r="J712" s="565"/>
      <c r="K712" s="565"/>
      <c r="L712" s="565"/>
      <c r="M712" s="565"/>
      <c r="N712" s="565"/>
      <c r="O712" s="37"/>
      <c r="P712" s="778"/>
      <c r="Q712" s="778"/>
      <c r="R712" s="778"/>
      <c r="S712" s="778"/>
      <c r="T712" s="778"/>
      <c r="U712" s="778"/>
      <c r="V712" s="778"/>
      <c r="W712" s="778"/>
      <c r="X712" s="778"/>
      <c r="Y712" s="778"/>
    </row>
    <row r="713" ht="13.5" customHeight="1">
      <c r="A713" s="37"/>
      <c r="B713" s="565"/>
      <c r="C713" s="565"/>
      <c r="D713" s="565"/>
      <c r="E713" s="565"/>
      <c r="F713" s="565"/>
      <c r="G713" s="565"/>
      <c r="H713" s="565"/>
      <c r="I713" s="565"/>
      <c r="J713" s="565"/>
      <c r="K713" s="565"/>
      <c r="L713" s="565"/>
      <c r="M713" s="565"/>
      <c r="N713" s="565"/>
      <c r="O713" s="37"/>
      <c r="P713" s="778"/>
      <c r="Q713" s="778"/>
      <c r="R713" s="778"/>
      <c r="S713" s="778"/>
      <c r="T713" s="778"/>
      <c r="U713" s="778"/>
      <c r="V713" s="778"/>
      <c r="W713" s="778"/>
      <c r="X713" s="778"/>
      <c r="Y713" s="778"/>
    </row>
    <row r="714" ht="13.5" customHeight="1">
      <c r="A714" s="37"/>
      <c r="B714" s="565"/>
      <c r="C714" s="565"/>
      <c r="D714" s="565"/>
      <c r="E714" s="565"/>
      <c r="F714" s="565"/>
      <c r="G714" s="565"/>
      <c r="H714" s="565"/>
      <c r="I714" s="565"/>
      <c r="J714" s="565"/>
      <c r="K714" s="565"/>
      <c r="L714" s="565"/>
      <c r="M714" s="565"/>
      <c r="N714" s="565"/>
      <c r="O714" s="37"/>
      <c r="P714" s="778"/>
      <c r="Q714" s="778"/>
      <c r="R714" s="778"/>
      <c r="S714" s="778"/>
      <c r="T714" s="778"/>
      <c r="U714" s="778"/>
      <c r="V714" s="778"/>
      <c r="W714" s="778"/>
      <c r="X714" s="778"/>
      <c r="Y714" s="778"/>
    </row>
    <row r="715" ht="13.5" customHeight="1">
      <c r="A715" s="37"/>
      <c r="B715" s="565"/>
      <c r="C715" s="565"/>
      <c r="D715" s="565"/>
      <c r="E715" s="565"/>
      <c r="F715" s="565"/>
      <c r="G715" s="565"/>
      <c r="H715" s="565"/>
      <c r="I715" s="565"/>
      <c r="J715" s="565"/>
      <c r="K715" s="565"/>
      <c r="L715" s="565"/>
      <c r="M715" s="565"/>
      <c r="N715" s="565"/>
      <c r="O715" s="37"/>
      <c r="P715" s="778"/>
      <c r="Q715" s="778"/>
      <c r="R715" s="778"/>
      <c r="S715" s="778"/>
      <c r="T715" s="778"/>
      <c r="U715" s="778"/>
      <c r="V715" s="778"/>
      <c r="W715" s="778"/>
      <c r="X715" s="778"/>
      <c r="Y715" s="778"/>
    </row>
    <row r="716" ht="13.5" customHeight="1">
      <c r="A716" s="37"/>
      <c r="B716" s="565"/>
      <c r="C716" s="565"/>
      <c r="D716" s="565"/>
      <c r="E716" s="565"/>
      <c r="F716" s="565"/>
      <c r="G716" s="565"/>
      <c r="H716" s="565"/>
      <c r="I716" s="565"/>
      <c r="J716" s="565"/>
      <c r="K716" s="565"/>
      <c r="L716" s="565"/>
      <c r="M716" s="565"/>
      <c r="N716" s="565"/>
      <c r="O716" s="37"/>
      <c r="P716" s="778"/>
      <c r="Q716" s="778"/>
      <c r="R716" s="778"/>
      <c r="S716" s="778"/>
      <c r="T716" s="778"/>
      <c r="U716" s="778"/>
      <c r="V716" s="778"/>
      <c r="W716" s="778"/>
      <c r="X716" s="778"/>
      <c r="Y716" s="778"/>
    </row>
    <row r="717" ht="13.5" customHeight="1">
      <c r="A717" s="37"/>
      <c r="B717" s="565"/>
      <c r="C717" s="565"/>
      <c r="D717" s="565"/>
      <c r="E717" s="565"/>
      <c r="F717" s="565"/>
      <c r="G717" s="565"/>
      <c r="H717" s="565"/>
      <c r="I717" s="565"/>
      <c r="J717" s="565"/>
      <c r="K717" s="565"/>
      <c r="L717" s="565"/>
      <c r="M717" s="565"/>
      <c r="N717" s="565"/>
      <c r="O717" s="37"/>
      <c r="P717" s="778"/>
      <c r="Q717" s="778"/>
      <c r="R717" s="778"/>
      <c r="S717" s="778"/>
      <c r="T717" s="778"/>
      <c r="U717" s="778"/>
      <c r="V717" s="778"/>
      <c r="W717" s="778"/>
      <c r="X717" s="778"/>
      <c r="Y717" s="778"/>
    </row>
    <row r="718" ht="13.5" customHeight="1">
      <c r="A718" s="37"/>
      <c r="B718" s="565"/>
      <c r="C718" s="565"/>
      <c r="D718" s="565"/>
      <c r="E718" s="565"/>
      <c r="F718" s="565"/>
      <c r="G718" s="565"/>
      <c r="H718" s="565"/>
      <c r="I718" s="565"/>
      <c r="J718" s="565"/>
      <c r="K718" s="565"/>
      <c r="L718" s="565"/>
      <c r="M718" s="565"/>
      <c r="N718" s="565"/>
      <c r="O718" s="37"/>
      <c r="P718" s="778"/>
      <c r="Q718" s="778"/>
      <c r="R718" s="778"/>
      <c r="S718" s="778"/>
      <c r="T718" s="778"/>
      <c r="U718" s="778"/>
      <c r="V718" s="778"/>
      <c r="W718" s="778"/>
      <c r="X718" s="778"/>
      <c r="Y718" s="778"/>
    </row>
    <row r="719" ht="13.5" customHeight="1">
      <c r="A719" s="37"/>
      <c r="B719" s="565"/>
      <c r="C719" s="565"/>
      <c r="D719" s="565"/>
      <c r="E719" s="565"/>
      <c r="F719" s="565"/>
      <c r="G719" s="565"/>
      <c r="H719" s="565"/>
      <c r="I719" s="565"/>
      <c r="J719" s="565"/>
      <c r="K719" s="565"/>
      <c r="L719" s="565"/>
      <c r="M719" s="565"/>
      <c r="N719" s="565"/>
      <c r="O719" s="37"/>
      <c r="P719" s="778"/>
      <c r="Q719" s="778"/>
      <c r="R719" s="778"/>
      <c r="S719" s="778"/>
      <c r="T719" s="778"/>
      <c r="U719" s="778"/>
      <c r="V719" s="778"/>
      <c r="W719" s="778"/>
      <c r="X719" s="778"/>
      <c r="Y719" s="778"/>
    </row>
    <row r="720" ht="13.5" customHeight="1">
      <c r="A720" s="37"/>
      <c r="B720" s="565"/>
      <c r="C720" s="565"/>
      <c r="D720" s="565"/>
      <c r="E720" s="565"/>
      <c r="F720" s="565"/>
      <c r="G720" s="565"/>
      <c r="H720" s="565"/>
      <c r="I720" s="565"/>
      <c r="J720" s="565"/>
      <c r="K720" s="565"/>
      <c r="L720" s="565"/>
      <c r="M720" s="565"/>
      <c r="N720" s="565"/>
      <c r="O720" s="37"/>
      <c r="P720" s="778"/>
      <c r="Q720" s="778"/>
      <c r="R720" s="778"/>
      <c r="S720" s="778"/>
      <c r="T720" s="778"/>
      <c r="U720" s="778"/>
      <c r="V720" s="778"/>
      <c r="W720" s="778"/>
      <c r="X720" s="778"/>
      <c r="Y720" s="778"/>
    </row>
    <row r="721" ht="13.5" customHeight="1">
      <c r="A721" s="37"/>
      <c r="B721" s="565"/>
      <c r="C721" s="565"/>
      <c r="D721" s="565"/>
      <c r="E721" s="565"/>
      <c r="F721" s="565"/>
      <c r="G721" s="565"/>
      <c r="H721" s="565"/>
      <c r="I721" s="565"/>
      <c r="J721" s="565"/>
      <c r="K721" s="565"/>
      <c r="L721" s="565"/>
      <c r="M721" s="565"/>
      <c r="N721" s="565"/>
      <c r="O721" s="37"/>
      <c r="P721" s="778"/>
      <c r="Q721" s="778"/>
      <c r="R721" s="778"/>
      <c r="S721" s="778"/>
      <c r="T721" s="778"/>
      <c r="U721" s="778"/>
      <c r="V721" s="778"/>
      <c r="W721" s="778"/>
      <c r="X721" s="778"/>
      <c r="Y721" s="778"/>
    </row>
    <row r="722" ht="13.5" customHeight="1">
      <c r="A722" s="37"/>
      <c r="B722" s="565"/>
      <c r="C722" s="565"/>
      <c r="D722" s="565"/>
      <c r="E722" s="565"/>
      <c r="F722" s="565"/>
      <c r="G722" s="565"/>
      <c r="H722" s="565"/>
      <c r="I722" s="565"/>
      <c r="J722" s="565"/>
      <c r="K722" s="565"/>
      <c r="L722" s="565"/>
      <c r="M722" s="565"/>
      <c r="N722" s="565"/>
      <c r="O722" s="37"/>
      <c r="P722" s="778"/>
      <c r="Q722" s="778"/>
      <c r="R722" s="778"/>
      <c r="S722" s="778"/>
      <c r="T722" s="778"/>
      <c r="U722" s="778"/>
      <c r="V722" s="778"/>
      <c r="W722" s="778"/>
      <c r="X722" s="778"/>
      <c r="Y722" s="778"/>
    </row>
    <row r="723" ht="13.5" customHeight="1">
      <c r="A723" s="37"/>
      <c r="B723" s="565"/>
      <c r="C723" s="565"/>
      <c r="D723" s="565"/>
      <c r="E723" s="565"/>
      <c r="F723" s="565"/>
      <c r="G723" s="565"/>
      <c r="H723" s="565"/>
      <c r="I723" s="565"/>
      <c r="J723" s="565"/>
      <c r="K723" s="565"/>
      <c r="L723" s="565"/>
      <c r="M723" s="565"/>
      <c r="N723" s="565"/>
      <c r="O723" s="37"/>
      <c r="P723" s="778"/>
      <c r="Q723" s="778"/>
      <c r="R723" s="778"/>
      <c r="S723" s="778"/>
      <c r="T723" s="778"/>
      <c r="U723" s="778"/>
      <c r="V723" s="778"/>
      <c r="W723" s="778"/>
      <c r="X723" s="778"/>
      <c r="Y723" s="778"/>
    </row>
    <row r="724" ht="13.5" customHeight="1">
      <c r="A724" s="37"/>
      <c r="B724" s="565"/>
      <c r="C724" s="565"/>
      <c r="D724" s="565"/>
      <c r="E724" s="565"/>
      <c r="F724" s="565"/>
      <c r="G724" s="565"/>
      <c r="H724" s="565"/>
      <c r="I724" s="565"/>
      <c r="J724" s="565"/>
      <c r="K724" s="565"/>
      <c r="L724" s="565"/>
      <c r="M724" s="565"/>
      <c r="N724" s="565"/>
      <c r="O724" s="37"/>
      <c r="P724" s="778"/>
      <c r="Q724" s="778"/>
      <c r="R724" s="778"/>
      <c r="S724" s="778"/>
      <c r="T724" s="778"/>
      <c r="U724" s="778"/>
      <c r="V724" s="778"/>
      <c r="W724" s="778"/>
      <c r="X724" s="778"/>
      <c r="Y724" s="778"/>
    </row>
    <row r="725" ht="13.5" customHeight="1">
      <c r="A725" s="37"/>
      <c r="B725" s="565"/>
      <c r="C725" s="565"/>
      <c r="D725" s="565"/>
      <c r="E725" s="565"/>
      <c r="F725" s="565"/>
      <c r="G725" s="565"/>
      <c r="H725" s="565"/>
      <c r="I725" s="565"/>
      <c r="J725" s="565"/>
      <c r="K725" s="565"/>
      <c r="L725" s="565"/>
      <c r="M725" s="565"/>
      <c r="N725" s="565"/>
      <c r="O725" s="37"/>
      <c r="P725" s="778"/>
      <c r="Q725" s="778"/>
      <c r="R725" s="778"/>
      <c r="S725" s="778"/>
      <c r="T725" s="778"/>
      <c r="U725" s="778"/>
      <c r="V725" s="778"/>
      <c r="W725" s="778"/>
      <c r="X725" s="778"/>
      <c r="Y725" s="778"/>
    </row>
    <row r="726" ht="13.5" customHeight="1">
      <c r="A726" s="37"/>
      <c r="B726" s="565"/>
      <c r="C726" s="565"/>
      <c r="D726" s="565"/>
      <c r="E726" s="565"/>
      <c r="F726" s="565"/>
      <c r="G726" s="565"/>
      <c r="H726" s="565"/>
      <c r="I726" s="565"/>
      <c r="J726" s="565"/>
      <c r="K726" s="565"/>
      <c r="L726" s="565"/>
      <c r="M726" s="565"/>
      <c r="N726" s="565"/>
      <c r="O726" s="37"/>
      <c r="P726" s="778"/>
      <c r="Q726" s="778"/>
      <c r="R726" s="778"/>
      <c r="S726" s="778"/>
      <c r="T726" s="778"/>
      <c r="U726" s="778"/>
      <c r="V726" s="778"/>
      <c r="W726" s="778"/>
      <c r="X726" s="778"/>
      <c r="Y726" s="778"/>
    </row>
    <row r="727" ht="13.5" customHeight="1">
      <c r="A727" s="37"/>
      <c r="B727" s="565"/>
      <c r="C727" s="565"/>
      <c r="D727" s="565"/>
      <c r="E727" s="565"/>
      <c r="F727" s="565"/>
      <c r="G727" s="565"/>
      <c r="H727" s="565"/>
      <c r="I727" s="565"/>
      <c r="J727" s="565"/>
      <c r="K727" s="565"/>
      <c r="L727" s="565"/>
      <c r="M727" s="565"/>
      <c r="N727" s="565"/>
      <c r="O727" s="37"/>
      <c r="P727" s="778"/>
      <c r="Q727" s="778"/>
      <c r="R727" s="778"/>
      <c r="S727" s="778"/>
      <c r="T727" s="778"/>
      <c r="U727" s="778"/>
      <c r="V727" s="778"/>
      <c r="W727" s="778"/>
      <c r="X727" s="778"/>
      <c r="Y727" s="778"/>
    </row>
    <row r="728" ht="13.5" customHeight="1">
      <c r="A728" s="37"/>
      <c r="B728" s="565"/>
      <c r="C728" s="565"/>
      <c r="D728" s="565"/>
      <c r="E728" s="565"/>
      <c r="F728" s="565"/>
      <c r="G728" s="565"/>
      <c r="H728" s="565"/>
      <c r="I728" s="565"/>
      <c r="J728" s="565"/>
      <c r="K728" s="565"/>
      <c r="L728" s="565"/>
      <c r="M728" s="565"/>
      <c r="N728" s="565"/>
      <c r="O728" s="37"/>
      <c r="P728" s="778"/>
      <c r="Q728" s="778"/>
      <c r="R728" s="778"/>
      <c r="S728" s="778"/>
      <c r="T728" s="778"/>
      <c r="U728" s="778"/>
      <c r="V728" s="778"/>
      <c r="W728" s="778"/>
      <c r="X728" s="778"/>
      <c r="Y728" s="778"/>
    </row>
    <row r="729" ht="13.5" customHeight="1">
      <c r="A729" s="37"/>
      <c r="B729" s="565"/>
      <c r="C729" s="565"/>
      <c r="D729" s="565"/>
      <c r="E729" s="565"/>
      <c r="F729" s="565"/>
      <c r="G729" s="565"/>
      <c r="H729" s="565"/>
      <c r="I729" s="565"/>
      <c r="J729" s="565"/>
      <c r="K729" s="565"/>
      <c r="L729" s="565"/>
      <c r="M729" s="565"/>
      <c r="N729" s="565"/>
      <c r="O729" s="37"/>
      <c r="P729" s="778"/>
      <c r="Q729" s="778"/>
      <c r="R729" s="778"/>
      <c r="S729" s="778"/>
      <c r="T729" s="778"/>
      <c r="U729" s="778"/>
      <c r="V729" s="778"/>
      <c r="W729" s="778"/>
      <c r="X729" s="778"/>
      <c r="Y729" s="778"/>
    </row>
    <row r="730" ht="13.5" customHeight="1">
      <c r="A730" s="37"/>
      <c r="B730" s="565"/>
      <c r="C730" s="565"/>
      <c r="D730" s="565"/>
      <c r="E730" s="565"/>
      <c r="F730" s="565"/>
      <c r="G730" s="565"/>
      <c r="H730" s="565"/>
      <c r="I730" s="565"/>
      <c r="J730" s="565"/>
      <c r="K730" s="565"/>
      <c r="L730" s="565"/>
      <c r="M730" s="565"/>
      <c r="N730" s="565"/>
      <c r="O730" s="37"/>
      <c r="P730" s="778"/>
      <c r="Q730" s="778"/>
      <c r="R730" s="778"/>
      <c r="S730" s="778"/>
      <c r="T730" s="778"/>
      <c r="U730" s="778"/>
      <c r="V730" s="778"/>
      <c r="W730" s="778"/>
      <c r="X730" s="778"/>
      <c r="Y730" s="778"/>
    </row>
    <row r="731" ht="13.5" customHeight="1">
      <c r="A731" s="37"/>
      <c r="B731" s="565"/>
      <c r="C731" s="565"/>
      <c r="D731" s="565"/>
      <c r="E731" s="565"/>
      <c r="F731" s="565"/>
      <c r="G731" s="565"/>
      <c r="H731" s="565"/>
      <c r="I731" s="565"/>
      <c r="J731" s="565"/>
      <c r="K731" s="565"/>
      <c r="L731" s="565"/>
      <c r="M731" s="565"/>
      <c r="N731" s="565"/>
      <c r="O731" s="37"/>
      <c r="P731" s="778"/>
      <c r="Q731" s="778"/>
      <c r="R731" s="778"/>
      <c r="S731" s="778"/>
      <c r="T731" s="778"/>
      <c r="U731" s="778"/>
      <c r="V731" s="778"/>
      <c r="W731" s="778"/>
      <c r="X731" s="778"/>
      <c r="Y731" s="778"/>
    </row>
    <row r="732" ht="13.5" customHeight="1">
      <c r="A732" s="37"/>
      <c r="B732" s="565"/>
      <c r="C732" s="565"/>
      <c r="D732" s="565"/>
      <c r="E732" s="565"/>
      <c r="F732" s="565"/>
      <c r="G732" s="565"/>
      <c r="H732" s="565"/>
      <c r="I732" s="565"/>
      <c r="J732" s="565"/>
      <c r="K732" s="565"/>
      <c r="L732" s="565"/>
      <c r="M732" s="565"/>
      <c r="N732" s="565"/>
      <c r="O732" s="37"/>
      <c r="P732" s="778"/>
      <c r="Q732" s="778"/>
      <c r="R732" s="778"/>
      <c r="S732" s="778"/>
      <c r="T732" s="778"/>
      <c r="U732" s="778"/>
      <c r="V732" s="778"/>
      <c r="W732" s="778"/>
      <c r="X732" s="778"/>
      <c r="Y732" s="778"/>
    </row>
    <row r="733" ht="13.5" customHeight="1">
      <c r="A733" s="37"/>
      <c r="B733" s="565"/>
      <c r="C733" s="565"/>
      <c r="D733" s="565"/>
      <c r="E733" s="565"/>
      <c r="F733" s="565"/>
      <c r="G733" s="565"/>
      <c r="H733" s="565"/>
      <c r="I733" s="565"/>
      <c r="J733" s="565"/>
      <c r="K733" s="565"/>
      <c r="L733" s="565"/>
      <c r="M733" s="565"/>
      <c r="N733" s="565"/>
      <c r="O733" s="37"/>
      <c r="P733" s="778"/>
      <c r="Q733" s="778"/>
      <c r="R733" s="778"/>
      <c r="S733" s="778"/>
      <c r="T733" s="778"/>
      <c r="U733" s="778"/>
      <c r="V733" s="778"/>
      <c r="W733" s="778"/>
      <c r="X733" s="778"/>
      <c r="Y733" s="778"/>
    </row>
    <row r="734" ht="13.5" customHeight="1">
      <c r="A734" s="37"/>
      <c r="B734" s="565"/>
      <c r="C734" s="565"/>
      <c r="D734" s="565"/>
      <c r="E734" s="565"/>
      <c r="F734" s="565"/>
      <c r="G734" s="565"/>
      <c r="H734" s="565"/>
      <c r="I734" s="565"/>
      <c r="J734" s="565"/>
      <c r="K734" s="565"/>
      <c r="L734" s="565"/>
      <c r="M734" s="565"/>
      <c r="N734" s="565"/>
      <c r="O734" s="37"/>
      <c r="P734" s="778"/>
      <c r="Q734" s="778"/>
      <c r="R734" s="778"/>
      <c r="S734" s="778"/>
      <c r="T734" s="778"/>
      <c r="U734" s="778"/>
      <c r="V734" s="778"/>
      <c r="W734" s="778"/>
      <c r="X734" s="778"/>
      <c r="Y734" s="778"/>
    </row>
    <row r="735" ht="13.5" customHeight="1">
      <c r="A735" s="37"/>
      <c r="B735" s="565"/>
      <c r="C735" s="565"/>
      <c r="D735" s="565"/>
      <c r="E735" s="565"/>
      <c r="F735" s="565"/>
      <c r="G735" s="565"/>
      <c r="H735" s="565"/>
      <c r="I735" s="565"/>
      <c r="J735" s="565"/>
      <c r="K735" s="565"/>
      <c r="L735" s="565"/>
      <c r="M735" s="565"/>
      <c r="N735" s="565"/>
      <c r="O735" s="37"/>
      <c r="P735" s="778"/>
      <c r="Q735" s="778"/>
      <c r="R735" s="778"/>
      <c r="S735" s="778"/>
      <c r="T735" s="778"/>
      <c r="U735" s="778"/>
      <c r="V735" s="778"/>
      <c r="W735" s="778"/>
      <c r="X735" s="778"/>
      <c r="Y735" s="778"/>
    </row>
    <row r="736" ht="13.5" customHeight="1">
      <c r="A736" s="37"/>
      <c r="B736" s="565"/>
      <c r="C736" s="565"/>
      <c r="D736" s="565"/>
      <c r="E736" s="565"/>
      <c r="F736" s="565"/>
      <c r="G736" s="565"/>
      <c r="H736" s="565"/>
      <c r="I736" s="565"/>
      <c r="J736" s="565"/>
      <c r="K736" s="565"/>
      <c r="L736" s="565"/>
      <c r="M736" s="565"/>
      <c r="N736" s="565"/>
      <c r="O736" s="37"/>
      <c r="P736" s="778"/>
      <c r="Q736" s="778"/>
      <c r="R736" s="778"/>
      <c r="S736" s="778"/>
      <c r="T736" s="778"/>
      <c r="U736" s="778"/>
      <c r="V736" s="778"/>
      <c r="W736" s="778"/>
      <c r="X736" s="778"/>
      <c r="Y736" s="778"/>
    </row>
    <row r="737" ht="13.5" customHeight="1">
      <c r="A737" s="37"/>
      <c r="B737" s="565"/>
      <c r="C737" s="565"/>
      <c r="D737" s="565"/>
      <c r="E737" s="565"/>
      <c r="F737" s="565"/>
      <c r="G737" s="565"/>
      <c r="H737" s="565"/>
      <c r="I737" s="565"/>
      <c r="J737" s="565"/>
      <c r="K737" s="565"/>
      <c r="L737" s="565"/>
      <c r="M737" s="565"/>
      <c r="N737" s="565"/>
      <c r="O737" s="37"/>
      <c r="P737" s="778"/>
      <c r="Q737" s="778"/>
      <c r="R737" s="778"/>
      <c r="S737" s="778"/>
      <c r="T737" s="778"/>
      <c r="U737" s="778"/>
      <c r="V737" s="778"/>
      <c r="W737" s="778"/>
      <c r="X737" s="778"/>
      <c r="Y737" s="778"/>
    </row>
    <row r="738" ht="13.5" customHeight="1">
      <c r="A738" s="37"/>
      <c r="B738" s="565"/>
      <c r="C738" s="565"/>
      <c r="D738" s="565"/>
      <c r="E738" s="565"/>
      <c r="F738" s="565"/>
      <c r="G738" s="565"/>
      <c r="H738" s="565"/>
      <c r="I738" s="565"/>
      <c r="J738" s="565"/>
      <c r="K738" s="565"/>
      <c r="L738" s="565"/>
      <c r="M738" s="565"/>
      <c r="N738" s="565"/>
      <c r="O738" s="37"/>
      <c r="P738" s="778"/>
      <c r="Q738" s="778"/>
      <c r="R738" s="778"/>
      <c r="S738" s="778"/>
      <c r="T738" s="778"/>
      <c r="U738" s="778"/>
      <c r="V738" s="778"/>
      <c r="W738" s="778"/>
      <c r="X738" s="778"/>
      <c r="Y738" s="778"/>
    </row>
    <row r="739" ht="13.5" customHeight="1">
      <c r="A739" s="37"/>
      <c r="B739" s="565"/>
      <c r="C739" s="565"/>
      <c r="D739" s="565"/>
      <c r="E739" s="565"/>
      <c r="F739" s="565"/>
      <c r="G739" s="565"/>
      <c r="H739" s="565"/>
      <c r="I739" s="565"/>
      <c r="J739" s="565"/>
      <c r="K739" s="565"/>
      <c r="L739" s="565"/>
      <c r="M739" s="565"/>
      <c r="N739" s="565"/>
      <c r="O739" s="37"/>
      <c r="P739" s="778"/>
      <c r="Q739" s="778"/>
      <c r="R739" s="778"/>
      <c r="S739" s="778"/>
      <c r="T739" s="778"/>
      <c r="U739" s="778"/>
      <c r="V739" s="778"/>
      <c r="W739" s="778"/>
      <c r="X739" s="778"/>
      <c r="Y739" s="778"/>
    </row>
    <row r="740" ht="13.5" customHeight="1">
      <c r="A740" s="37"/>
      <c r="B740" s="565"/>
      <c r="C740" s="565"/>
      <c r="D740" s="565"/>
      <c r="E740" s="565"/>
      <c r="F740" s="565"/>
      <c r="G740" s="565"/>
      <c r="H740" s="565"/>
      <c r="I740" s="565"/>
      <c r="J740" s="565"/>
      <c r="K740" s="565"/>
      <c r="L740" s="565"/>
      <c r="M740" s="565"/>
      <c r="N740" s="565"/>
      <c r="O740" s="37"/>
      <c r="P740" s="778"/>
      <c r="Q740" s="778"/>
      <c r="R740" s="778"/>
      <c r="S740" s="778"/>
      <c r="T740" s="778"/>
      <c r="U740" s="778"/>
      <c r="V740" s="778"/>
      <c r="W740" s="778"/>
      <c r="X740" s="778"/>
      <c r="Y740" s="778"/>
    </row>
    <row r="741" ht="13.5" customHeight="1">
      <c r="A741" s="37"/>
      <c r="B741" s="565"/>
      <c r="C741" s="565"/>
      <c r="D741" s="565"/>
      <c r="E741" s="565"/>
      <c r="F741" s="565"/>
      <c r="G741" s="565"/>
      <c r="H741" s="565"/>
      <c r="I741" s="565"/>
      <c r="J741" s="565"/>
      <c r="K741" s="565"/>
      <c r="L741" s="565"/>
      <c r="M741" s="565"/>
      <c r="N741" s="565"/>
      <c r="O741" s="37"/>
      <c r="P741" s="778"/>
      <c r="Q741" s="778"/>
      <c r="R741" s="778"/>
      <c r="S741" s="778"/>
      <c r="T741" s="778"/>
      <c r="U741" s="778"/>
      <c r="V741" s="778"/>
      <c r="W741" s="778"/>
      <c r="X741" s="778"/>
      <c r="Y741" s="778"/>
    </row>
    <row r="742" ht="13.5" customHeight="1">
      <c r="A742" s="37"/>
      <c r="B742" s="565"/>
      <c r="C742" s="565"/>
      <c r="D742" s="565"/>
      <c r="E742" s="565"/>
      <c r="F742" s="565"/>
      <c r="G742" s="565"/>
      <c r="H742" s="565"/>
      <c r="I742" s="565"/>
      <c r="J742" s="565"/>
      <c r="K742" s="565"/>
      <c r="L742" s="565"/>
      <c r="M742" s="565"/>
      <c r="N742" s="565"/>
      <c r="O742" s="37"/>
      <c r="P742" s="778"/>
      <c r="Q742" s="778"/>
      <c r="R742" s="778"/>
      <c r="S742" s="778"/>
      <c r="T742" s="778"/>
      <c r="U742" s="778"/>
      <c r="V742" s="778"/>
      <c r="W742" s="778"/>
      <c r="X742" s="778"/>
      <c r="Y742" s="778"/>
    </row>
    <row r="743" ht="13.5" customHeight="1">
      <c r="A743" s="37"/>
      <c r="B743" s="565"/>
      <c r="C743" s="565"/>
      <c r="D743" s="565"/>
      <c r="E743" s="565"/>
      <c r="F743" s="565"/>
      <c r="G743" s="565"/>
      <c r="H743" s="565"/>
      <c r="I743" s="565"/>
      <c r="J743" s="565"/>
      <c r="K743" s="565"/>
      <c r="L743" s="565"/>
      <c r="M743" s="565"/>
      <c r="N743" s="565"/>
      <c r="O743" s="37"/>
      <c r="P743" s="778"/>
      <c r="Q743" s="778"/>
      <c r="R743" s="778"/>
      <c r="S743" s="778"/>
      <c r="T743" s="778"/>
      <c r="U743" s="778"/>
      <c r="V743" s="778"/>
      <c r="W743" s="778"/>
      <c r="X743" s="778"/>
      <c r="Y743" s="778"/>
    </row>
    <row r="744" ht="13.5" customHeight="1">
      <c r="A744" s="37"/>
      <c r="B744" s="565"/>
      <c r="C744" s="565"/>
      <c r="D744" s="565"/>
      <c r="E744" s="565"/>
      <c r="F744" s="565"/>
      <c r="G744" s="565"/>
      <c r="H744" s="565"/>
      <c r="I744" s="565"/>
      <c r="J744" s="565"/>
      <c r="K744" s="565"/>
      <c r="L744" s="565"/>
      <c r="M744" s="565"/>
      <c r="N744" s="565"/>
      <c r="O744" s="37"/>
      <c r="P744" s="778"/>
      <c r="Q744" s="778"/>
      <c r="R744" s="778"/>
      <c r="S744" s="778"/>
      <c r="T744" s="778"/>
      <c r="U744" s="778"/>
      <c r="V744" s="778"/>
      <c r="W744" s="778"/>
      <c r="X744" s="778"/>
      <c r="Y744" s="778"/>
    </row>
    <row r="745" ht="13.5" customHeight="1">
      <c r="A745" s="37"/>
      <c r="B745" s="565"/>
      <c r="C745" s="565"/>
      <c r="D745" s="565"/>
      <c r="E745" s="565"/>
      <c r="F745" s="565"/>
      <c r="G745" s="565"/>
      <c r="H745" s="565"/>
      <c r="I745" s="565"/>
      <c r="J745" s="565"/>
      <c r="K745" s="565"/>
      <c r="L745" s="565"/>
      <c r="M745" s="565"/>
      <c r="N745" s="565"/>
      <c r="O745" s="37"/>
      <c r="P745" s="778"/>
      <c r="Q745" s="778"/>
      <c r="R745" s="778"/>
      <c r="S745" s="778"/>
      <c r="T745" s="778"/>
      <c r="U745" s="778"/>
      <c r="V745" s="778"/>
      <c r="W745" s="778"/>
      <c r="X745" s="778"/>
      <c r="Y745" s="778"/>
    </row>
    <row r="746" ht="13.5" customHeight="1">
      <c r="A746" s="37"/>
      <c r="B746" s="565"/>
      <c r="C746" s="565"/>
      <c r="D746" s="565"/>
      <c r="E746" s="565"/>
      <c r="F746" s="565"/>
      <c r="G746" s="565"/>
      <c r="H746" s="565"/>
      <c r="I746" s="565"/>
      <c r="J746" s="565"/>
      <c r="K746" s="565"/>
      <c r="L746" s="565"/>
      <c r="M746" s="565"/>
      <c r="N746" s="565"/>
      <c r="O746" s="37"/>
      <c r="P746" s="778"/>
      <c r="Q746" s="778"/>
      <c r="R746" s="778"/>
      <c r="S746" s="778"/>
      <c r="T746" s="778"/>
      <c r="U746" s="778"/>
      <c r="V746" s="778"/>
      <c r="W746" s="778"/>
      <c r="X746" s="778"/>
      <c r="Y746" s="778"/>
    </row>
    <row r="747" ht="13.5" customHeight="1">
      <c r="A747" s="37"/>
      <c r="B747" s="565"/>
      <c r="C747" s="565"/>
      <c r="D747" s="565"/>
      <c r="E747" s="565"/>
      <c r="F747" s="565"/>
      <c r="G747" s="565"/>
      <c r="H747" s="565"/>
      <c r="I747" s="565"/>
      <c r="J747" s="565"/>
      <c r="K747" s="565"/>
      <c r="L747" s="565"/>
      <c r="M747" s="565"/>
      <c r="N747" s="565"/>
      <c r="O747" s="37"/>
      <c r="P747" s="778"/>
      <c r="Q747" s="778"/>
      <c r="R747" s="778"/>
      <c r="S747" s="778"/>
      <c r="T747" s="778"/>
      <c r="U747" s="778"/>
      <c r="V747" s="778"/>
      <c r="W747" s="778"/>
      <c r="X747" s="778"/>
      <c r="Y747" s="778"/>
    </row>
    <row r="748" ht="13.5" customHeight="1">
      <c r="A748" s="37"/>
      <c r="B748" s="565"/>
      <c r="C748" s="565"/>
      <c r="D748" s="565"/>
      <c r="E748" s="565"/>
      <c r="F748" s="565"/>
      <c r="G748" s="565"/>
      <c r="H748" s="565"/>
      <c r="I748" s="565"/>
      <c r="J748" s="565"/>
      <c r="K748" s="565"/>
      <c r="L748" s="565"/>
      <c r="M748" s="565"/>
      <c r="N748" s="565"/>
      <c r="O748" s="37"/>
      <c r="P748" s="778"/>
      <c r="Q748" s="778"/>
      <c r="R748" s="778"/>
      <c r="S748" s="778"/>
      <c r="T748" s="778"/>
      <c r="U748" s="778"/>
      <c r="V748" s="778"/>
      <c r="W748" s="778"/>
      <c r="X748" s="778"/>
      <c r="Y748" s="778"/>
    </row>
    <row r="749" ht="13.5" customHeight="1">
      <c r="A749" s="37"/>
      <c r="B749" s="565"/>
      <c r="C749" s="565"/>
      <c r="D749" s="565"/>
      <c r="E749" s="565"/>
      <c r="F749" s="565"/>
      <c r="G749" s="565"/>
      <c r="H749" s="565"/>
      <c r="I749" s="565"/>
      <c r="J749" s="565"/>
      <c r="K749" s="565"/>
      <c r="L749" s="565"/>
      <c r="M749" s="565"/>
      <c r="N749" s="565"/>
      <c r="O749" s="37"/>
      <c r="P749" s="778"/>
      <c r="Q749" s="778"/>
      <c r="R749" s="778"/>
      <c r="S749" s="778"/>
      <c r="T749" s="778"/>
      <c r="U749" s="778"/>
      <c r="V749" s="778"/>
      <c r="W749" s="778"/>
      <c r="X749" s="778"/>
      <c r="Y749" s="778"/>
    </row>
    <row r="750" ht="13.5" customHeight="1">
      <c r="A750" s="37"/>
      <c r="B750" s="565"/>
      <c r="C750" s="565"/>
      <c r="D750" s="565"/>
      <c r="E750" s="565"/>
      <c r="F750" s="565"/>
      <c r="G750" s="565"/>
      <c r="H750" s="565"/>
      <c r="I750" s="565"/>
      <c r="J750" s="565"/>
      <c r="K750" s="565"/>
      <c r="L750" s="565"/>
      <c r="M750" s="565"/>
      <c r="N750" s="565"/>
      <c r="O750" s="37"/>
      <c r="P750" s="778"/>
      <c r="Q750" s="778"/>
      <c r="R750" s="778"/>
      <c r="S750" s="778"/>
      <c r="T750" s="778"/>
      <c r="U750" s="778"/>
      <c r="V750" s="778"/>
      <c r="W750" s="778"/>
      <c r="X750" s="778"/>
      <c r="Y750" s="778"/>
    </row>
    <row r="751" ht="13.5" customHeight="1">
      <c r="A751" s="37"/>
      <c r="B751" s="565"/>
      <c r="C751" s="565"/>
      <c r="D751" s="565"/>
      <c r="E751" s="565"/>
      <c r="F751" s="565"/>
      <c r="G751" s="565"/>
      <c r="H751" s="565"/>
      <c r="I751" s="565"/>
      <c r="J751" s="565"/>
      <c r="K751" s="565"/>
      <c r="L751" s="565"/>
      <c r="M751" s="565"/>
      <c r="N751" s="565"/>
      <c r="O751" s="37"/>
      <c r="P751" s="778"/>
      <c r="Q751" s="778"/>
      <c r="R751" s="778"/>
      <c r="S751" s="778"/>
      <c r="T751" s="778"/>
      <c r="U751" s="778"/>
      <c r="V751" s="778"/>
      <c r="W751" s="778"/>
      <c r="X751" s="778"/>
      <c r="Y751" s="778"/>
    </row>
    <row r="752" ht="13.5" customHeight="1">
      <c r="A752" s="37"/>
      <c r="B752" s="565"/>
      <c r="C752" s="565"/>
      <c r="D752" s="565"/>
      <c r="E752" s="565"/>
      <c r="F752" s="565"/>
      <c r="G752" s="565"/>
      <c r="H752" s="565"/>
      <c r="I752" s="565"/>
      <c r="J752" s="565"/>
      <c r="K752" s="565"/>
      <c r="L752" s="565"/>
      <c r="M752" s="565"/>
      <c r="N752" s="565"/>
      <c r="O752" s="37"/>
      <c r="P752" s="778"/>
      <c r="Q752" s="778"/>
      <c r="R752" s="778"/>
      <c r="S752" s="778"/>
      <c r="T752" s="778"/>
      <c r="U752" s="778"/>
      <c r="V752" s="778"/>
      <c r="W752" s="778"/>
      <c r="X752" s="778"/>
      <c r="Y752" s="778"/>
    </row>
    <row r="753" ht="13.5" customHeight="1">
      <c r="A753" s="37"/>
      <c r="B753" s="565"/>
      <c r="C753" s="565"/>
      <c r="D753" s="565"/>
      <c r="E753" s="565"/>
      <c r="F753" s="565"/>
      <c r="G753" s="565"/>
      <c r="H753" s="565"/>
      <c r="I753" s="565"/>
      <c r="J753" s="565"/>
      <c r="K753" s="565"/>
      <c r="L753" s="565"/>
      <c r="M753" s="565"/>
      <c r="N753" s="565"/>
      <c r="O753" s="37"/>
      <c r="P753" s="778"/>
      <c r="Q753" s="778"/>
      <c r="R753" s="778"/>
      <c r="S753" s="778"/>
      <c r="T753" s="778"/>
      <c r="U753" s="778"/>
      <c r="V753" s="778"/>
      <c r="W753" s="778"/>
      <c r="X753" s="778"/>
      <c r="Y753" s="778"/>
    </row>
    <row r="754" ht="13.5" customHeight="1">
      <c r="A754" s="37"/>
      <c r="B754" s="565"/>
      <c r="C754" s="565"/>
      <c r="D754" s="565"/>
      <c r="E754" s="565"/>
      <c r="F754" s="565"/>
      <c r="G754" s="565"/>
      <c r="H754" s="565"/>
      <c r="I754" s="565"/>
      <c r="J754" s="565"/>
      <c r="K754" s="565"/>
      <c r="L754" s="565"/>
      <c r="M754" s="565"/>
      <c r="N754" s="565"/>
      <c r="O754" s="37"/>
      <c r="P754" s="778"/>
      <c r="Q754" s="778"/>
      <c r="R754" s="778"/>
      <c r="S754" s="778"/>
      <c r="T754" s="778"/>
      <c r="U754" s="778"/>
      <c r="V754" s="778"/>
      <c r="W754" s="778"/>
      <c r="X754" s="778"/>
      <c r="Y754" s="778"/>
    </row>
    <row r="755" ht="13.5" customHeight="1">
      <c r="A755" s="37"/>
      <c r="B755" s="565"/>
      <c r="C755" s="565"/>
      <c r="D755" s="565"/>
      <c r="E755" s="565"/>
      <c r="F755" s="565"/>
      <c r="G755" s="565"/>
      <c r="H755" s="565"/>
      <c r="I755" s="565"/>
      <c r="J755" s="565"/>
      <c r="K755" s="565"/>
      <c r="L755" s="565"/>
      <c r="M755" s="565"/>
      <c r="N755" s="565"/>
      <c r="O755" s="37"/>
      <c r="P755" s="778"/>
      <c r="Q755" s="778"/>
      <c r="R755" s="778"/>
      <c r="S755" s="778"/>
      <c r="T755" s="778"/>
      <c r="U755" s="778"/>
      <c r="V755" s="778"/>
      <c r="W755" s="778"/>
      <c r="X755" s="778"/>
      <c r="Y755" s="778"/>
    </row>
    <row r="756" ht="13.5" customHeight="1">
      <c r="A756" s="37"/>
      <c r="B756" s="565"/>
      <c r="C756" s="565"/>
      <c r="D756" s="565"/>
      <c r="E756" s="565"/>
      <c r="F756" s="565"/>
      <c r="G756" s="565"/>
      <c r="H756" s="565"/>
      <c r="I756" s="565"/>
      <c r="J756" s="565"/>
      <c r="K756" s="565"/>
      <c r="L756" s="565"/>
      <c r="M756" s="565"/>
      <c r="N756" s="565"/>
      <c r="O756" s="37"/>
      <c r="P756" s="778"/>
      <c r="Q756" s="778"/>
      <c r="R756" s="778"/>
      <c r="S756" s="778"/>
      <c r="T756" s="778"/>
      <c r="U756" s="778"/>
      <c r="V756" s="778"/>
      <c r="W756" s="778"/>
      <c r="X756" s="778"/>
      <c r="Y756" s="778"/>
    </row>
    <row r="757" ht="13.5" customHeight="1">
      <c r="A757" s="37"/>
      <c r="B757" s="565"/>
      <c r="C757" s="565"/>
      <c r="D757" s="565"/>
      <c r="E757" s="565"/>
      <c r="F757" s="565"/>
      <c r="G757" s="565"/>
      <c r="H757" s="565"/>
      <c r="I757" s="565"/>
      <c r="J757" s="565"/>
      <c r="K757" s="565"/>
      <c r="L757" s="565"/>
      <c r="M757" s="565"/>
      <c r="N757" s="565"/>
      <c r="O757" s="37"/>
      <c r="P757" s="778"/>
      <c r="Q757" s="778"/>
      <c r="R757" s="778"/>
      <c r="S757" s="778"/>
      <c r="T757" s="778"/>
      <c r="U757" s="778"/>
      <c r="V757" s="778"/>
      <c r="W757" s="778"/>
      <c r="X757" s="778"/>
      <c r="Y757" s="778"/>
    </row>
    <row r="758" ht="13.5" customHeight="1">
      <c r="A758" s="37"/>
      <c r="B758" s="565"/>
      <c r="C758" s="565"/>
      <c r="D758" s="565"/>
      <c r="E758" s="565"/>
      <c r="F758" s="565"/>
      <c r="G758" s="565"/>
      <c r="H758" s="565"/>
      <c r="I758" s="565"/>
      <c r="J758" s="565"/>
      <c r="K758" s="565"/>
      <c r="L758" s="565"/>
      <c r="M758" s="565"/>
      <c r="N758" s="565"/>
      <c r="O758" s="37"/>
      <c r="P758" s="778"/>
      <c r="Q758" s="778"/>
      <c r="R758" s="778"/>
      <c r="S758" s="778"/>
      <c r="T758" s="778"/>
      <c r="U758" s="778"/>
      <c r="V758" s="778"/>
      <c r="W758" s="778"/>
      <c r="X758" s="778"/>
      <c r="Y758" s="778"/>
    </row>
    <row r="759" ht="13.5" customHeight="1">
      <c r="A759" s="37"/>
      <c r="B759" s="565"/>
      <c r="C759" s="565"/>
      <c r="D759" s="565"/>
      <c r="E759" s="565"/>
      <c r="F759" s="565"/>
      <c r="G759" s="565"/>
      <c r="H759" s="565"/>
      <c r="I759" s="565"/>
      <c r="J759" s="565"/>
      <c r="K759" s="565"/>
      <c r="L759" s="565"/>
      <c r="M759" s="565"/>
      <c r="N759" s="565"/>
      <c r="O759" s="37"/>
      <c r="P759" s="778"/>
      <c r="Q759" s="778"/>
      <c r="R759" s="778"/>
      <c r="S759" s="778"/>
      <c r="T759" s="778"/>
      <c r="U759" s="778"/>
      <c r="V759" s="778"/>
      <c r="W759" s="778"/>
      <c r="X759" s="778"/>
      <c r="Y759" s="778"/>
    </row>
    <row r="760" ht="13.5" customHeight="1">
      <c r="A760" s="37"/>
      <c r="B760" s="565"/>
      <c r="C760" s="565"/>
      <c r="D760" s="565"/>
      <c r="E760" s="565"/>
      <c r="F760" s="565"/>
      <c r="G760" s="565"/>
      <c r="H760" s="565"/>
      <c r="I760" s="565"/>
      <c r="J760" s="565"/>
      <c r="K760" s="565"/>
      <c r="L760" s="565"/>
      <c r="M760" s="565"/>
      <c r="N760" s="565"/>
      <c r="O760" s="37"/>
      <c r="P760" s="778"/>
      <c r="Q760" s="778"/>
      <c r="R760" s="778"/>
      <c r="S760" s="778"/>
      <c r="T760" s="778"/>
      <c r="U760" s="778"/>
      <c r="V760" s="778"/>
      <c r="W760" s="778"/>
      <c r="X760" s="778"/>
      <c r="Y760" s="778"/>
    </row>
    <row r="761" ht="13.5" customHeight="1">
      <c r="A761" s="37"/>
      <c r="B761" s="565"/>
      <c r="C761" s="565"/>
      <c r="D761" s="565"/>
      <c r="E761" s="565"/>
      <c r="F761" s="565"/>
      <c r="G761" s="565"/>
      <c r="H761" s="565"/>
      <c r="I761" s="565"/>
      <c r="J761" s="565"/>
      <c r="K761" s="565"/>
      <c r="L761" s="565"/>
      <c r="M761" s="565"/>
      <c r="N761" s="565"/>
      <c r="O761" s="37"/>
      <c r="P761" s="778"/>
      <c r="Q761" s="778"/>
      <c r="R761" s="778"/>
      <c r="S761" s="778"/>
      <c r="T761" s="778"/>
      <c r="U761" s="778"/>
      <c r="V761" s="778"/>
      <c r="W761" s="778"/>
      <c r="X761" s="778"/>
      <c r="Y761" s="778"/>
    </row>
    <row r="762" ht="13.5" customHeight="1">
      <c r="A762" s="37"/>
      <c r="B762" s="565"/>
      <c r="C762" s="565"/>
      <c r="D762" s="565"/>
      <c r="E762" s="565"/>
      <c r="F762" s="565"/>
      <c r="G762" s="565"/>
      <c r="H762" s="565"/>
      <c r="I762" s="565"/>
      <c r="J762" s="565"/>
      <c r="K762" s="565"/>
      <c r="L762" s="565"/>
      <c r="M762" s="565"/>
      <c r="N762" s="565"/>
      <c r="O762" s="37"/>
      <c r="P762" s="778"/>
      <c r="Q762" s="778"/>
      <c r="R762" s="778"/>
      <c r="S762" s="778"/>
      <c r="T762" s="778"/>
      <c r="U762" s="778"/>
      <c r="V762" s="778"/>
      <c r="W762" s="778"/>
      <c r="X762" s="778"/>
      <c r="Y762" s="778"/>
    </row>
    <row r="763" ht="13.5" customHeight="1">
      <c r="A763" s="37"/>
      <c r="B763" s="565"/>
      <c r="C763" s="565"/>
      <c r="D763" s="565"/>
      <c r="E763" s="565"/>
      <c r="F763" s="565"/>
      <c r="G763" s="565"/>
      <c r="H763" s="565"/>
      <c r="I763" s="565"/>
      <c r="J763" s="565"/>
      <c r="K763" s="565"/>
      <c r="L763" s="565"/>
      <c r="M763" s="565"/>
      <c r="N763" s="565"/>
      <c r="O763" s="37"/>
      <c r="P763" s="778"/>
      <c r="Q763" s="778"/>
      <c r="R763" s="778"/>
      <c r="S763" s="778"/>
      <c r="T763" s="778"/>
      <c r="U763" s="778"/>
      <c r="V763" s="778"/>
      <c r="W763" s="778"/>
      <c r="X763" s="778"/>
      <c r="Y763" s="778"/>
    </row>
    <row r="764" ht="13.5" customHeight="1">
      <c r="A764" s="37"/>
      <c r="B764" s="565"/>
      <c r="C764" s="565"/>
      <c r="D764" s="565"/>
      <c r="E764" s="565"/>
      <c r="F764" s="565"/>
      <c r="G764" s="565"/>
      <c r="H764" s="565"/>
      <c r="I764" s="565"/>
      <c r="J764" s="565"/>
      <c r="K764" s="565"/>
      <c r="L764" s="565"/>
      <c r="M764" s="565"/>
      <c r="N764" s="565"/>
      <c r="O764" s="37"/>
      <c r="P764" s="778"/>
      <c r="Q764" s="778"/>
      <c r="R764" s="778"/>
      <c r="S764" s="778"/>
      <c r="T764" s="778"/>
      <c r="U764" s="778"/>
      <c r="V764" s="778"/>
      <c r="W764" s="778"/>
      <c r="X764" s="778"/>
      <c r="Y764" s="778"/>
    </row>
    <row r="765" ht="13.5" customHeight="1">
      <c r="A765" s="37"/>
      <c r="B765" s="565"/>
      <c r="C765" s="565"/>
      <c r="D765" s="565"/>
      <c r="E765" s="565"/>
      <c r="F765" s="565"/>
      <c r="G765" s="565"/>
      <c r="H765" s="565"/>
      <c r="I765" s="565"/>
      <c r="J765" s="565"/>
      <c r="K765" s="565"/>
      <c r="L765" s="565"/>
      <c r="M765" s="565"/>
      <c r="N765" s="565"/>
      <c r="O765" s="37"/>
      <c r="P765" s="778"/>
      <c r="Q765" s="778"/>
      <c r="R765" s="778"/>
      <c r="S765" s="778"/>
      <c r="T765" s="778"/>
      <c r="U765" s="778"/>
      <c r="V765" s="778"/>
      <c r="W765" s="778"/>
      <c r="X765" s="778"/>
      <c r="Y765" s="778"/>
    </row>
    <row r="766" ht="13.5" customHeight="1">
      <c r="A766" s="37"/>
      <c r="B766" s="565"/>
      <c r="C766" s="565"/>
      <c r="D766" s="565"/>
      <c r="E766" s="565"/>
      <c r="F766" s="565"/>
      <c r="G766" s="565"/>
      <c r="H766" s="565"/>
      <c r="I766" s="565"/>
      <c r="J766" s="565"/>
      <c r="K766" s="565"/>
      <c r="L766" s="565"/>
      <c r="M766" s="565"/>
      <c r="N766" s="565"/>
      <c r="O766" s="37"/>
      <c r="P766" s="778"/>
      <c r="Q766" s="778"/>
      <c r="R766" s="778"/>
      <c r="S766" s="778"/>
      <c r="T766" s="778"/>
      <c r="U766" s="778"/>
      <c r="V766" s="778"/>
      <c r="W766" s="778"/>
      <c r="X766" s="778"/>
      <c r="Y766" s="778"/>
    </row>
    <row r="767" ht="13.5" customHeight="1">
      <c r="A767" s="37"/>
      <c r="B767" s="565"/>
      <c r="C767" s="565"/>
      <c r="D767" s="565"/>
      <c r="E767" s="565"/>
      <c r="F767" s="565"/>
      <c r="G767" s="565"/>
      <c r="H767" s="565"/>
      <c r="I767" s="565"/>
      <c r="J767" s="565"/>
      <c r="K767" s="565"/>
      <c r="L767" s="565"/>
      <c r="M767" s="565"/>
      <c r="N767" s="565"/>
      <c r="O767" s="37"/>
      <c r="P767" s="778"/>
      <c r="Q767" s="778"/>
      <c r="R767" s="778"/>
      <c r="S767" s="778"/>
      <c r="T767" s="778"/>
      <c r="U767" s="778"/>
      <c r="V767" s="778"/>
      <c r="W767" s="778"/>
      <c r="X767" s="778"/>
      <c r="Y767" s="778"/>
    </row>
    <row r="768" ht="13.5" customHeight="1">
      <c r="A768" s="37"/>
      <c r="B768" s="565"/>
      <c r="C768" s="565"/>
      <c r="D768" s="565"/>
      <c r="E768" s="565"/>
      <c r="F768" s="565"/>
      <c r="G768" s="565"/>
      <c r="H768" s="565"/>
      <c r="I768" s="565"/>
      <c r="J768" s="565"/>
      <c r="K768" s="565"/>
      <c r="L768" s="565"/>
      <c r="M768" s="565"/>
      <c r="N768" s="565"/>
      <c r="O768" s="37"/>
      <c r="P768" s="778"/>
      <c r="Q768" s="778"/>
      <c r="R768" s="778"/>
      <c r="S768" s="778"/>
      <c r="T768" s="778"/>
      <c r="U768" s="778"/>
      <c r="V768" s="778"/>
      <c r="W768" s="778"/>
      <c r="X768" s="778"/>
      <c r="Y768" s="778"/>
    </row>
    <row r="769" ht="13.5" customHeight="1">
      <c r="A769" s="37"/>
      <c r="B769" s="565"/>
      <c r="C769" s="565"/>
      <c r="D769" s="565"/>
      <c r="E769" s="565"/>
      <c r="F769" s="565"/>
      <c r="G769" s="565"/>
      <c r="H769" s="565"/>
      <c r="I769" s="565"/>
      <c r="J769" s="565"/>
      <c r="K769" s="565"/>
      <c r="L769" s="565"/>
      <c r="M769" s="565"/>
      <c r="N769" s="565"/>
      <c r="O769" s="37"/>
      <c r="P769" s="778"/>
      <c r="Q769" s="778"/>
      <c r="R769" s="778"/>
      <c r="S769" s="778"/>
      <c r="T769" s="778"/>
      <c r="U769" s="778"/>
      <c r="V769" s="778"/>
      <c r="W769" s="778"/>
      <c r="X769" s="778"/>
      <c r="Y769" s="778"/>
    </row>
    <row r="770" ht="13.5" customHeight="1">
      <c r="A770" s="37"/>
      <c r="B770" s="565"/>
      <c r="C770" s="565"/>
      <c r="D770" s="565"/>
      <c r="E770" s="565"/>
      <c r="F770" s="565"/>
      <c r="G770" s="565"/>
      <c r="H770" s="565"/>
      <c r="I770" s="565"/>
      <c r="J770" s="565"/>
      <c r="K770" s="565"/>
      <c r="L770" s="565"/>
      <c r="M770" s="565"/>
      <c r="N770" s="565"/>
      <c r="O770" s="37"/>
      <c r="P770" s="778"/>
      <c r="Q770" s="778"/>
      <c r="R770" s="778"/>
      <c r="S770" s="778"/>
      <c r="T770" s="778"/>
      <c r="U770" s="778"/>
      <c r="V770" s="778"/>
      <c r="W770" s="778"/>
      <c r="X770" s="778"/>
      <c r="Y770" s="778"/>
    </row>
    <row r="771" ht="13.5" customHeight="1">
      <c r="A771" s="37"/>
      <c r="B771" s="565"/>
      <c r="C771" s="565"/>
      <c r="D771" s="565"/>
      <c r="E771" s="565"/>
      <c r="F771" s="565"/>
      <c r="G771" s="565"/>
      <c r="H771" s="565"/>
      <c r="I771" s="565"/>
      <c r="J771" s="565"/>
      <c r="K771" s="565"/>
      <c r="L771" s="565"/>
      <c r="M771" s="565"/>
      <c r="N771" s="565"/>
      <c r="O771" s="37"/>
      <c r="P771" s="778"/>
      <c r="Q771" s="778"/>
      <c r="R771" s="778"/>
      <c r="S771" s="778"/>
      <c r="T771" s="778"/>
      <c r="U771" s="778"/>
      <c r="V771" s="778"/>
      <c r="W771" s="778"/>
      <c r="X771" s="778"/>
      <c r="Y771" s="778"/>
    </row>
    <row r="772" ht="13.5" customHeight="1">
      <c r="A772" s="37"/>
      <c r="B772" s="565"/>
      <c r="C772" s="565"/>
      <c r="D772" s="565"/>
      <c r="E772" s="565"/>
      <c r="F772" s="565"/>
      <c r="G772" s="565"/>
      <c r="H772" s="565"/>
      <c r="I772" s="565"/>
      <c r="J772" s="565"/>
      <c r="K772" s="565"/>
      <c r="L772" s="565"/>
      <c r="M772" s="565"/>
      <c r="N772" s="565"/>
      <c r="O772" s="37"/>
      <c r="P772" s="778"/>
      <c r="Q772" s="778"/>
      <c r="R772" s="778"/>
      <c r="S772" s="778"/>
      <c r="T772" s="778"/>
      <c r="U772" s="778"/>
      <c r="V772" s="778"/>
      <c r="W772" s="778"/>
      <c r="X772" s="778"/>
      <c r="Y772" s="778"/>
    </row>
    <row r="773" ht="13.5" customHeight="1">
      <c r="A773" s="37"/>
      <c r="B773" s="565"/>
      <c r="C773" s="565"/>
      <c r="D773" s="565"/>
      <c r="E773" s="565"/>
      <c r="F773" s="565"/>
      <c r="G773" s="565"/>
      <c r="H773" s="565"/>
      <c r="I773" s="565"/>
      <c r="J773" s="565"/>
      <c r="K773" s="565"/>
      <c r="L773" s="565"/>
      <c r="M773" s="565"/>
      <c r="N773" s="565"/>
      <c r="O773" s="37"/>
      <c r="P773" s="778"/>
      <c r="Q773" s="778"/>
      <c r="R773" s="778"/>
      <c r="S773" s="778"/>
      <c r="T773" s="778"/>
      <c r="U773" s="778"/>
      <c r="V773" s="778"/>
      <c r="W773" s="778"/>
      <c r="X773" s="778"/>
      <c r="Y773" s="778"/>
    </row>
    <row r="774" ht="13.5" customHeight="1">
      <c r="A774" s="37"/>
      <c r="B774" s="565"/>
      <c r="C774" s="565"/>
      <c r="D774" s="565"/>
      <c r="E774" s="565"/>
      <c r="F774" s="565"/>
      <c r="G774" s="565"/>
      <c r="H774" s="565"/>
      <c r="I774" s="565"/>
      <c r="J774" s="565"/>
      <c r="K774" s="565"/>
      <c r="L774" s="565"/>
      <c r="M774" s="565"/>
      <c r="N774" s="565"/>
      <c r="O774" s="37"/>
      <c r="P774" s="778"/>
      <c r="Q774" s="778"/>
      <c r="R774" s="778"/>
      <c r="S774" s="778"/>
      <c r="T774" s="778"/>
      <c r="U774" s="778"/>
      <c r="V774" s="778"/>
      <c r="W774" s="778"/>
      <c r="X774" s="778"/>
      <c r="Y774" s="778"/>
    </row>
    <row r="775" ht="13.5" customHeight="1">
      <c r="A775" s="37"/>
      <c r="B775" s="565"/>
      <c r="C775" s="565"/>
      <c r="D775" s="565"/>
      <c r="E775" s="565"/>
      <c r="F775" s="565"/>
      <c r="G775" s="565"/>
      <c r="H775" s="565"/>
      <c r="I775" s="565"/>
      <c r="J775" s="565"/>
      <c r="K775" s="565"/>
      <c r="L775" s="565"/>
      <c r="M775" s="565"/>
      <c r="N775" s="565"/>
      <c r="O775" s="37"/>
      <c r="P775" s="778"/>
      <c r="Q775" s="778"/>
      <c r="R775" s="778"/>
      <c r="S775" s="778"/>
      <c r="T775" s="778"/>
      <c r="U775" s="778"/>
      <c r="V775" s="778"/>
      <c r="W775" s="778"/>
      <c r="X775" s="778"/>
      <c r="Y775" s="778"/>
    </row>
    <row r="776" ht="13.5" customHeight="1">
      <c r="A776" s="37"/>
      <c r="B776" s="565"/>
      <c r="C776" s="565"/>
      <c r="D776" s="565"/>
      <c r="E776" s="565"/>
      <c r="F776" s="565"/>
      <c r="G776" s="565"/>
      <c r="H776" s="565"/>
      <c r="I776" s="565"/>
      <c r="J776" s="565"/>
      <c r="K776" s="565"/>
      <c r="L776" s="565"/>
      <c r="M776" s="565"/>
      <c r="N776" s="565"/>
      <c r="O776" s="37"/>
      <c r="P776" s="778"/>
      <c r="Q776" s="778"/>
      <c r="R776" s="778"/>
      <c r="S776" s="778"/>
      <c r="T776" s="778"/>
      <c r="U776" s="778"/>
      <c r="V776" s="778"/>
      <c r="W776" s="778"/>
      <c r="X776" s="778"/>
      <c r="Y776" s="778"/>
    </row>
    <row r="777" ht="13.5" customHeight="1">
      <c r="A777" s="37"/>
      <c r="B777" s="565"/>
      <c r="C777" s="565"/>
      <c r="D777" s="565"/>
      <c r="E777" s="565"/>
      <c r="F777" s="565"/>
      <c r="G777" s="565"/>
      <c r="H777" s="565"/>
      <c r="I777" s="565"/>
      <c r="J777" s="565"/>
      <c r="K777" s="565"/>
      <c r="L777" s="565"/>
      <c r="M777" s="565"/>
      <c r="N777" s="565"/>
      <c r="O777" s="37"/>
      <c r="P777" s="778"/>
      <c r="Q777" s="778"/>
      <c r="R777" s="778"/>
      <c r="S777" s="778"/>
      <c r="T777" s="778"/>
      <c r="U777" s="778"/>
      <c r="V777" s="778"/>
      <c r="W777" s="778"/>
      <c r="X777" s="778"/>
      <c r="Y777" s="778"/>
    </row>
    <row r="778" ht="13.5" customHeight="1">
      <c r="A778" s="37"/>
      <c r="B778" s="565"/>
      <c r="C778" s="565"/>
      <c r="D778" s="565"/>
      <c r="E778" s="565"/>
      <c r="F778" s="565"/>
      <c r="G778" s="565"/>
      <c r="H778" s="565"/>
      <c r="I778" s="565"/>
      <c r="J778" s="565"/>
      <c r="K778" s="565"/>
      <c r="L778" s="565"/>
      <c r="M778" s="565"/>
      <c r="N778" s="565"/>
      <c r="O778" s="37"/>
      <c r="P778" s="778"/>
      <c r="Q778" s="778"/>
      <c r="R778" s="778"/>
      <c r="S778" s="778"/>
      <c r="T778" s="778"/>
      <c r="U778" s="778"/>
      <c r="V778" s="778"/>
      <c r="W778" s="778"/>
      <c r="X778" s="778"/>
      <c r="Y778" s="778"/>
    </row>
    <row r="779" ht="13.5" customHeight="1">
      <c r="A779" s="37"/>
      <c r="B779" s="565"/>
      <c r="C779" s="565"/>
      <c r="D779" s="565"/>
      <c r="E779" s="565"/>
      <c r="F779" s="565"/>
      <c r="G779" s="565"/>
      <c r="H779" s="565"/>
      <c r="I779" s="565"/>
      <c r="J779" s="565"/>
      <c r="K779" s="565"/>
      <c r="L779" s="565"/>
      <c r="M779" s="565"/>
      <c r="N779" s="565"/>
      <c r="O779" s="37"/>
      <c r="P779" s="778"/>
      <c r="Q779" s="778"/>
      <c r="R779" s="778"/>
      <c r="S779" s="778"/>
      <c r="T779" s="778"/>
      <c r="U779" s="778"/>
      <c r="V779" s="778"/>
      <c r="W779" s="778"/>
      <c r="X779" s="778"/>
      <c r="Y779" s="778"/>
    </row>
    <row r="780" ht="13.5" customHeight="1">
      <c r="A780" s="37"/>
      <c r="B780" s="565"/>
      <c r="C780" s="565"/>
      <c r="D780" s="565"/>
      <c r="E780" s="565"/>
      <c r="F780" s="565"/>
      <c r="G780" s="565"/>
      <c r="H780" s="565"/>
      <c r="I780" s="565"/>
      <c r="J780" s="565"/>
      <c r="K780" s="565"/>
      <c r="L780" s="565"/>
      <c r="M780" s="565"/>
      <c r="N780" s="565"/>
      <c r="O780" s="37"/>
      <c r="P780" s="778"/>
      <c r="Q780" s="778"/>
      <c r="R780" s="778"/>
      <c r="S780" s="778"/>
      <c r="T780" s="778"/>
      <c r="U780" s="778"/>
      <c r="V780" s="778"/>
      <c r="W780" s="778"/>
      <c r="X780" s="778"/>
      <c r="Y780" s="778"/>
    </row>
    <row r="781" ht="13.5" customHeight="1">
      <c r="A781" s="37"/>
      <c r="B781" s="565"/>
      <c r="C781" s="565"/>
      <c r="D781" s="565"/>
      <c r="E781" s="565"/>
      <c r="F781" s="565"/>
      <c r="G781" s="565"/>
      <c r="H781" s="565"/>
      <c r="I781" s="565"/>
      <c r="J781" s="565"/>
      <c r="K781" s="565"/>
      <c r="L781" s="565"/>
      <c r="M781" s="565"/>
      <c r="N781" s="565"/>
      <c r="O781" s="37"/>
      <c r="P781" s="778"/>
      <c r="Q781" s="778"/>
      <c r="R781" s="778"/>
      <c r="S781" s="778"/>
      <c r="T781" s="778"/>
      <c r="U781" s="778"/>
      <c r="V781" s="778"/>
      <c r="W781" s="778"/>
      <c r="X781" s="778"/>
      <c r="Y781" s="778"/>
    </row>
    <row r="782" ht="13.5" customHeight="1">
      <c r="A782" s="37"/>
      <c r="B782" s="565"/>
      <c r="C782" s="565"/>
      <c r="D782" s="565"/>
      <c r="E782" s="565"/>
      <c r="F782" s="565"/>
      <c r="G782" s="565"/>
      <c r="H782" s="565"/>
      <c r="I782" s="565"/>
      <c r="J782" s="565"/>
      <c r="K782" s="565"/>
      <c r="L782" s="565"/>
      <c r="M782" s="565"/>
      <c r="N782" s="565"/>
      <c r="O782" s="37"/>
      <c r="P782" s="778"/>
      <c r="Q782" s="778"/>
      <c r="R782" s="778"/>
      <c r="S782" s="778"/>
      <c r="T782" s="778"/>
      <c r="U782" s="778"/>
      <c r="V782" s="778"/>
      <c r="W782" s="778"/>
      <c r="X782" s="778"/>
      <c r="Y782" s="778"/>
    </row>
    <row r="783" ht="13.5" customHeight="1">
      <c r="A783" s="37"/>
      <c r="B783" s="565"/>
      <c r="C783" s="565"/>
      <c r="D783" s="565"/>
      <c r="E783" s="565"/>
      <c r="F783" s="565"/>
      <c r="G783" s="565"/>
      <c r="H783" s="565"/>
      <c r="I783" s="565"/>
      <c r="J783" s="565"/>
      <c r="K783" s="565"/>
      <c r="L783" s="565"/>
      <c r="M783" s="565"/>
      <c r="N783" s="565"/>
      <c r="O783" s="37"/>
      <c r="P783" s="778"/>
      <c r="Q783" s="778"/>
      <c r="R783" s="778"/>
      <c r="S783" s="778"/>
      <c r="T783" s="778"/>
      <c r="U783" s="778"/>
      <c r="V783" s="778"/>
      <c r="W783" s="778"/>
      <c r="X783" s="778"/>
      <c r="Y783" s="778"/>
    </row>
    <row r="784" ht="13.5" customHeight="1">
      <c r="A784" s="37"/>
      <c r="B784" s="565"/>
      <c r="C784" s="565"/>
      <c r="D784" s="565"/>
      <c r="E784" s="565"/>
      <c r="F784" s="565"/>
      <c r="G784" s="565"/>
      <c r="H784" s="565"/>
      <c r="I784" s="565"/>
      <c r="J784" s="565"/>
      <c r="K784" s="565"/>
      <c r="L784" s="565"/>
      <c r="M784" s="565"/>
      <c r="N784" s="565"/>
      <c r="O784" s="37"/>
      <c r="P784" s="778"/>
      <c r="Q784" s="778"/>
      <c r="R784" s="778"/>
      <c r="S784" s="778"/>
      <c r="T784" s="778"/>
      <c r="U784" s="778"/>
      <c r="V784" s="778"/>
      <c r="W784" s="778"/>
      <c r="X784" s="778"/>
      <c r="Y784" s="778"/>
    </row>
    <row r="785" ht="13.5" customHeight="1">
      <c r="A785" s="37"/>
      <c r="B785" s="565"/>
      <c r="C785" s="565"/>
      <c r="D785" s="565"/>
      <c r="E785" s="565"/>
      <c r="F785" s="565"/>
      <c r="G785" s="565"/>
      <c r="H785" s="565"/>
      <c r="I785" s="565"/>
      <c r="J785" s="565"/>
      <c r="K785" s="565"/>
      <c r="L785" s="565"/>
      <c r="M785" s="565"/>
      <c r="N785" s="565"/>
      <c r="O785" s="37"/>
      <c r="P785" s="778"/>
      <c r="Q785" s="778"/>
      <c r="R785" s="778"/>
      <c r="S785" s="778"/>
      <c r="T785" s="778"/>
      <c r="U785" s="778"/>
      <c r="V785" s="778"/>
      <c r="W785" s="778"/>
      <c r="X785" s="778"/>
      <c r="Y785" s="778"/>
    </row>
    <row r="786" ht="13.5" customHeight="1">
      <c r="A786" s="37"/>
      <c r="B786" s="565"/>
      <c r="C786" s="565"/>
      <c r="D786" s="565"/>
      <c r="E786" s="565"/>
      <c r="F786" s="565"/>
      <c r="G786" s="565"/>
      <c r="H786" s="565"/>
      <c r="I786" s="565"/>
      <c r="J786" s="565"/>
      <c r="K786" s="565"/>
      <c r="L786" s="565"/>
      <c r="M786" s="565"/>
      <c r="N786" s="565"/>
      <c r="O786" s="37"/>
      <c r="P786" s="778"/>
      <c r="Q786" s="778"/>
      <c r="R786" s="778"/>
      <c r="S786" s="778"/>
      <c r="T786" s="778"/>
      <c r="U786" s="778"/>
      <c r="V786" s="778"/>
      <c r="W786" s="778"/>
      <c r="X786" s="778"/>
      <c r="Y786" s="778"/>
    </row>
    <row r="787" ht="13.5" customHeight="1">
      <c r="A787" s="37"/>
      <c r="B787" s="565"/>
      <c r="C787" s="565"/>
      <c r="D787" s="565"/>
      <c r="E787" s="565"/>
      <c r="F787" s="565"/>
      <c r="G787" s="565"/>
      <c r="H787" s="565"/>
      <c r="I787" s="565"/>
      <c r="J787" s="565"/>
      <c r="K787" s="565"/>
      <c r="L787" s="565"/>
      <c r="M787" s="565"/>
      <c r="N787" s="565"/>
      <c r="O787" s="37"/>
      <c r="P787" s="778"/>
      <c r="Q787" s="778"/>
      <c r="R787" s="778"/>
      <c r="S787" s="778"/>
      <c r="T787" s="778"/>
      <c r="U787" s="778"/>
      <c r="V787" s="778"/>
      <c r="W787" s="778"/>
      <c r="X787" s="778"/>
      <c r="Y787" s="778"/>
    </row>
    <row r="788" ht="13.5" customHeight="1">
      <c r="A788" s="37"/>
      <c r="B788" s="565"/>
      <c r="C788" s="565"/>
      <c r="D788" s="565"/>
      <c r="E788" s="565"/>
      <c r="F788" s="565"/>
      <c r="G788" s="565"/>
      <c r="H788" s="565"/>
      <c r="I788" s="565"/>
      <c r="J788" s="565"/>
      <c r="K788" s="565"/>
      <c r="L788" s="565"/>
      <c r="M788" s="565"/>
      <c r="N788" s="565"/>
      <c r="O788" s="37"/>
      <c r="P788" s="778"/>
      <c r="Q788" s="778"/>
      <c r="R788" s="778"/>
      <c r="S788" s="778"/>
      <c r="T788" s="778"/>
      <c r="U788" s="778"/>
      <c r="V788" s="778"/>
      <c r="W788" s="778"/>
      <c r="X788" s="778"/>
      <c r="Y788" s="778"/>
    </row>
    <row r="789" ht="13.5" customHeight="1">
      <c r="A789" s="37"/>
      <c r="B789" s="565"/>
      <c r="C789" s="565"/>
      <c r="D789" s="565"/>
      <c r="E789" s="565"/>
      <c r="F789" s="565"/>
      <c r="G789" s="565"/>
      <c r="H789" s="565"/>
      <c r="I789" s="565"/>
      <c r="J789" s="565"/>
      <c r="K789" s="565"/>
      <c r="L789" s="565"/>
      <c r="M789" s="565"/>
      <c r="N789" s="565"/>
      <c r="O789" s="37"/>
      <c r="P789" s="778"/>
      <c r="Q789" s="778"/>
      <c r="R789" s="778"/>
      <c r="S789" s="778"/>
      <c r="T789" s="778"/>
      <c r="U789" s="778"/>
      <c r="V789" s="778"/>
      <c r="W789" s="778"/>
      <c r="X789" s="778"/>
      <c r="Y789" s="778"/>
    </row>
    <row r="790" ht="13.5" customHeight="1">
      <c r="A790" s="37"/>
      <c r="B790" s="565"/>
      <c r="C790" s="565"/>
      <c r="D790" s="565"/>
      <c r="E790" s="565"/>
      <c r="F790" s="565"/>
      <c r="G790" s="565"/>
      <c r="H790" s="565"/>
      <c r="I790" s="565"/>
      <c r="J790" s="565"/>
      <c r="K790" s="565"/>
      <c r="L790" s="565"/>
      <c r="M790" s="565"/>
      <c r="N790" s="565"/>
      <c r="O790" s="37"/>
      <c r="P790" s="778"/>
      <c r="Q790" s="778"/>
      <c r="R790" s="778"/>
      <c r="S790" s="778"/>
      <c r="T790" s="778"/>
      <c r="U790" s="778"/>
      <c r="V790" s="778"/>
      <c r="W790" s="778"/>
      <c r="X790" s="778"/>
      <c r="Y790" s="778"/>
    </row>
    <row r="791" ht="13.5" customHeight="1">
      <c r="A791" s="37"/>
      <c r="B791" s="565"/>
      <c r="C791" s="565"/>
      <c r="D791" s="565"/>
      <c r="E791" s="565"/>
      <c r="F791" s="565"/>
      <c r="G791" s="565"/>
      <c r="H791" s="565"/>
      <c r="I791" s="565"/>
      <c r="J791" s="565"/>
      <c r="K791" s="565"/>
      <c r="L791" s="565"/>
      <c r="M791" s="565"/>
      <c r="N791" s="565"/>
      <c r="O791" s="37"/>
      <c r="P791" s="778"/>
      <c r="Q791" s="778"/>
      <c r="R791" s="778"/>
      <c r="S791" s="778"/>
      <c r="T791" s="778"/>
      <c r="U791" s="778"/>
      <c r="V791" s="778"/>
      <c r="W791" s="778"/>
      <c r="X791" s="778"/>
      <c r="Y791" s="778"/>
    </row>
    <row r="792" ht="13.5" customHeight="1">
      <c r="A792" s="37"/>
      <c r="B792" s="565"/>
      <c r="C792" s="565"/>
      <c r="D792" s="565"/>
      <c r="E792" s="565"/>
      <c r="F792" s="565"/>
      <c r="G792" s="565"/>
      <c r="H792" s="565"/>
      <c r="I792" s="565"/>
      <c r="J792" s="565"/>
      <c r="K792" s="565"/>
      <c r="L792" s="565"/>
      <c r="M792" s="565"/>
      <c r="N792" s="565"/>
      <c r="O792" s="37"/>
      <c r="P792" s="778"/>
      <c r="Q792" s="778"/>
      <c r="R792" s="778"/>
      <c r="S792" s="778"/>
      <c r="T792" s="778"/>
      <c r="U792" s="778"/>
      <c r="V792" s="778"/>
      <c r="W792" s="778"/>
      <c r="X792" s="778"/>
      <c r="Y792" s="778"/>
    </row>
    <row r="793" ht="13.5" customHeight="1">
      <c r="A793" s="37"/>
      <c r="B793" s="565"/>
      <c r="C793" s="565"/>
      <c r="D793" s="565"/>
      <c r="E793" s="565"/>
      <c r="F793" s="565"/>
      <c r="G793" s="565"/>
      <c r="H793" s="565"/>
      <c r="I793" s="565"/>
      <c r="J793" s="565"/>
      <c r="K793" s="565"/>
      <c r="L793" s="565"/>
      <c r="M793" s="565"/>
      <c r="N793" s="565"/>
      <c r="O793" s="37"/>
      <c r="P793" s="778"/>
      <c r="Q793" s="778"/>
      <c r="R793" s="778"/>
      <c r="S793" s="778"/>
      <c r="T793" s="778"/>
      <c r="U793" s="778"/>
      <c r="V793" s="778"/>
      <c r="W793" s="778"/>
      <c r="X793" s="778"/>
      <c r="Y793" s="778"/>
    </row>
    <row r="794" ht="13.5" customHeight="1">
      <c r="A794" s="37"/>
      <c r="B794" s="565"/>
      <c r="C794" s="565"/>
      <c r="D794" s="565"/>
      <c r="E794" s="565"/>
      <c r="F794" s="565"/>
      <c r="G794" s="565"/>
      <c r="H794" s="565"/>
      <c r="I794" s="565"/>
      <c r="J794" s="565"/>
      <c r="K794" s="565"/>
      <c r="L794" s="565"/>
      <c r="M794" s="565"/>
      <c r="N794" s="565"/>
      <c r="O794" s="37"/>
      <c r="P794" s="778"/>
      <c r="Q794" s="778"/>
      <c r="R794" s="778"/>
      <c r="S794" s="778"/>
      <c r="T794" s="778"/>
      <c r="U794" s="778"/>
      <c r="V794" s="778"/>
      <c r="W794" s="778"/>
      <c r="X794" s="778"/>
      <c r="Y794" s="778"/>
    </row>
    <row r="795" ht="13.5" customHeight="1">
      <c r="A795" s="37"/>
      <c r="B795" s="565"/>
      <c r="C795" s="565"/>
      <c r="D795" s="565"/>
      <c r="E795" s="565"/>
      <c r="F795" s="565"/>
      <c r="G795" s="565"/>
      <c r="H795" s="565"/>
      <c r="I795" s="565"/>
      <c r="J795" s="565"/>
      <c r="K795" s="565"/>
      <c r="L795" s="565"/>
      <c r="M795" s="565"/>
      <c r="N795" s="565"/>
      <c r="O795" s="37"/>
      <c r="P795" s="778"/>
      <c r="Q795" s="778"/>
      <c r="R795" s="778"/>
      <c r="S795" s="778"/>
      <c r="T795" s="778"/>
      <c r="U795" s="778"/>
      <c r="V795" s="778"/>
      <c r="W795" s="778"/>
      <c r="X795" s="778"/>
      <c r="Y795" s="778"/>
    </row>
    <row r="796" ht="13.5" customHeight="1">
      <c r="A796" s="37"/>
      <c r="B796" s="565"/>
      <c r="C796" s="565"/>
      <c r="D796" s="565"/>
      <c r="E796" s="565"/>
      <c r="F796" s="565"/>
      <c r="G796" s="565"/>
      <c r="H796" s="565"/>
      <c r="I796" s="565"/>
      <c r="J796" s="565"/>
      <c r="K796" s="565"/>
      <c r="L796" s="565"/>
      <c r="M796" s="565"/>
      <c r="N796" s="565"/>
      <c r="O796" s="37"/>
      <c r="P796" s="778"/>
      <c r="Q796" s="778"/>
      <c r="R796" s="778"/>
      <c r="S796" s="778"/>
      <c r="T796" s="778"/>
      <c r="U796" s="778"/>
      <c r="V796" s="778"/>
      <c r="W796" s="778"/>
      <c r="X796" s="778"/>
      <c r="Y796" s="778"/>
    </row>
    <row r="797" ht="13.5" customHeight="1">
      <c r="A797" s="37"/>
      <c r="B797" s="565"/>
      <c r="C797" s="565"/>
      <c r="D797" s="565"/>
      <c r="E797" s="565"/>
      <c r="F797" s="565"/>
      <c r="G797" s="565"/>
      <c r="H797" s="565"/>
      <c r="I797" s="565"/>
      <c r="J797" s="565"/>
      <c r="K797" s="565"/>
      <c r="L797" s="565"/>
      <c r="M797" s="565"/>
      <c r="N797" s="565"/>
      <c r="O797" s="37"/>
      <c r="P797" s="778"/>
      <c r="Q797" s="778"/>
      <c r="R797" s="778"/>
      <c r="S797" s="778"/>
      <c r="T797" s="778"/>
      <c r="U797" s="778"/>
      <c r="V797" s="778"/>
      <c r="W797" s="778"/>
      <c r="X797" s="778"/>
      <c r="Y797" s="778"/>
    </row>
    <row r="798" ht="13.5" customHeight="1">
      <c r="A798" s="37"/>
      <c r="B798" s="565"/>
      <c r="C798" s="565"/>
      <c r="D798" s="565"/>
      <c r="E798" s="565"/>
      <c r="F798" s="565"/>
      <c r="G798" s="565"/>
      <c r="H798" s="565"/>
      <c r="I798" s="565"/>
      <c r="J798" s="565"/>
      <c r="K798" s="565"/>
      <c r="L798" s="565"/>
      <c r="M798" s="565"/>
      <c r="N798" s="565"/>
      <c r="O798" s="37"/>
      <c r="P798" s="778"/>
      <c r="Q798" s="778"/>
      <c r="R798" s="778"/>
      <c r="S798" s="778"/>
      <c r="T798" s="778"/>
      <c r="U798" s="778"/>
      <c r="V798" s="778"/>
      <c r="W798" s="778"/>
      <c r="X798" s="778"/>
      <c r="Y798" s="778"/>
    </row>
    <row r="799" ht="13.5" customHeight="1">
      <c r="A799" s="37"/>
      <c r="B799" s="565"/>
      <c r="C799" s="565"/>
      <c r="D799" s="565"/>
      <c r="E799" s="565"/>
      <c r="F799" s="565"/>
      <c r="G799" s="565"/>
      <c r="H799" s="565"/>
      <c r="I799" s="565"/>
      <c r="J799" s="565"/>
      <c r="K799" s="565"/>
      <c r="L799" s="565"/>
      <c r="M799" s="565"/>
      <c r="N799" s="565"/>
      <c r="O799" s="37"/>
      <c r="P799" s="778"/>
      <c r="Q799" s="778"/>
      <c r="R799" s="778"/>
      <c r="S799" s="778"/>
      <c r="T799" s="778"/>
      <c r="U799" s="778"/>
      <c r="V799" s="778"/>
      <c r="W799" s="778"/>
      <c r="X799" s="778"/>
      <c r="Y799" s="778"/>
    </row>
    <row r="800" ht="13.5" customHeight="1">
      <c r="A800" s="37"/>
      <c r="B800" s="565"/>
      <c r="C800" s="565"/>
      <c r="D800" s="565"/>
      <c r="E800" s="565"/>
      <c r="F800" s="565"/>
      <c r="G800" s="565"/>
      <c r="H800" s="565"/>
      <c r="I800" s="565"/>
      <c r="J800" s="565"/>
      <c r="K800" s="565"/>
      <c r="L800" s="565"/>
      <c r="M800" s="565"/>
      <c r="N800" s="565"/>
      <c r="O800" s="37"/>
      <c r="P800" s="778"/>
      <c r="Q800" s="778"/>
      <c r="R800" s="778"/>
      <c r="S800" s="778"/>
      <c r="T800" s="778"/>
      <c r="U800" s="778"/>
      <c r="V800" s="778"/>
      <c r="W800" s="778"/>
      <c r="X800" s="778"/>
      <c r="Y800" s="778"/>
    </row>
    <row r="801" ht="13.5" customHeight="1">
      <c r="A801" s="37"/>
      <c r="B801" s="565"/>
      <c r="C801" s="565"/>
      <c r="D801" s="565"/>
      <c r="E801" s="565"/>
      <c r="F801" s="565"/>
      <c r="G801" s="565"/>
      <c r="H801" s="565"/>
      <c r="I801" s="565"/>
      <c r="J801" s="565"/>
      <c r="K801" s="565"/>
      <c r="L801" s="565"/>
      <c r="M801" s="565"/>
      <c r="N801" s="565"/>
      <c r="O801" s="37"/>
      <c r="P801" s="778"/>
      <c r="Q801" s="778"/>
      <c r="R801" s="778"/>
      <c r="S801" s="778"/>
      <c r="T801" s="778"/>
      <c r="U801" s="778"/>
      <c r="V801" s="778"/>
      <c r="W801" s="778"/>
      <c r="X801" s="778"/>
      <c r="Y801" s="778"/>
    </row>
    <row r="802" ht="13.5" customHeight="1">
      <c r="A802" s="37"/>
      <c r="B802" s="565"/>
      <c r="C802" s="565"/>
      <c r="D802" s="565"/>
      <c r="E802" s="565"/>
      <c r="F802" s="565"/>
      <c r="G802" s="565"/>
      <c r="H802" s="565"/>
      <c r="I802" s="565"/>
      <c r="J802" s="565"/>
      <c r="K802" s="565"/>
      <c r="L802" s="565"/>
      <c r="M802" s="565"/>
      <c r="N802" s="565"/>
      <c r="O802" s="37"/>
      <c r="P802" s="778"/>
      <c r="Q802" s="778"/>
      <c r="R802" s="778"/>
      <c r="S802" s="778"/>
      <c r="T802" s="778"/>
      <c r="U802" s="778"/>
      <c r="V802" s="778"/>
      <c r="W802" s="778"/>
      <c r="X802" s="778"/>
      <c r="Y802" s="778"/>
    </row>
    <row r="803" ht="13.5" customHeight="1">
      <c r="A803" s="37"/>
      <c r="B803" s="565"/>
      <c r="C803" s="565"/>
      <c r="D803" s="565"/>
      <c r="E803" s="565"/>
      <c r="F803" s="565"/>
      <c r="G803" s="565"/>
      <c r="H803" s="565"/>
      <c r="I803" s="565"/>
      <c r="J803" s="565"/>
      <c r="K803" s="565"/>
      <c r="L803" s="565"/>
      <c r="M803" s="565"/>
      <c r="N803" s="565"/>
      <c r="O803" s="37"/>
      <c r="P803" s="778"/>
      <c r="Q803" s="778"/>
      <c r="R803" s="778"/>
      <c r="S803" s="778"/>
      <c r="T803" s="778"/>
      <c r="U803" s="778"/>
      <c r="V803" s="778"/>
      <c r="W803" s="778"/>
      <c r="X803" s="778"/>
      <c r="Y803" s="778"/>
    </row>
    <row r="804" ht="13.5" customHeight="1">
      <c r="A804" s="37"/>
      <c r="B804" s="565"/>
      <c r="C804" s="565"/>
      <c r="D804" s="565"/>
      <c r="E804" s="565"/>
      <c r="F804" s="565"/>
      <c r="G804" s="565"/>
      <c r="H804" s="565"/>
      <c r="I804" s="565"/>
      <c r="J804" s="565"/>
      <c r="K804" s="565"/>
      <c r="L804" s="565"/>
      <c r="M804" s="565"/>
      <c r="N804" s="565"/>
      <c r="O804" s="37"/>
      <c r="P804" s="778"/>
      <c r="Q804" s="778"/>
      <c r="R804" s="778"/>
      <c r="S804" s="778"/>
      <c r="T804" s="778"/>
      <c r="U804" s="778"/>
      <c r="V804" s="778"/>
      <c r="W804" s="778"/>
      <c r="X804" s="778"/>
      <c r="Y804" s="778"/>
    </row>
    <row r="805" ht="13.5" customHeight="1">
      <c r="A805" s="37"/>
      <c r="B805" s="565"/>
      <c r="C805" s="565"/>
      <c r="D805" s="565"/>
      <c r="E805" s="565"/>
      <c r="F805" s="565"/>
      <c r="G805" s="565"/>
      <c r="H805" s="565"/>
      <c r="I805" s="565"/>
      <c r="J805" s="565"/>
      <c r="K805" s="565"/>
      <c r="L805" s="565"/>
      <c r="M805" s="565"/>
      <c r="N805" s="565"/>
      <c r="O805" s="37"/>
      <c r="P805" s="778"/>
      <c r="Q805" s="778"/>
      <c r="R805" s="778"/>
      <c r="S805" s="778"/>
      <c r="T805" s="778"/>
      <c r="U805" s="778"/>
      <c r="V805" s="778"/>
      <c r="W805" s="778"/>
      <c r="X805" s="778"/>
      <c r="Y805" s="778"/>
    </row>
    <row r="806" ht="13.5" customHeight="1">
      <c r="A806" s="37"/>
      <c r="B806" s="565"/>
      <c r="C806" s="565"/>
      <c r="D806" s="565"/>
      <c r="E806" s="565"/>
      <c r="F806" s="565"/>
      <c r="G806" s="565"/>
      <c r="H806" s="565"/>
      <c r="I806" s="565"/>
      <c r="J806" s="565"/>
      <c r="K806" s="565"/>
      <c r="L806" s="565"/>
      <c r="M806" s="565"/>
      <c r="N806" s="565"/>
      <c r="O806" s="37"/>
      <c r="P806" s="778"/>
      <c r="Q806" s="778"/>
      <c r="R806" s="778"/>
      <c r="S806" s="778"/>
      <c r="T806" s="778"/>
      <c r="U806" s="778"/>
      <c r="V806" s="778"/>
      <c r="W806" s="778"/>
      <c r="X806" s="778"/>
      <c r="Y806" s="778"/>
    </row>
    <row r="807" ht="13.5" customHeight="1">
      <c r="A807" s="37"/>
      <c r="B807" s="565"/>
      <c r="C807" s="565"/>
      <c r="D807" s="565"/>
      <c r="E807" s="565"/>
      <c r="F807" s="565"/>
      <c r="G807" s="565"/>
      <c r="H807" s="565"/>
      <c r="I807" s="565"/>
      <c r="J807" s="565"/>
      <c r="K807" s="565"/>
      <c r="L807" s="565"/>
      <c r="M807" s="565"/>
      <c r="N807" s="565"/>
      <c r="O807" s="37"/>
      <c r="P807" s="778"/>
      <c r="Q807" s="778"/>
      <c r="R807" s="778"/>
      <c r="S807" s="778"/>
      <c r="T807" s="778"/>
      <c r="U807" s="778"/>
      <c r="V807" s="778"/>
      <c r="W807" s="778"/>
      <c r="X807" s="778"/>
      <c r="Y807" s="778"/>
    </row>
    <row r="808" ht="13.5" customHeight="1">
      <c r="A808" s="37"/>
      <c r="B808" s="565"/>
      <c r="C808" s="565"/>
      <c r="D808" s="565"/>
      <c r="E808" s="565"/>
      <c r="F808" s="565"/>
      <c r="G808" s="565"/>
      <c r="H808" s="565"/>
      <c r="I808" s="565"/>
      <c r="J808" s="565"/>
      <c r="K808" s="565"/>
      <c r="L808" s="565"/>
      <c r="M808" s="565"/>
      <c r="N808" s="565"/>
      <c r="O808" s="37"/>
      <c r="P808" s="778"/>
      <c r="Q808" s="778"/>
      <c r="R808" s="778"/>
      <c r="S808" s="778"/>
      <c r="T808" s="778"/>
      <c r="U808" s="778"/>
      <c r="V808" s="778"/>
      <c r="W808" s="778"/>
      <c r="X808" s="778"/>
      <c r="Y808" s="778"/>
    </row>
    <row r="809" ht="13.5" customHeight="1">
      <c r="A809" s="37"/>
      <c r="B809" s="565"/>
      <c r="C809" s="565"/>
      <c r="D809" s="565"/>
      <c r="E809" s="565"/>
      <c r="F809" s="565"/>
      <c r="G809" s="565"/>
      <c r="H809" s="565"/>
      <c r="I809" s="565"/>
      <c r="J809" s="565"/>
      <c r="K809" s="565"/>
      <c r="L809" s="565"/>
      <c r="M809" s="565"/>
      <c r="N809" s="565"/>
      <c r="O809" s="37"/>
      <c r="P809" s="778"/>
      <c r="Q809" s="778"/>
      <c r="R809" s="778"/>
      <c r="S809" s="778"/>
      <c r="T809" s="778"/>
      <c r="U809" s="778"/>
      <c r="V809" s="778"/>
      <c r="W809" s="778"/>
      <c r="X809" s="778"/>
      <c r="Y809" s="778"/>
    </row>
    <row r="810" ht="13.5" customHeight="1">
      <c r="A810" s="37"/>
      <c r="B810" s="565"/>
      <c r="C810" s="565"/>
      <c r="D810" s="565"/>
      <c r="E810" s="565"/>
      <c r="F810" s="565"/>
      <c r="G810" s="565"/>
      <c r="H810" s="565"/>
      <c r="I810" s="565"/>
      <c r="J810" s="565"/>
      <c r="K810" s="565"/>
      <c r="L810" s="565"/>
      <c r="M810" s="565"/>
      <c r="N810" s="565"/>
      <c r="O810" s="37"/>
      <c r="P810" s="778"/>
      <c r="Q810" s="778"/>
      <c r="R810" s="778"/>
      <c r="S810" s="778"/>
      <c r="T810" s="778"/>
      <c r="U810" s="778"/>
      <c r="V810" s="778"/>
      <c r="W810" s="778"/>
      <c r="X810" s="778"/>
      <c r="Y810" s="778"/>
    </row>
    <row r="811" ht="13.5" customHeight="1">
      <c r="A811" s="37"/>
      <c r="B811" s="565"/>
      <c r="C811" s="565"/>
      <c r="D811" s="565"/>
      <c r="E811" s="565"/>
      <c r="F811" s="565"/>
      <c r="G811" s="565"/>
      <c r="H811" s="565"/>
      <c r="I811" s="565"/>
      <c r="J811" s="565"/>
      <c r="K811" s="565"/>
      <c r="L811" s="565"/>
      <c r="M811" s="565"/>
      <c r="N811" s="565"/>
      <c r="O811" s="37"/>
      <c r="P811" s="778"/>
      <c r="Q811" s="778"/>
      <c r="R811" s="778"/>
      <c r="S811" s="778"/>
      <c r="T811" s="778"/>
      <c r="U811" s="778"/>
      <c r="V811" s="778"/>
      <c r="W811" s="778"/>
      <c r="X811" s="778"/>
      <c r="Y811" s="778"/>
    </row>
    <row r="812" ht="13.5" customHeight="1">
      <c r="A812" s="37"/>
      <c r="B812" s="565"/>
      <c r="C812" s="565"/>
      <c r="D812" s="565"/>
      <c r="E812" s="565"/>
      <c r="F812" s="565"/>
      <c r="G812" s="565"/>
      <c r="H812" s="565"/>
      <c r="I812" s="565"/>
      <c r="J812" s="565"/>
      <c r="K812" s="565"/>
      <c r="L812" s="565"/>
      <c r="M812" s="565"/>
      <c r="N812" s="565"/>
      <c r="O812" s="37"/>
      <c r="P812" s="778"/>
      <c r="Q812" s="778"/>
      <c r="R812" s="778"/>
      <c r="S812" s="778"/>
      <c r="T812" s="778"/>
      <c r="U812" s="778"/>
      <c r="V812" s="778"/>
      <c r="W812" s="778"/>
      <c r="X812" s="778"/>
      <c r="Y812" s="778"/>
    </row>
    <row r="813" ht="13.5" customHeight="1">
      <c r="A813" s="37"/>
      <c r="B813" s="565"/>
      <c r="C813" s="565"/>
      <c r="D813" s="565"/>
      <c r="E813" s="565"/>
      <c r="F813" s="565"/>
      <c r="G813" s="565"/>
      <c r="H813" s="565"/>
      <c r="I813" s="565"/>
      <c r="J813" s="565"/>
      <c r="K813" s="565"/>
      <c r="L813" s="565"/>
      <c r="M813" s="565"/>
      <c r="N813" s="565"/>
      <c r="O813" s="37"/>
      <c r="P813" s="778"/>
      <c r="Q813" s="778"/>
      <c r="R813" s="778"/>
      <c r="S813" s="778"/>
      <c r="T813" s="778"/>
      <c r="U813" s="778"/>
      <c r="V813" s="778"/>
      <c r="W813" s="778"/>
      <c r="X813" s="778"/>
      <c r="Y813" s="778"/>
    </row>
    <row r="814" ht="13.5" customHeight="1">
      <c r="A814" s="37"/>
      <c r="B814" s="565"/>
      <c r="C814" s="565"/>
      <c r="D814" s="565"/>
      <c r="E814" s="565"/>
      <c r="F814" s="565"/>
      <c r="G814" s="565"/>
      <c r="H814" s="565"/>
      <c r="I814" s="565"/>
      <c r="J814" s="565"/>
      <c r="K814" s="565"/>
      <c r="L814" s="565"/>
      <c r="M814" s="565"/>
      <c r="N814" s="565"/>
      <c r="O814" s="37"/>
      <c r="P814" s="778"/>
      <c r="Q814" s="778"/>
      <c r="R814" s="778"/>
      <c r="S814" s="778"/>
      <c r="T814" s="778"/>
      <c r="U814" s="778"/>
      <c r="V814" s="778"/>
      <c r="W814" s="778"/>
      <c r="X814" s="778"/>
      <c r="Y814" s="778"/>
    </row>
    <row r="815" ht="13.5" customHeight="1">
      <c r="A815" s="37"/>
      <c r="B815" s="565"/>
      <c r="C815" s="565"/>
      <c r="D815" s="565"/>
      <c r="E815" s="565"/>
      <c r="F815" s="565"/>
      <c r="G815" s="565"/>
      <c r="H815" s="565"/>
      <c r="I815" s="565"/>
      <c r="J815" s="565"/>
      <c r="K815" s="565"/>
      <c r="L815" s="565"/>
      <c r="M815" s="565"/>
      <c r="N815" s="565"/>
      <c r="O815" s="37"/>
      <c r="P815" s="778"/>
      <c r="Q815" s="778"/>
      <c r="R815" s="778"/>
      <c r="S815" s="778"/>
      <c r="T815" s="778"/>
      <c r="U815" s="778"/>
      <c r="V815" s="778"/>
      <c r="W815" s="778"/>
      <c r="X815" s="778"/>
      <c r="Y815" s="778"/>
    </row>
    <row r="816" ht="13.5" customHeight="1">
      <c r="A816" s="37"/>
      <c r="B816" s="565"/>
      <c r="C816" s="565"/>
      <c r="D816" s="565"/>
      <c r="E816" s="565"/>
      <c r="F816" s="565"/>
      <c r="G816" s="565"/>
      <c r="H816" s="565"/>
      <c r="I816" s="565"/>
      <c r="J816" s="565"/>
      <c r="K816" s="565"/>
      <c r="L816" s="565"/>
      <c r="M816" s="565"/>
      <c r="N816" s="565"/>
      <c r="O816" s="37"/>
      <c r="P816" s="778"/>
      <c r="Q816" s="778"/>
      <c r="R816" s="778"/>
      <c r="S816" s="778"/>
      <c r="T816" s="778"/>
      <c r="U816" s="778"/>
      <c r="V816" s="778"/>
      <c r="W816" s="778"/>
      <c r="X816" s="778"/>
      <c r="Y816" s="778"/>
    </row>
    <row r="817" ht="13.5" customHeight="1">
      <c r="A817" s="37"/>
      <c r="B817" s="565"/>
      <c r="C817" s="565"/>
      <c r="D817" s="565"/>
      <c r="E817" s="565"/>
      <c r="F817" s="565"/>
      <c r="G817" s="565"/>
      <c r="H817" s="565"/>
      <c r="I817" s="565"/>
      <c r="J817" s="565"/>
      <c r="K817" s="565"/>
      <c r="L817" s="565"/>
      <c r="M817" s="565"/>
      <c r="N817" s="565"/>
      <c r="O817" s="37"/>
      <c r="P817" s="778"/>
      <c r="Q817" s="778"/>
      <c r="R817" s="778"/>
      <c r="S817" s="778"/>
      <c r="T817" s="778"/>
      <c r="U817" s="778"/>
      <c r="V817" s="778"/>
      <c r="W817" s="778"/>
      <c r="X817" s="778"/>
      <c r="Y817" s="778"/>
    </row>
    <row r="818" ht="13.5" customHeight="1">
      <c r="A818" s="37"/>
      <c r="B818" s="565"/>
      <c r="C818" s="565"/>
      <c r="D818" s="565"/>
      <c r="E818" s="565"/>
      <c r="F818" s="565"/>
      <c r="G818" s="565"/>
      <c r="H818" s="565"/>
      <c r="I818" s="565"/>
      <c r="J818" s="565"/>
      <c r="K818" s="565"/>
      <c r="L818" s="565"/>
      <c r="M818" s="565"/>
      <c r="N818" s="565"/>
      <c r="O818" s="37"/>
      <c r="P818" s="778"/>
      <c r="Q818" s="778"/>
      <c r="R818" s="778"/>
      <c r="S818" s="778"/>
      <c r="T818" s="778"/>
      <c r="U818" s="778"/>
      <c r="V818" s="778"/>
      <c r="W818" s="778"/>
      <c r="X818" s="778"/>
      <c r="Y818" s="778"/>
    </row>
    <row r="819" ht="13.5" customHeight="1">
      <c r="A819" s="37"/>
      <c r="B819" s="565"/>
      <c r="C819" s="565"/>
      <c r="D819" s="565"/>
      <c r="E819" s="565"/>
      <c r="F819" s="565"/>
      <c r="G819" s="565"/>
      <c r="H819" s="565"/>
      <c r="I819" s="565"/>
      <c r="J819" s="565"/>
      <c r="K819" s="565"/>
      <c r="L819" s="565"/>
      <c r="M819" s="565"/>
      <c r="N819" s="565"/>
      <c r="O819" s="37"/>
      <c r="P819" s="778"/>
      <c r="Q819" s="778"/>
      <c r="R819" s="778"/>
      <c r="S819" s="778"/>
      <c r="T819" s="778"/>
      <c r="U819" s="778"/>
      <c r="V819" s="778"/>
      <c r="W819" s="778"/>
      <c r="X819" s="778"/>
      <c r="Y819" s="778"/>
    </row>
    <row r="820" ht="13.5" customHeight="1">
      <c r="A820" s="37"/>
      <c r="B820" s="565"/>
      <c r="C820" s="565"/>
      <c r="D820" s="565"/>
      <c r="E820" s="565"/>
      <c r="F820" s="565"/>
      <c r="G820" s="565"/>
      <c r="H820" s="565"/>
      <c r="I820" s="565"/>
      <c r="J820" s="565"/>
      <c r="K820" s="565"/>
      <c r="L820" s="565"/>
      <c r="M820" s="565"/>
      <c r="N820" s="565"/>
      <c r="O820" s="37"/>
      <c r="P820" s="778"/>
      <c r="Q820" s="778"/>
      <c r="R820" s="778"/>
      <c r="S820" s="778"/>
      <c r="T820" s="778"/>
      <c r="U820" s="778"/>
      <c r="V820" s="778"/>
      <c r="W820" s="778"/>
      <c r="X820" s="778"/>
      <c r="Y820" s="778"/>
    </row>
    <row r="821" ht="13.5" customHeight="1">
      <c r="A821" s="37"/>
      <c r="B821" s="565"/>
      <c r="C821" s="565"/>
      <c r="D821" s="565"/>
      <c r="E821" s="565"/>
      <c r="F821" s="565"/>
      <c r="G821" s="565"/>
      <c r="H821" s="565"/>
      <c r="I821" s="565"/>
      <c r="J821" s="565"/>
      <c r="K821" s="565"/>
      <c r="L821" s="565"/>
      <c r="M821" s="565"/>
      <c r="N821" s="565"/>
      <c r="O821" s="37"/>
      <c r="P821" s="778"/>
      <c r="Q821" s="778"/>
      <c r="R821" s="778"/>
      <c r="S821" s="778"/>
      <c r="T821" s="778"/>
      <c r="U821" s="778"/>
      <c r="V821" s="778"/>
      <c r="W821" s="778"/>
      <c r="X821" s="778"/>
      <c r="Y821" s="778"/>
    </row>
    <row r="822" ht="13.5" customHeight="1">
      <c r="A822" s="37"/>
      <c r="B822" s="565"/>
      <c r="C822" s="565"/>
      <c r="D822" s="565"/>
      <c r="E822" s="565"/>
      <c r="F822" s="565"/>
      <c r="G822" s="565"/>
      <c r="H822" s="565"/>
      <c r="I822" s="565"/>
      <c r="J822" s="565"/>
      <c r="K822" s="565"/>
      <c r="L822" s="565"/>
      <c r="M822" s="565"/>
      <c r="N822" s="565"/>
      <c r="O822" s="37"/>
      <c r="P822" s="778"/>
      <c r="Q822" s="778"/>
      <c r="R822" s="778"/>
      <c r="S822" s="778"/>
      <c r="T822" s="778"/>
      <c r="U822" s="778"/>
      <c r="V822" s="778"/>
      <c r="W822" s="778"/>
      <c r="X822" s="778"/>
      <c r="Y822" s="778"/>
    </row>
    <row r="823" ht="13.5" customHeight="1">
      <c r="A823" s="37"/>
      <c r="B823" s="565"/>
      <c r="C823" s="565"/>
      <c r="D823" s="565"/>
      <c r="E823" s="565"/>
      <c r="F823" s="565"/>
      <c r="G823" s="565"/>
      <c r="H823" s="565"/>
      <c r="I823" s="565"/>
      <c r="J823" s="565"/>
      <c r="K823" s="565"/>
      <c r="L823" s="565"/>
      <c r="M823" s="565"/>
      <c r="N823" s="565"/>
      <c r="O823" s="37"/>
      <c r="P823" s="778"/>
      <c r="Q823" s="778"/>
      <c r="R823" s="778"/>
      <c r="S823" s="778"/>
      <c r="T823" s="778"/>
      <c r="U823" s="778"/>
      <c r="V823" s="778"/>
      <c r="W823" s="778"/>
      <c r="X823" s="778"/>
      <c r="Y823" s="778"/>
    </row>
    <row r="824" ht="13.5" customHeight="1">
      <c r="A824" s="37"/>
      <c r="B824" s="565"/>
      <c r="C824" s="565"/>
      <c r="D824" s="565"/>
      <c r="E824" s="565"/>
      <c r="F824" s="565"/>
      <c r="G824" s="565"/>
      <c r="H824" s="565"/>
      <c r="I824" s="565"/>
      <c r="J824" s="565"/>
      <c r="K824" s="565"/>
      <c r="L824" s="565"/>
      <c r="M824" s="565"/>
      <c r="N824" s="565"/>
      <c r="O824" s="37"/>
      <c r="P824" s="778"/>
      <c r="Q824" s="778"/>
      <c r="R824" s="778"/>
      <c r="S824" s="778"/>
      <c r="T824" s="778"/>
      <c r="U824" s="778"/>
      <c r="V824" s="778"/>
      <c r="W824" s="778"/>
      <c r="X824" s="778"/>
      <c r="Y824" s="778"/>
    </row>
    <row r="825" ht="13.5" customHeight="1">
      <c r="A825" s="37"/>
      <c r="B825" s="565"/>
      <c r="C825" s="565"/>
      <c r="D825" s="565"/>
      <c r="E825" s="565"/>
      <c r="F825" s="565"/>
      <c r="G825" s="565"/>
      <c r="H825" s="565"/>
      <c r="I825" s="565"/>
      <c r="J825" s="565"/>
      <c r="K825" s="565"/>
      <c r="L825" s="565"/>
      <c r="M825" s="565"/>
      <c r="N825" s="565"/>
      <c r="O825" s="37"/>
      <c r="P825" s="778"/>
      <c r="Q825" s="778"/>
      <c r="R825" s="778"/>
      <c r="S825" s="778"/>
      <c r="T825" s="778"/>
      <c r="U825" s="778"/>
      <c r="V825" s="778"/>
      <c r="W825" s="778"/>
      <c r="X825" s="778"/>
      <c r="Y825" s="778"/>
    </row>
    <row r="826" ht="13.5" customHeight="1">
      <c r="A826" s="37"/>
      <c r="B826" s="565"/>
      <c r="C826" s="565"/>
      <c r="D826" s="565"/>
      <c r="E826" s="565"/>
      <c r="F826" s="565"/>
      <c r="G826" s="565"/>
      <c r="H826" s="565"/>
      <c r="I826" s="565"/>
      <c r="J826" s="565"/>
      <c r="K826" s="565"/>
      <c r="L826" s="565"/>
      <c r="M826" s="565"/>
      <c r="N826" s="565"/>
      <c r="O826" s="37"/>
      <c r="P826" s="778"/>
      <c r="Q826" s="778"/>
      <c r="R826" s="778"/>
      <c r="S826" s="778"/>
      <c r="T826" s="778"/>
      <c r="U826" s="778"/>
      <c r="V826" s="778"/>
      <c r="W826" s="778"/>
      <c r="X826" s="778"/>
      <c r="Y826" s="778"/>
    </row>
    <row r="827" ht="13.5" customHeight="1">
      <c r="A827" s="37"/>
      <c r="B827" s="565"/>
      <c r="C827" s="565"/>
      <c r="D827" s="565"/>
      <c r="E827" s="565"/>
      <c r="F827" s="565"/>
      <c r="G827" s="565"/>
      <c r="H827" s="565"/>
      <c r="I827" s="565"/>
      <c r="J827" s="565"/>
      <c r="K827" s="565"/>
      <c r="L827" s="565"/>
      <c r="M827" s="565"/>
      <c r="N827" s="565"/>
      <c r="O827" s="37"/>
      <c r="P827" s="778"/>
      <c r="Q827" s="778"/>
      <c r="R827" s="778"/>
      <c r="S827" s="778"/>
      <c r="T827" s="778"/>
      <c r="U827" s="778"/>
      <c r="V827" s="778"/>
      <c r="W827" s="778"/>
      <c r="X827" s="778"/>
      <c r="Y827" s="778"/>
    </row>
    <row r="828" ht="13.5" customHeight="1">
      <c r="A828" s="37"/>
      <c r="B828" s="565"/>
      <c r="C828" s="565"/>
      <c r="D828" s="565"/>
      <c r="E828" s="565"/>
      <c r="F828" s="565"/>
      <c r="G828" s="565"/>
      <c r="H828" s="565"/>
      <c r="I828" s="565"/>
      <c r="J828" s="565"/>
      <c r="K828" s="565"/>
      <c r="L828" s="565"/>
      <c r="M828" s="565"/>
      <c r="N828" s="565"/>
      <c r="O828" s="37"/>
      <c r="P828" s="778"/>
      <c r="Q828" s="778"/>
      <c r="R828" s="778"/>
      <c r="S828" s="778"/>
      <c r="T828" s="778"/>
      <c r="U828" s="778"/>
      <c r="V828" s="778"/>
      <c r="W828" s="778"/>
      <c r="X828" s="778"/>
      <c r="Y828" s="778"/>
    </row>
    <row r="829" ht="13.5" customHeight="1">
      <c r="A829" s="37"/>
      <c r="B829" s="565"/>
      <c r="C829" s="565"/>
      <c r="D829" s="565"/>
      <c r="E829" s="565"/>
      <c r="F829" s="565"/>
      <c r="G829" s="565"/>
      <c r="H829" s="565"/>
      <c r="I829" s="565"/>
      <c r="J829" s="565"/>
      <c r="K829" s="565"/>
      <c r="L829" s="565"/>
      <c r="M829" s="565"/>
      <c r="N829" s="565"/>
      <c r="O829" s="37"/>
      <c r="P829" s="778"/>
      <c r="Q829" s="778"/>
      <c r="R829" s="778"/>
      <c r="S829" s="778"/>
      <c r="T829" s="778"/>
      <c r="U829" s="778"/>
      <c r="V829" s="778"/>
      <c r="W829" s="778"/>
      <c r="X829" s="778"/>
      <c r="Y829" s="778"/>
    </row>
    <row r="830" ht="13.5" customHeight="1">
      <c r="A830" s="37"/>
      <c r="B830" s="565"/>
      <c r="C830" s="565"/>
      <c r="D830" s="565"/>
      <c r="E830" s="565"/>
      <c r="F830" s="565"/>
      <c r="G830" s="565"/>
      <c r="H830" s="565"/>
      <c r="I830" s="565"/>
      <c r="J830" s="565"/>
      <c r="K830" s="565"/>
      <c r="L830" s="565"/>
      <c r="M830" s="565"/>
      <c r="N830" s="565"/>
      <c r="O830" s="37"/>
      <c r="P830" s="778"/>
      <c r="Q830" s="778"/>
      <c r="R830" s="778"/>
      <c r="S830" s="778"/>
      <c r="T830" s="778"/>
      <c r="U830" s="778"/>
      <c r="V830" s="778"/>
      <c r="W830" s="778"/>
      <c r="X830" s="778"/>
      <c r="Y830" s="778"/>
    </row>
    <row r="831" ht="13.5" customHeight="1">
      <c r="A831" s="37"/>
      <c r="B831" s="565"/>
      <c r="C831" s="565"/>
      <c r="D831" s="565"/>
      <c r="E831" s="565"/>
      <c r="F831" s="565"/>
      <c r="G831" s="565"/>
      <c r="H831" s="565"/>
      <c r="I831" s="565"/>
      <c r="J831" s="565"/>
      <c r="K831" s="565"/>
      <c r="L831" s="565"/>
      <c r="M831" s="565"/>
      <c r="N831" s="565"/>
      <c r="O831" s="37"/>
      <c r="P831" s="778"/>
      <c r="Q831" s="778"/>
      <c r="R831" s="778"/>
      <c r="S831" s="778"/>
      <c r="T831" s="778"/>
      <c r="U831" s="778"/>
      <c r="V831" s="778"/>
      <c r="W831" s="778"/>
      <c r="X831" s="778"/>
      <c r="Y831" s="778"/>
    </row>
    <row r="832" ht="13.5" customHeight="1">
      <c r="A832" s="37"/>
      <c r="B832" s="565"/>
      <c r="C832" s="565"/>
      <c r="D832" s="565"/>
      <c r="E832" s="565"/>
      <c r="F832" s="565"/>
      <c r="G832" s="565"/>
      <c r="H832" s="565"/>
      <c r="I832" s="565"/>
      <c r="J832" s="565"/>
      <c r="K832" s="565"/>
      <c r="L832" s="565"/>
      <c r="M832" s="565"/>
      <c r="N832" s="565"/>
      <c r="O832" s="37"/>
      <c r="P832" s="778"/>
      <c r="Q832" s="778"/>
      <c r="R832" s="778"/>
      <c r="S832" s="778"/>
      <c r="T832" s="778"/>
      <c r="U832" s="778"/>
      <c r="V832" s="778"/>
      <c r="W832" s="778"/>
      <c r="X832" s="778"/>
      <c r="Y832" s="778"/>
    </row>
    <row r="833" ht="13.5" customHeight="1">
      <c r="A833" s="37"/>
      <c r="B833" s="565"/>
      <c r="C833" s="565"/>
      <c r="D833" s="565"/>
      <c r="E833" s="565"/>
      <c r="F833" s="565"/>
      <c r="G833" s="565"/>
      <c r="H833" s="565"/>
      <c r="I833" s="565"/>
      <c r="J833" s="565"/>
      <c r="K833" s="565"/>
      <c r="L833" s="565"/>
      <c r="M833" s="565"/>
      <c r="N833" s="565"/>
      <c r="O833" s="37"/>
      <c r="P833" s="778"/>
      <c r="Q833" s="778"/>
      <c r="R833" s="778"/>
      <c r="S833" s="778"/>
      <c r="T833" s="778"/>
      <c r="U833" s="778"/>
      <c r="V833" s="778"/>
      <c r="W833" s="778"/>
      <c r="X833" s="778"/>
      <c r="Y833" s="778"/>
    </row>
    <row r="834" ht="13.5" customHeight="1">
      <c r="A834" s="37"/>
      <c r="B834" s="565"/>
      <c r="C834" s="565"/>
      <c r="D834" s="565"/>
      <c r="E834" s="565"/>
      <c r="F834" s="565"/>
      <c r="G834" s="565"/>
      <c r="H834" s="565"/>
      <c r="I834" s="565"/>
      <c r="J834" s="565"/>
      <c r="K834" s="565"/>
      <c r="L834" s="565"/>
      <c r="M834" s="565"/>
      <c r="N834" s="565"/>
      <c r="O834" s="37"/>
      <c r="P834" s="778"/>
      <c r="Q834" s="778"/>
      <c r="R834" s="778"/>
      <c r="S834" s="778"/>
      <c r="T834" s="778"/>
      <c r="U834" s="778"/>
      <c r="V834" s="778"/>
      <c r="W834" s="778"/>
      <c r="X834" s="778"/>
      <c r="Y834" s="778"/>
    </row>
    <row r="835" ht="13.5" customHeight="1">
      <c r="A835" s="37"/>
      <c r="B835" s="565"/>
      <c r="C835" s="565"/>
      <c r="D835" s="565"/>
      <c r="E835" s="565"/>
      <c r="F835" s="565"/>
      <c r="G835" s="565"/>
      <c r="H835" s="565"/>
      <c r="I835" s="565"/>
      <c r="J835" s="565"/>
      <c r="K835" s="565"/>
      <c r="L835" s="565"/>
      <c r="M835" s="565"/>
      <c r="N835" s="565"/>
      <c r="O835" s="37"/>
      <c r="P835" s="778"/>
      <c r="Q835" s="778"/>
      <c r="R835" s="778"/>
      <c r="S835" s="778"/>
      <c r="T835" s="778"/>
      <c r="U835" s="778"/>
      <c r="V835" s="778"/>
      <c r="W835" s="778"/>
      <c r="X835" s="778"/>
      <c r="Y835" s="778"/>
    </row>
    <row r="836" ht="13.5" customHeight="1">
      <c r="A836" s="37"/>
      <c r="B836" s="565"/>
      <c r="C836" s="565"/>
      <c r="D836" s="565"/>
      <c r="E836" s="565"/>
      <c r="F836" s="565"/>
      <c r="G836" s="565"/>
      <c r="H836" s="565"/>
      <c r="I836" s="565"/>
      <c r="J836" s="565"/>
      <c r="K836" s="565"/>
      <c r="L836" s="565"/>
      <c r="M836" s="565"/>
      <c r="N836" s="565"/>
      <c r="O836" s="37"/>
      <c r="P836" s="778"/>
      <c r="Q836" s="778"/>
      <c r="R836" s="778"/>
      <c r="S836" s="778"/>
      <c r="T836" s="778"/>
      <c r="U836" s="778"/>
      <c r="V836" s="778"/>
      <c r="W836" s="778"/>
      <c r="X836" s="778"/>
      <c r="Y836" s="778"/>
    </row>
    <row r="837" ht="13.5" customHeight="1">
      <c r="A837" s="37"/>
      <c r="B837" s="565"/>
      <c r="C837" s="565"/>
      <c r="D837" s="565"/>
      <c r="E837" s="565"/>
      <c r="F837" s="565"/>
      <c r="G837" s="565"/>
      <c r="H837" s="565"/>
      <c r="I837" s="565"/>
      <c r="J837" s="565"/>
      <c r="K837" s="565"/>
      <c r="L837" s="565"/>
      <c r="M837" s="565"/>
      <c r="N837" s="565"/>
      <c r="O837" s="37"/>
      <c r="P837" s="778"/>
      <c r="Q837" s="778"/>
      <c r="R837" s="778"/>
      <c r="S837" s="778"/>
      <c r="T837" s="778"/>
      <c r="U837" s="778"/>
      <c r="V837" s="778"/>
      <c r="W837" s="778"/>
      <c r="X837" s="778"/>
      <c r="Y837" s="778"/>
    </row>
    <row r="838" ht="13.5" customHeight="1">
      <c r="A838" s="37"/>
      <c r="B838" s="565"/>
      <c r="C838" s="565"/>
      <c r="D838" s="565"/>
      <c r="E838" s="565"/>
      <c r="F838" s="565"/>
      <c r="G838" s="565"/>
      <c r="H838" s="565"/>
      <c r="I838" s="565"/>
      <c r="J838" s="565"/>
      <c r="K838" s="565"/>
      <c r="L838" s="565"/>
      <c r="M838" s="565"/>
      <c r="N838" s="565"/>
      <c r="O838" s="37"/>
      <c r="P838" s="778"/>
      <c r="Q838" s="778"/>
      <c r="R838" s="778"/>
      <c r="S838" s="778"/>
      <c r="T838" s="778"/>
      <c r="U838" s="778"/>
      <c r="V838" s="778"/>
      <c r="W838" s="778"/>
      <c r="X838" s="778"/>
      <c r="Y838" s="778"/>
    </row>
    <row r="839" ht="13.5" customHeight="1">
      <c r="A839" s="37"/>
      <c r="B839" s="565"/>
      <c r="C839" s="565"/>
      <c r="D839" s="565"/>
      <c r="E839" s="565"/>
      <c r="F839" s="565"/>
      <c r="G839" s="565"/>
      <c r="H839" s="565"/>
      <c r="I839" s="565"/>
      <c r="J839" s="565"/>
      <c r="K839" s="565"/>
      <c r="L839" s="565"/>
      <c r="M839" s="565"/>
      <c r="N839" s="565"/>
      <c r="O839" s="37"/>
      <c r="P839" s="778"/>
      <c r="Q839" s="778"/>
      <c r="R839" s="778"/>
      <c r="S839" s="778"/>
      <c r="T839" s="778"/>
      <c r="U839" s="778"/>
      <c r="V839" s="778"/>
      <c r="W839" s="778"/>
      <c r="X839" s="778"/>
      <c r="Y839" s="778"/>
    </row>
    <row r="840" ht="13.5" customHeight="1">
      <c r="A840" s="37"/>
      <c r="B840" s="565"/>
      <c r="C840" s="565"/>
      <c r="D840" s="565"/>
      <c r="E840" s="565"/>
      <c r="F840" s="565"/>
      <c r="G840" s="565"/>
      <c r="H840" s="565"/>
      <c r="I840" s="565"/>
      <c r="J840" s="565"/>
      <c r="K840" s="565"/>
      <c r="L840" s="565"/>
      <c r="M840" s="565"/>
      <c r="N840" s="565"/>
      <c r="O840" s="37"/>
      <c r="P840" s="778"/>
      <c r="Q840" s="778"/>
      <c r="R840" s="778"/>
      <c r="S840" s="778"/>
      <c r="T840" s="778"/>
      <c r="U840" s="778"/>
      <c r="V840" s="778"/>
      <c r="W840" s="778"/>
      <c r="X840" s="778"/>
      <c r="Y840" s="778"/>
    </row>
    <row r="841" ht="13.5" customHeight="1">
      <c r="A841" s="37"/>
      <c r="B841" s="565"/>
      <c r="C841" s="565"/>
      <c r="D841" s="565"/>
      <c r="E841" s="565"/>
      <c r="F841" s="565"/>
      <c r="G841" s="565"/>
      <c r="H841" s="565"/>
      <c r="I841" s="565"/>
      <c r="J841" s="565"/>
      <c r="K841" s="565"/>
      <c r="L841" s="565"/>
      <c r="M841" s="565"/>
      <c r="N841" s="565"/>
      <c r="O841" s="37"/>
      <c r="P841" s="778"/>
      <c r="Q841" s="778"/>
      <c r="R841" s="778"/>
      <c r="S841" s="778"/>
      <c r="T841" s="778"/>
      <c r="U841" s="778"/>
      <c r="V841" s="778"/>
      <c r="W841" s="778"/>
      <c r="X841" s="778"/>
      <c r="Y841" s="778"/>
    </row>
    <row r="842" ht="13.5" customHeight="1">
      <c r="A842" s="37"/>
      <c r="B842" s="565"/>
      <c r="C842" s="565"/>
      <c r="D842" s="565"/>
      <c r="E842" s="565"/>
      <c r="F842" s="565"/>
      <c r="G842" s="565"/>
      <c r="H842" s="565"/>
      <c r="I842" s="565"/>
      <c r="J842" s="565"/>
      <c r="K842" s="565"/>
      <c r="L842" s="565"/>
      <c r="M842" s="565"/>
      <c r="N842" s="565"/>
      <c r="O842" s="37"/>
      <c r="P842" s="778"/>
      <c r="Q842" s="778"/>
      <c r="R842" s="778"/>
      <c r="S842" s="778"/>
      <c r="T842" s="778"/>
      <c r="U842" s="778"/>
      <c r="V842" s="778"/>
      <c r="W842" s="778"/>
      <c r="X842" s="778"/>
      <c r="Y842" s="778"/>
    </row>
    <row r="843" ht="13.5" customHeight="1">
      <c r="A843" s="37"/>
      <c r="B843" s="565"/>
      <c r="C843" s="565"/>
      <c r="D843" s="565"/>
      <c r="E843" s="565"/>
      <c r="F843" s="565"/>
      <c r="G843" s="565"/>
      <c r="H843" s="565"/>
      <c r="I843" s="565"/>
      <c r="J843" s="565"/>
      <c r="K843" s="565"/>
      <c r="L843" s="565"/>
      <c r="M843" s="565"/>
      <c r="N843" s="565"/>
      <c r="O843" s="37"/>
      <c r="P843" s="778"/>
      <c r="Q843" s="778"/>
      <c r="R843" s="778"/>
      <c r="S843" s="778"/>
      <c r="T843" s="778"/>
      <c r="U843" s="778"/>
      <c r="V843" s="778"/>
      <c r="W843" s="778"/>
      <c r="X843" s="778"/>
      <c r="Y843" s="778"/>
    </row>
    <row r="844" ht="13.5" customHeight="1">
      <c r="A844" s="37"/>
      <c r="B844" s="565"/>
      <c r="C844" s="565"/>
      <c r="D844" s="565"/>
      <c r="E844" s="565"/>
      <c r="F844" s="565"/>
      <c r="G844" s="565"/>
      <c r="H844" s="565"/>
      <c r="I844" s="565"/>
      <c r="J844" s="565"/>
      <c r="K844" s="565"/>
      <c r="L844" s="565"/>
      <c r="M844" s="565"/>
      <c r="N844" s="565"/>
      <c r="O844" s="37"/>
      <c r="P844" s="778"/>
      <c r="Q844" s="778"/>
      <c r="R844" s="778"/>
      <c r="S844" s="778"/>
      <c r="T844" s="778"/>
      <c r="U844" s="778"/>
      <c r="V844" s="778"/>
      <c r="W844" s="778"/>
      <c r="X844" s="778"/>
      <c r="Y844" s="778"/>
    </row>
    <row r="845" ht="13.5" customHeight="1">
      <c r="A845" s="37"/>
      <c r="B845" s="565"/>
      <c r="C845" s="565"/>
      <c r="D845" s="565"/>
      <c r="E845" s="565"/>
      <c r="F845" s="565"/>
      <c r="G845" s="565"/>
      <c r="H845" s="565"/>
      <c r="I845" s="565"/>
      <c r="J845" s="565"/>
      <c r="K845" s="565"/>
      <c r="L845" s="565"/>
      <c r="M845" s="565"/>
      <c r="N845" s="565"/>
      <c r="O845" s="37"/>
      <c r="P845" s="778"/>
      <c r="Q845" s="778"/>
      <c r="R845" s="778"/>
      <c r="S845" s="778"/>
      <c r="T845" s="778"/>
      <c r="U845" s="778"/>
      <c r="V845" s="778"/>
      <c r="W845" s="778"/>
      <c r="X845" s="778"/>
      <c r="Y845" s="778"/>
    </row>
    <row r="846" ht="13.5" customHeight="1">
      <c r="A846" s="37"/>
      <c r="B846" s="565"/>
      <c r="C846" s="565"/>
      <c r="D846" s="565"/>
      <c r="E846" s="565"/>
      <c r="F846" s="565"/>
      <c r="G846" s="565"/>
      <c r="H846" s="565"/>
      <c r="I846" s="565"/>
      <c r="J846" s="565"/>
      <c r="K846" s="565"/>
      <c r="L846" s="565"/>
      <c r="M846" s="565"/>
      <c r="N846" s="565"/>
      <c r="O846" s="37"/>
      <c r="P846" s="778"/>
      <c r="Q846" s="778"/>
      <c r="R846" s="778"/>
      <c r="S846" s="778"/>
      <c r="T846" s="778"/>
      <c r="U846" s="778"/>
      <c r="V846" s="778"/>
      <c r="W846" s="778"/>
      <c r="X846" s="778"/>
      <c r="Y846" s="778"/>
    </row>
    <row r="847" ht="13.5" customHeight="1">
      <c r="A847" s="37"/>
      <c r="B847" s="565"/>
      <c r="C847" s="565"/>
      <c r="D847" s="565"/>
      <c r="E847" s="565"/>
      <c r="F847" s="565"/>
      <c r="G847" s="565"/>
      <c r="H847" s="565"/>
      <c r="I847" s="565"/>
      <c r="J847" s="565"/>
      <c r="K847" s="565"/>
      <c r="L847" s="565"/>
      <c r="M847" s="565"/>
      <c r="N847" s="565"/>
      <c r="O847" s="37"/>
      <c r="P847" s="778"/>
      <c r="Q847" s="778"/>
      <c r="R847" s="778"/>
      <c r="S847" s="778"/>
      <c r="T847" s="778"/>
      <c r="U847" s="778"/>
      <c r="V847" s="778"/>
      <c r="W847" s="778"/>
      <c r="X847" s="778"/>
      <c r="Y847" s="778"/>
    </row>
    <row r="848" ht="13.5" customHeight="1">
      <c r="A848" s="37"/>
      <c r="B848" s="565"/>
      <c r="C848" s="565"/>
      <c r="D848" s="565"/>
      <c r="E848" s="565"/>
      <c r="F848" s="565"/>
      <c r="G848" s="565"/>
      <c r="H848" s="565"/>
      <c r="I848" s="565"/>
      <c r="J848" s="565"/>
      <c r="K848" s="565"/>
      <c r="L848" s="565"/>
      <c r="M848" s="565"/>
      <c r="N848" s="565"/>
      <c r="O848" s="37"/>
      <c r="P848" s="778"/>
      <c r="Q848" s="778"/>
      <c r="R848" s="778"/>
      <c r="S848" s="778"/>
      <c r="T848" s="778"/>
      <c r="U848" s="778"/>
      <c r="V848" s="778"/>
      <c r="W848" s="778"/>
      <c r="X848" s="778"/>
      <c r="Y848" s="778"/>
    </row>
    <row r="849" ht="13.5" customHeight="1">
      <c r="A849" s="37"/>
      <c r="B849" s="565"/>
      <c r="C849" s="565"/>
      <c r="D849" s="565"/>
      <c r="E849" s="565"/>
      <c r="F849" s="565"/>
      <c r="G849" s="565"/>
      <c r="H849" s="565"/>
      <c r="I849" s="565"/>
      <c r="J849" s="565"/>
      <c r="K849" s="565"/>
      <c r="L849" s="565"/>
      <c r="M849" s="565"/>
      <c r="N849" s="565"/>
      <c r="O849" s="37"/>
      <c r="P849" s="778"/>
      <c r="Q849" s="778"/>
      <c r="R849" s="778"/>
      <c r="S849" s="778"/>
      <c r="T849" s="778"/>
      <c r="U849" s="778"/>
      <c r="V849" s="778"/>
      <c r="W849" s="778"/>
      <c r="X849" s="778"/>
      <c r="Y849" s="778"/>
    </row>
    <row r="850" ht="13.5" customHeight="1">
      <c r="A850" s="37"/>
      <c r="B850" s="565"/>
      <c r="C850" s="565"/>
      <c r="D850" s="565"/>
      <c r="E850" s="565"/>
      <c r="F850" s="565"/>
      <c r="G850" s="565"/>
      <c r="H850" s="565"/>
      <c r="I850" s="565"/>
      <c r="J850" s="565"/>
      <c r="K850" s="565"/>
      <c r="L850" s="565"/>
      <c r="M850" s="565"/>
      <c r="N850" s="565"/>
      <c r="O850" s="37"/>
      <c r="P850" s="778"/>
      <c r="Q850" s="778"/>
      <c r="R850" s="778"/>
      <c r="S850" s="778"/>
      <c r="T850" s="778"/>
      <c r="U850" s="778"/>
      <c r="V850" s="778"/>
      <c r="W850" s="778"/>
      <c r="X850" s="778"/>
      <c r="Y850" s="778"/>
    </row>
    <row r="851" ht="13.5" customHeight="1">
      <c r="A851" s="37"/>
      <c r="B851" s="565"/>
      <c r="C851" s="565"/>
      <c r="D851" s="565"/>
      <c r="E851" s="565"/>
      <c r="F851" s="565"/>
      <c r="G851" s="565"/>
      <c r="H851" s="565"/>
      <c r="I851" s="565"/>
      <c r="J851" s="565"/>
      <c r="K851" s="565"/>
      <c r="L851" s="565"/>
      <c r="M851" s="565"/>
      <c r="N851" s="565"/>
      <c r="O851" s="37"/>
      <c r="P851" s="778"/>
      <c r="Q851" s="778"/>
      <c r="R851" s="778"/>
      <c r="S851" s="778"/>
      <c r="T851" s="778"/>
      <c r="U851" s="778"/>
      <c r="V851" s="778"/>
      <c r="W851" s="778"/>
      <c r="X851" s="778"/>
      <c r="Y851" s="778"/>
    </row>
    <row r="852" ht="13.5" customHeight="1">
      <c r="A852" s="37"/>
      <c r="B852" s="565"/>
      <c r="C852" s="565"/>
      <c r="D852" s="565"/>
      <c r="E852" s="565"/>
      <c r="F852" s="565"/>
      <c r="G852" s="565"/>
      <c r="H852" s="565"/>
      <c r="I852" s="565"/>
      <c r="J852" s="565"/>
      <c r="K852" s="565"/>
      <c r="L852" s="565"/>
      <c r="M852" s="565"/>
      <c r="N852" s="565"/>
      <c r="O852" s="37"/>
      <c r="P852" s="778"/>
      <c r="Q852" s="778"/>
      <c r="R852" s="778"/>
      <c r="S852" s="778"/>
      <c r="T852" s="778"/>
      <c r="U852" s="778"/>
      <c r="V852" s="778"/>
      <c r="W852" s="778"/>
      <c r="X852" s="778"/>
      <c r="Y852" s="778"/>
    </row>
    <row r="853" ht="13.5" customHeight="1">
      <c r="A853" s="37"/>
      <c r="B853" s="565"/>
      <c r="C853" s="565"/>
      <c r="D853" s="565"/>
      <c r="E853" s="565"/>
      <c r="F853" s="565"/>
      <c r="G853" s="565"/>
      <c r="H853" s="565"/>
      <c r="I853" s="565"/>
      <c r="J853" s="565"/>
      <c r="K853" s="565"/>
      <c r="L853" s="565"/>
      <c r="M853" s="565"/>
      <c r="N853" s="565"/>
      <c r="O853" s="37"/>
      <c r="P853" s="778"/>
      <c r="Q853" s="778"/>
      <c r="R853" s="778"/>
      <c r="S853" s="778"/>
      <c r="T853" s="778"/>
      <c r="U853" s="778"/>
      <c r="V853" s="778"/>
      <c r="W853" s="778"/>
      <c r="X853" s="778"/>
      <c r="Y853" s="778"/>
    </row>
    <row r="854" ht="13.5" customHeight="1">
      <c r="A854" s="37"/>
      <c r="B854" s="565"/>
      <c r="C854" s="565"/>
      <c r="D854" s="565"/>
      <c r="E854" s="565"/>
      <c r="F854" s="565"/>
      <c r="G854" s="565"/>
      <c r="H854" s="565"/>
      <c r="I854" s="565"/>
      <c r="J854" s="565"/>
      <c r="K854" s="565"/>
      <c r="L854" s="565"/>
      <c r="M854" s="565"/>
      <c r="N854" s="565"/>
      <c r="O854" s="37"/>
      <c r="P854" s="778"/>
      <c r="Q854" s="778"/>
      <c r="R854" s="778"/>
      <c r="S854" s="778"/>
      <c r="T854" s="778"/>
      <c r="U854" s="778"/>
      <c r="V854" s="778"/>
      <c r="W854" s="778"/>
      <c r="X854" s="778"/>
      <c r="Y854" s="778"/>
    </row>
    <row r="855" ht="13.5" customHeight="1">
      <c r="A855" s="37"/>
      <c r="B855" s="565"/>
      <c r="C855" s="565"/>
      <c r="D855" s="565"/>
      <c r="E855" s="565"/>
      <c r="F855" s="565"/>
      <c r="G855" s="565"/>
      <c r="H855" s="565"/>
      <c r="I855" s="565"/>
      <c r="J855" s="565"/>
      <c r="K855" s="565"/>
      <c r="L855" s="565"/>
      <c r="M855" s="565"/>
      <c r="N855" s="565"/>
      <c r="O855" s="37"/>
      <c r="P855" s="778"/>
      <c r="Q855" s="778"/>
      <c r="R855" s="778"/>
      <c r="S855" s="778"/>
      <c r="T855" s="778"/>
      <c r="U855" s="778"/>
      <c r="V855" s="778"/>
      <c r="W855" s="778"/>
      <c r="X855" s="778"/>
      <c r="Y855" s="778"/>
    </row>
    <row r="856" ht="13.5" customHeight="1">
      <c r="A856" s="37"/>
      <c r="B856" s="565"/>
      <c r="C856" s="565"/>
      <c r="D856" s="565"/>
      <c r="E856" s="565"/>
      <c r="F856" s="565"/>
      <c r="G856" s="565"/>
      <c r="H856" s="565"/>
      <c r="I856" s="565"/>
      <c r="J856" s="565"/>
      <c r="K856" s="565"/>
      <c r="L856" s="565"/>
      <c r="M856" s="565"/>
      <c r="N856" s="565"/>
      <c r="O856" s="37"/>
      <c r="P856" s="778"/>
      <c r="Q856" s="778"/>
      <c r="R856" s="778"/>
      <c r="S856" s="778"/>
      <c r="T856" s="778"/>
      <c r="U856" s="778"/>
      <c r="V856" s="778"/>
      <c r="W856" s="778"/>
      <c r="X856" s="778"/>
      <c r="Y856" s="778"/>
    </row>
    <row r="857" ht="13.5" customHeight="1">
      <c r="A857" s="37"/>
      <c r="B857" s="565"/>
      <c r="C857" s="565"/>
      <c r="D857" s="565"/>
      <c r="E857" s="565"/>
      <c r="F857" s="565"/>
      <c r="G857" s="565"/>
      <c r="H857" s="565"/>
      <c r="I857" s="565"/>
      <c r="J857" s="565"/>
      <c r="K857" s="565"/>
      <c r="L857" s="565"/>
      <c r="M857" s="565"/>
      <c r="N857" s="565"/>
      <c r="O857" s="37"/>
      <c r="P857" s="778"/>
      <c r="Q857" s="778"/>
      <c r="R857" s="778"/>
      <c r="S857" s="778"/>
      <c r="T857" s="778"/>
      <c r="U857" s="778"/>
      <c r="V857" s="778"/>
      <c r="W857" s="778"/>
      <c r="X857" s="778"/>
      <c r="Y857" s="778"/>
    </row>
    <row r="858" ht="13.5" customHeight="1">
      <c r="A858" s="37"/>
      <c r="B858" s="565"/>
      <c r="C858" s="565"/>
      <c r="D858" s="565"/>
      <c r="E858" s="565"/>
      <c r="F858" s="565"/>
      <c r="G858" s="565"/>
      <c r="H858" s="565"/>
      <c r="I858" s="565"/>
      <c r="J858" s="565"/>
      <c r="K858" s="565"/>
      <c r="L858" s="565"/>
      <c r="M858" s="565"/>
      <c r="N858" s="565"/>
      <c r="O858" s="37"/>
      <c r="P858" s="778"/>
      <c r="Q858" s="778"/>
      <c r="R858" s="778"/>
      <c r="S858" s="778"/>
      <c r="T858" s="778"/>
      <c r="U858" s="778"/>
      <c r="V858" s="778"/>
      <c r="W858" s="778"/>
      <c r="X858" s="778"/>
      <c r="Y858" s="778"/>
    </row>
    <row r="859" ht="13.5" customHeight="1">
      <c r="A859" s="37"/>
      <c r="B859" s="565"/>
      <c r="C859" s="565"/>
      <c r="D859" s="565"/>
      <c r="E859" s="565"/>
      <c r="F859" s="565"/>
      <c r="G859" s="565"/>
      <c r="H859" s="565"/>
      <c r="I859" s="565"/>
      <c r="J859" s="565"/>
      <c r="K859" s="565"/>
      <c r="L859" s="565"/>
      <c r="M859" s="565"/>
      <c r="N859" s="565"/>
      <c r="O859" s="37"/>
      <c r="P859" s="778"/>
      <c r="Q859" s="778"/>
      <c r="R859" s="778"/>
      <c r="S859" s="778"/>
      <c r="T859" s="778"/>
      <c r="U859" s="778"/>
      <c r="V859" s="778"/>
      <c r="W859" s="778"/>
      <c r="X859" s="778"/>
      <c r="Y859" s="778"/>
    </row>
    <row r="860" ht="13.5" customHeight="1">
      <c r="A860" s="37"/>
      <c r="B860" s="565"/>
      <c r="C860" s="565"/>
      <c r="D860" s="565"/>
      <c r="E860" s="565"/>
      <c r="F860" s="565"/>
      <c r="G860" s="565"/>
      <c r="H860" s="565"/>
      <c r="I860" s="565"/>
      <c r="J860" s="565"/>
      <c r="K860" s="565"/>
      <c r="L860" s="565"/>
      <c r="M860" s="565"/>
      <c r="N860" s="565"/>
      <c r="O860" s="37"/>
      <c r="P860" s="778"/>
      <c r="Q860" s="778"/>
      <c r="R860" s="778"/>
      <c r="S860" s="778"/>
      <c r="T860" s="778"/>
      <c r="U860" s="778"/>
      <c r="V860" s="778"/>
      <c r="W860" s="778"/>
      <c r="X860" s="778"/>
      <c r="Y860" s="778"/>
    </row>
    <row r="861" ht="13.5" customHeight="1">
      <c r="A861" s="37"/>
      <c r="B861" s="565"/>
      <c r="C861" s="565"/>
      <c r="D861" s="565"/>
      <c r="E861" s="565"/>
      <c r="F861" s="565"/>
      <c r="G861" s="565"/>
      <c r="H861" s="565"/>
      <c r="I861" s="565"/>
      <c r="J861" s="565"/>
      <c r="K861" s="565"/>
      <c r="L861" s="565"/>
      <c r="M861" s="565"/>
      <c r="N861" s="565"/>
      <c r="O861" s="37"/>
      <c r="P861" s="778"/>
      <c r="Q861" s="778"/>
      <c r="R861" s="778"/>
      <c r="S861" s="778"/>
      <c r="T861" s="778"/>
      <c r="U861" s="778"/>
      <c r="V861" s="778"/>
      <c r="W861" s="778"/>
      <c r="X861" s="778"/>
      <c r="Y861" s="778"/>
    </row>
    <row r="862" ht="13.5" customHeight="1">
      <c r="A862" s="37"/>
      <c r="B862" s="565"/>
      <c r="C862" s="565"/>
      <c r="D862" s="565"/>
      <c r="E862" s="565"/>
      <c r="F862" s="565"/>
      <c r="G862" s="565"/>
      <c r="H862" s="565"/>
      <c r="I862" s="565"/>
      <c r="J862" s="565"/>
      <c r="K862" s="565"/>
      <c r="L862" s="565"/>
      <c r="M862" s="565"/>
      <c r="N862" s="565"/>
      <c r="O862" s="37"/>
      <c r="P862" s="778"/>
      <c r="Q862" s="778"/>
      <c r="R862" s="778"/>
      <c r="S862" s="778"/>
      <c r="T862" s="778"/>
      <c r="U862" s="778"/>
      <c r="V862" s="778"/>
      <c r="W862" s="778"/>
      <c r="X862" s="778"/>
      <c r="Y862" s="778"/>
    </row>
    <row r="863" ht="13.5" customHeight="1">
      <c r="A863" s="37"/>
      <c r="B863" s="565"/>
      <c r="C863" s="565"/>
      <c r="D863" s="565"/>
      <c r="E863" s="565"/>
      <c r="F863" s="565"/>
      <c r="G863" s="565"/>
      <c r="H863" s="565"/>
      <c r="I863" s="565"/>
      <c r="J863" s="565"/>
      <c r="K863" s="565"/>
      <c r="L863" s="565"/>
      <c r="M863" s="565"/>
      <c r="N863" s="565"/>
      <c r="O863" s="37"/>
      <c r="P863" s="778"/>
      <c r="Q863" s="778"/>
      <c r="R863" s="778"/>
      <c r="S863" s="778"/>
      <c r="T863" s="778"/>
      <c r="U863" s="778"/>
      <c r="V863" s="778"/>
      <c r="W863" s="778"/>
      <c r="X863" s="778"/>
      <c r="Y863" s="778"/>
    </row>
    <row r="864" ht="13.5" customHeight="1">
      <c r="A864" s="37"/>
      <c r="B864" s="565"/>
      <c r="C864" s="565"/>
      <c r="D864" s="565"/>
      <c r="E864" s="565"/>
      <c r="F864" s="565"/>
      <c r="G864" s="565"/>
      <c r="H864" s="565"/>
      <c r="I864" s="565"/>
      <c r="J864" s="565"/>
      <c r="K864" s="565"/>
      <c r="L864" s="565"/>
      <c r="M864" s="565"/>
      <c r="N864" s="565"/>
      <c r="O864" s="37"/>
      <c r="P864" s="778"/>
      <c r="Q864" s="778"/>
      <c r="R864" s="778"/>
      <c r="S864" s="778"/>
      <c r="T864" s="778"/>
      <c r="U864" s="778"/>
      <c r="V864" s="778"/>
      <c r="W864" s="778"/>
      <c r="X864" s="778"/>
      <c r="Y864" s="778"/>
    </row>
    <row r="865" ht="13.5" customHeight="1">
      <c r="A865" s="37"/>
      <c r="B865" s="565"/>
      <c r="C865" s="565"/>
      <c r="D865" s="565"/>
      <c r="E865" s="565"/>
      <c r="F865" s="565"/>
      <c r="G865" s="565"/>
      <c r="H865" s="565"/>
      <c r="I865" s="565"/>
      <c r="J865" s="565"/>
      <c r="K865" s="565"/>
      <c r="L865" s="565"/>
      <c r="M865" s="565"/>
      <c r="N865" s="565"/>
      <c r="O865" s="37"/>
      <c r="P865" s="778"/>
      <c r="Q865" s="778"/>
      <c r="R865" s="778"/>
      <c r="S865" s="778"/>
      <c r="T865" s="778"/>
      <c r="U865" s="778"/>
      <c r="V865" s="778"/>
      <c r="W865" s="778"/>
      <c r="X865" s="778"/>
      <c r="Y865" s="778"/>
    </row>
    <row r="866" ht="13.5" customHeight="1">
      <c r="A866" s="37"/>
      <c r="B866" s="565"/>
      <c r="C866" s="565"/>
      <c r="D866" s="565"/>
      <c r="E866" s="565"/>
      <c r="F866" s="565"/>
      <c r="G866" s="565"/>
      <c r="H866" s="565"/>
      <c r="I866" s="565"/>
      <c r="J866" s="565"/>
      <c r="K866" s="565"/>
      <c r="L866" s="565"/>
      <c r="M866" s="565"/>
      <c r="N866" s="565"/>
      <c r="O866" s="37"/>
      <c r="P866" s="778"/>
      <c r="Q866" s="778"/>
      <c r="R866" s="778"/>
      <c r="S866" s="778"/>
      <c r="T866" s="778"/>
      <c r="U866" s="778"/>
      <c r="V866" s="778"/>
      <c r="W866" s="778"/>
      <c r="X866" s="778"/>
      <c r="Y866" s="778"/>
    </row>
    <row r="867" ht="13.5" customHeight="1">
      <c r="A867" s="37"/>
      <c r="B867" s="565"/>
      <c r="C867" s="565"/>
      <c r="D867" s="565"/>
      <c r="E867" s="565"/>
      <c r="F867" s="565"/>
      <c r="G867" s="565"/>
      <c r="H867" s="565"/>
      <c r="I867" s="565"/>
      <c r="J867" s="565"/>
      <c r="K867" s="565"/>
      <c r="L867" s="565"/>
      <c r="M867" s="565"/>
      <c r="N867" s="565"/>
      <c r="O867" s="37"/>
      <c r="P867" s="778"/>
      <c r="Q867" s="778"/>
      <c r="R867" s="778"/>
      <c r="S867" s="778"/>
      <c r="T867" s="778"/>
      <c r="U867" s="778"/>
      <c r="V867" s="778"/>
      <c r="W867" s="778"/>
      <c r="X867" s="778"/>
      <c r="Y867" s="778"/>
    </row>
    <row r="868" ht="13.5" customHeight="1">
      <c r="A868" s="37"/>
      <c r="B868" s="565"/>
      <c r="C868" s="565"/>
      <c r="D868" s="565"/>
      <c r="E868" s="565"/>
      <c r="F868" s="565"/>
      <c r="G868" s="565"/>
      <c r="H868" s="565"/>
      <c r="I868" s="565"/>
      <c r="J868" s="565"/>
      <c r="K868" s="565"/>
      <c r="L868" s="565"/>
      <c r="M868" s="565"/>
      <c r="N868" s="565"/>
      <c r="O868" s="37"/>
      <c r="P868" s="778"/>
      <c r="Q868" s="778"/>
      <c r="R868" s="778"/>
      <c r="S868" s="778"/>
      <c r="T868" s="778"/>
      <c r="U868" s="778"/>
      <c r="V868" s="778"/>
      <c r="W868" s="778"/>
      <c r="X868" s="778"/>
      <c r="Y868" s="778"/>
    </row>
    <row r="869" ht="13.5" customHeight="1">
      <c r="A869" s="37"/>
      <c r="B869" s="565"/>
      <c r="C869" s="565"/>
      <c r="D869" s="565"/>
      <c r="E869" s="565"/>
      <c r="F869" s="565"/>
      <c r="G869" s="565"/>
      <c r="H869" s="565"/>
      <c r="I869" s="565"/>
      <c r="J869" s="565"/>
      <c r="K869" s="565"/>
      <c r="L869" s="565"/>
      <c r="M869" s="565"/>
      <c r="N869" s="565"/>
      <c r="O869" s="37"/>
      <c r="P869" s="778"/>
      <c r="Q869" s="778"/>
      <c r="R869" s="778"/>
      <c r="S869" s="778"/>
      <c r="T869" s="778"/>
      <c r="U869" s="778"/>
      <c r="V869" s="778"/>
      <c r="W869" s="778"/>
      <c r="X869" s="778"/>
      <c r="Y869" s="778"/>
    </row>
    <row r="870" ht="13.5" customHeight="1">
      <c r="A870" s="37"/>
      <c r="B870" s="565"/>
      <c r="C870" s="565"/>
      <c r="D870" s="565"/>
      <c r="E870" s="565"/>
      <c r="F870" s="565"/>
      <c r="G870" s="565"/>
      <c r="H870" s="565"/>
      <c r="I870" s="565"/>
      <c r="J870" s="565"/>
      <c r="K870" s="565"/>
      <c r="L870" s="565"/>
      <c r="M870" s="565"/>
      <c r="N870" s="565"/>
      <c r="O870" s="37"/>
      <c r="P870" s="778"/>
      <c r="Q870" s="778"/>
      <c r="R870" s="778"/>
      <c r="S870" s="778"/>
      <c r="T870" s="778"/>
      <c r="U870" s="778"/>
      <c r="V870" s="778"/>
      <c r="W870" s="778"/>
      <c r="X870" s="778"/>
      <c r="Y870" s="778"/>
    </row>
    <row r="871" ht="13.5" customHeight="1">
      <c r="A871" s="37"/>
      <c r="B871" s="565"/>
      <c r="C871" s="565"/>
      <c r="D871" s="565"/>
      <c r="E871" s="565"/>
      <c r="F871" s="565"/>
      <c r="G871" s="565"/>
      <c r="H871" s="565"/>
      <c r="I871" s="565"/>
      <c r="J871" s="565"/>
      <c r="K871" s="565"/>
      <c r="L871" s="565"/>
      <c r="M871" s="565"/>
      <c r="N871" s="565"/>
      <c r="O871" s="37"/>
      <c r="P871" s="778"/>
      <c r="Q871" s="778"/>
      <c r="R871" s="778"/>
      <c r="S871" s="778"/>
      <c r="T871" s="778"/>
      <c r="U871" s="778"/>
      <c r="V871" s="778"/>
      <c r="W871" s="778"/>
      <c r="X871" s="778"/>
      <c r="Y871" s="778"/>
    </row>
    <row r="872" ht="13.5" customHeight="1">
      <c r="A872" s="37"/>
      <c r="B872" s="565"/>
      <c r="C872" s="565"/>
      <c r="D872" s="565"/>
      <c r="E872" s="565"/>
      <c r="F872" s="565"/>
      <c r="G872" s="565"/>
      <c r="H872" s="565"/>
      <c r="I872" s="565"/>
      <c r="J872" s="565"/>
      <c r="K872" s="565"/>
      <c r="L872" s="565"/>
      <c r="M872" s="565"/>
      <c r="N872" s="565"/>
      <c r="O872" s="37"/>
      <c r="P872" s="778"/>
      <c r="Q872" s="778"/>
      <c r="R872" s="778"/>
      <c r="S872" s="778"/>
      <c r="T872" s="778"/>
      <c r="U872" s="778"/>
      <c r="V872" s="778"/>
      <c r="W872" s="778"/>
      <c r="X872" s="778"/>
      <c r="Y872" s="778"/>
    </row>
    <row r="873" ht="13.5" customHeight="1">
      <c r="A873" s="37"/>
      <c r="B873" s="565"/>
      <c r="C873" s="565"/>
      <c r="D873" s="565"/>
      <c r="E873" s="565"/>
      <c r="F873" s="565"/>
      <c r="G873" s="565"/>
      <c r="H873" s="565"/>
      <c r="I873" s="565"/>
      <c r="J873" s="565"/>
      <c r="K873" s="565"/>
      <c r="L873" s="565"/>
      <c r="M873" s="565"/>
      <c r="N873" s="565"/>
      <c r="O873" s="37"/>
      <c r="P873" s="778"/>
      <c r="Q873" s="778"/>
      <c r="R873" s="778"/>
      <c r="S873" s="778"/>
      <c r="T873" s="778"/>
      <c r="U873" s="778"/>
      <c r="V873" s="778"/>
      <c r="W873" s="778"/>
      <c r="X873" s="778"/>
      <c r="Y873" s="778"/>
    </row>
    <row r="874" ht="13.5" customHeight="1">
      <c r="A874" s="37"/>
      <c r="B874" s="565"/>
      <c r="C874" s="565"/>
      <c r="D874" s="565"/>
      <c r="E874" s="565"/>
      <c r="F874" s="565"/>
      <c r="G874" s="565"/>
      <c r="H874" s="565"/>
      <c r="I874" s="565"/>
      <c r="J874" s="565"/>
      <c r="K874" s="565"/>
      <c r="L874" s="565"/>
      <c r="M874" s="565"/>
      <c r="N874" s="565"/>
      <c r="O874" s="37"/>
      <c r="P874" s="778"/>
      <c r="Q874" s="778"/>
      <c r="R874" s="778"/>
      <c r="S874" s="778"/>
      <c r="T874" s="778"/>
      <c r="U874" s="778"/>
      <c r="V874" s="778"/>
      <c r="W874" s="778"/>
      <c r="X874" s="778"/>
      <c r="Y874" s="778"/>
    </row>
    <row r="875" ht="13.5" customHeight="1">
      <c r="A875" s="37"/>
      <c r="B875" s="565"/>
      <c r="C875" s="565"/>
      <c r="D875" s="565"/>
      <c r="E875" s="565"/>
      <c r="F875" s="565"/>
      <c r="G875" s="565"/>
      <c r="H875" s="565"/>
      <c r="I875" s="565"/>
      <c r="J875" s="565"/>
      <c r="K875" s="565"/>
      <c r="L875" s="565"/>
      <c r="M875" s="565"/>
      <c r="N875" s="565"/>
      <c r="O875" s="37"/>
      <c r="P875" s="778"/>
      <c r="Q875" s="778"/>
      <c r="R875" s="778"/>
      <c r="S875" s="778"/>
      <c r="T875" s="778"/>
      <c r="U875" s="778"/>
      <c r="V875" s="778"/>
      <c r="W875" s="778"/>
      <c r="X875" s="778"/>
      <c r="Y875" s="778"/>
    </row>
    <row r="876" ht="13.5" customHeight="1">
      <c r="A876" s="37"/>
      <c r="B876" s="565"/>
      <c r="C876" s="565"/>
      <c r="D876" s="565"/>
      <c r="E876" s="565"/>
      <c r="F876" s="565"/>
      <c r="G876" s="565"/>
      <c r="H876" s="565"/>
      <c r="I876" s="565"/>
      <c r="J876" s="565"/>
      <c r="K876" s="565"/>
      <c r="L876" s="565"/>
      <c r="M876" s="565"/>
      <c r="N876" s="565"/>
      <c r="O876" s="37"/>
      <c r="P876" s="778"/>
      <c r="Q876" s="778"/>
      <c r="R876" s="778"/>
      <c r="S876" s="778"/>
      <c r="T876" s="778"/>
      <c r="U876" s="778"/>
      <c r="V876" s="778"/>
      <c r="W876" s="778"/>
      <c r="X876" s="778"/>
      <c r="Y876" s="778"/>
    </row>
    <row r="877" ht="13.5" customHeight="1">
      <c r="A877" s="37"/>
      <c r="B877" s="565"/>
      <c r="C877" s="565"/>
      <c r="D877" s="565"/>
      <c r="E877" s="565"/>
      <c r="F877" s="565"/>
      <c r="G877" s="565"/>
      <c r="H877" s="565"/>
      <c r="I877" s="565"/>
      <c r="J877" s="565"/>
      <c r="K877" s="565"/>
      <c r="L877" s="565"/>
      <c r="M877" s="565"/>
      <c r="N877" s="565"/>
      <c r="O877" s="37"/>
      <c r="P877" s="778"/>
      <c r="Q877" s="778"/>
      <c r="R877" s="778"/>
      <c r="S877" s="778"/>
      <c r="T877" s="778"/>
      <c r="U877" s="778"/>
      <c r="V877" s="778"/>
      <c r="W877" s="778"/>
      <c r="X877" s="778"/>
      <c r="Y877" s="778"/>
    </row>
    <row r="878" ht="13.5" customHeight="1">
      <c r="A878" s="37"/>
      <c r="B878" s="565"/>
      <c r="C878" s="565"/>
      <c r="D878" s="565"/>
      <c r="E878" s="565"/>
      <c r="F878" s="565"/>
      <c r="G878" s="565"/>
      <c r="H878" s="565"/>
      <c r="I878" s="565"/>
      <c r="J878" s="565"/>
      <c r="K878" s="565"/>
      <c r="L878" s="565"/>
      <c r="M878" s="565"/>
      <c r="N878" s="565"/>
      <c r="O878" s="37"/>
      <c r="P878" s="778"/>
      <c r="Q878" s="778"/>
      <c r="R878" s="778"/>
      <c r="S878" s="778"/>
      <c r="T878" s="778"/>
      <c r="U878" s="778"/>
      <c r="V878" s="778"/>
      <c r="W878" s="778"/>
      <c r="X878" s="778"/>
      <c r="Y878" s="778"/>
    </row>
    <row r="879" ht="13.5" customHeight="1">
      <c r="A879" s="37"/>
      <c r="B879" s="565"/>
      <c r="C879" s="565"/>
      <c r="D879" s="565"/>
      <c r="E879" s="565"/>
      <c r="F879" s="565"/>
      <c r="G879" s="565"/>
      <c r="H879" s="565"/>
      <c r="I879" s="565"/>
      <c r="J879" s="565"/>
      <c r="K879" s="565"/>
      <c r="L879" s="565"/>
      <c r="M879" s="565"/>
      <c r="N879" s="565"/>
      <c r="O879" s="37"/>
      <c r="P879" s="778"/>
      <c r="Q879" s="778"/>
      <c r="R879" s="778"/>
      <c r="S879" s="778"/>
      <c r="T879" s="778"/>
      <c r="U879" s="778"/>
      <c r="V879" s="778"/>
      <c r="W879" s="778"/>
      <c r="X879" s="778"/>
      <c r="Y879" s="778"/>
    </row>
    <row r="880" ht="13.5" customHeight="1">
      <c r="A880" s="37"/>
      <c r="B880" s="565"/>
      <c r="C880" s="565"/>
      <c r="D880" s="565"/>
      <c r="E880" s="565"/>
      <c r="F880" s="565"/>
      <c r="G880" s="565"/>
      <c r="H880" s="565"/>
      <c r="I880" s="565"/>
      <c r="J880" s="565"/>
      <c r="K880" s="565"/>
      <c r="L880" s="565"/>
      <c r="M880" s="565"/>
      <c r="N880" s="565"/>
      <c r="O880" s="37"/>
      <c r="P880" s="778"/>
      <c r="Q880" s="778"/>
      <c r="R880" s="778"/>
      <c r="S880" s="778"/>
      <c r="T880" s="778"/>
      <c r="U880" s="778"/>
      <c r="V880" s="778"/>
      <c r="W880" s="778"/>
      <c r="X880" s="778"/>
      <c r="Y880" s="778"/>
    </row>
    <row r="881" ht="13.5" customHeight="1">
      <c r="A881" s="37"/>
      <c r="B881" s="565"/>
      <c r="C881" s="565"/>
      <c r="D881" s="565"/>
      <c r="E881" s="565"/>
      <c r="F881" s="565"/>
      <c r="G881" s="565"/>
      <c r="H881" s="565"/>
      <c r="I881" s="565"/>
      <c r="J881" s="565"/>
      <c r="K881" s="565"/>
      <c r="L881" s="565"/>
      <c r="M881" s="565"/>
      <c r="N881" s="565"/>
      <c r="O881" s="37"/>
      <c r="P881" s="778"/>
      <c r="Q881" s="778"/>
      <c r="R881" s="778"/>
      <c r="S881" s="778"/>
      <c r="T881" s="778"/>
      <c r="U881" s="778"/>
      <c r="V881" s="778"/>
      <c r="W881" s="778"/>
      <c r="X881" s="778"/>
      <c r="Y881" s="778"/>
    </row>
    <row r="882" ht="13.5" customHeight="1">
      <c r="A882" s="37"/>
      <c r="B882" s="565"/>
      <c r="C882" s="565"/>
      <c r="D882" s="565"/>
      <c r="E882" s="565"/>
      <c r="F882" s="565"/>
      <c r="G882" s="565"/>
      <c r="H882" s="565"/>
      <c r="I882" s="565"/>
      <c r="J882" s="565"/>
      <c r="K882" s="565"/>
      <c r="L882" s="565"/>
      <c r="M882" s="565"/>
      <c r="N882" s="565"/>
      <c r="O882" s="37"/>
      <c r="P882" s="778"/>
      <c r="Q882" s="778"/>
      <c r="R882" s="778"/>
      <c r="S882" s="778"/>
      <c r="T882" s="778"/>
      <c r="U882" s="778"/>
      <c r="V882" s="778"/>
      <c r="W882" s="778"/>
      <c r="X882" s="778"/>
      <c r="Y882" s="778"/>
    </row>
    <row r="883" ht="13.5" customHeight="1">
      <c r="A883" s="37"/>
      <c r="B883" s="565"/>
      <c r="C883" s="565"/>
      <c r="D883" s="565"/>
      <c r="E883" s="565"/>
      <c r="F883" s="565"/>
      <c r="G883" s="565"/>
      <c r="H883" s="565"/>
      <c r="I883" s="565"/>
      <c r="J883" s="565"/>
      <c r="K883" s="565"/>
      <c r="L883" s="565"/>
      <c r="M883" s="565"/>
      <c r="N883" s="565"/>
      <c r="O883" s="37"/>
      <c r="P883" s="778"/>
      <c r="Q883" s="778"/>
      <c r="R883" s="778"/>
      <c r="S883" s="778"/>
      <c r="T883" s="778"/>
      <c r="U883" s="778"/>
      <c r="V883" s="778"/>
      <c r="W883" s="778"/>
      <c r="X883" s="778"/>
      <c r="Y883" s="778"/>
    </row>
    <row r="884" ht="13.5" customHeight="1">
      <c r="A884" s="37"/>
      <c r="B884" s="565"/>
      <c r="C884" s="565"/>
      <c r="D884" s="565"/>
      <c r="E884" s="565"/>
      <c r="F884" s="565"/>
      <c r="G884" s="565"/>
      <c r="H884" s="565"/>
      <c r="I884" s="565"/>
      <c r="J884" s="565"/>
      <c r="K884" s="565"/>
      <c r="L884" s="565"/>
      <c r="M884" s="565"/>
      <c r="N884" s="565"/>
      <c r="O884" s="37"/>
      <c r="P884" s="778"/>
      <c r="Q884" s="778"/>
      <c r="R884" s="778"/>
      <c r="S884" s="778"/>
      <c r="T884" s="778"/>
      <c r="U884" s="778"/>
      <c r="V884" s="778"/>
      <c r="W884" s="778"/>
      <c r="X884" s="778"/>
      <c r="Y884" s="778"/>
    </row>
    <row r="885" ht="13.5" customHeight="1">
      <c r="A885" s="37"/>
      <c r="B885" s="565"/>
      <c r="C885" s="565"/>
      <c r="D885" s="565"/>
      <c r="E885" s="565"/>
      <c r="F885" s="565"/>
      <c r="G885" s="565"/>
      <c r="H885" s="565"/>
      <c r="I885" s="565"/>
      <c r="J885" s="565"/>
      <c r="K885" s="565"/>
      <c r="L885" s="565"/>
      <c r="M885" s="565"/>
      <c r="N885" s="565"/>
      <c r="O885" s="37"/>
      <c r="P885" s="778"/>
      <c r="Q885" s="778"/>
      <c r="R885" s="778"/>
      <c r="S885" s="778"/>
      <c r="T885" s="778"/>
      <c r="U885" s="778"/>
      <c r="V885" s="778"/>
      <c r="W885" s="778"/>
      <c r="X885" s="778"/>
      <c r="Y885" s="778"/>
    </row>
    <row r="886" ht="13.5" customHeight="1">
      <c r="A886" s="37"/>
      <c r="B886" s="565"/>
      <c r="C886" s="565"/>
      <c r="D886" s="565"/>
      <c r="E886" s="565"/>
      <c r="F886" s="565"/>
      <c r="G886" s="565"/>
      <c r="H886" s="565"/>
      <c r="I886" s="565"/>
      <c r="J886" s="565"/>
      <c r="K886" s="565"/>
      <c r="L886" s="565"/>
      <c r="M886" s="565"/>
      <c r="N886" s="565"/>
      <c r="O886" s="37"/>
      <c r="P886" s="778"/>
      <c r="Q886" s="778"/>
      <c r="R886" s="778"/>
      <c r="S886" s="778"/>
      <c r="T886" s="778"/>
      <c r="U886" s="778"/>
      <c r="V886" s="778"/>
      <c r="W886" s="778"/>
      <c r="X886" s="778"/>
      <c r="Y886" s="778"/>
    </row>
    <row r="887" ht="13.5" customHeight="1">
      <c r="A887" s="37"/>
      <c r="B887" s="565"/>
      <c r="C887" s="565"/>
      <c r="D887" s="565"/>
      <c r="E887" s="565"/>
      <c r="F887" s="565"/>
      <c r="G887" s="565"/>
      <c r="H887" s="565"/>
      <c r="I887" s="565"/>
      <c r="J887" s="565"/>
      <c r="K887" s="565"/>
      <c r="L887" s="565"/>
      <c r="M887" s="565"/>
      <c r="N887" s="565"/>
      <c r="O887" s="37"/>
      <c r="P887" s="778"/>
      <c r="Q887" s="778"/>
      <c r="R887" s="778"/>
      <c r="S887" s="778"/>
      <c r="T887" s="778"/>
      <c r="U887" s="778"/>
      <c r="V887" s="778"/>
      <c r="W887" s="778"/>
      <c r="X887" s="778"/>
      <c r="Y887" s="778"/>
    </row>
    <row r="888" ht="13.5" customHeight="1">
      <c r="A888" s="37"/>
      <c r="B888" s="565"/>
      <c r="C888" s="565"/>
      <c r="D888" s="565"/>
      <c r="E888" s="565"/>
      <c r="F888" s="565"/>
      <c r="G888" s="565"/>
      <c r="H888" s="565"/>
      <c r="I888" s="565"/>
      <c r="J888" s="565"/>
      <c r="K888" s="565"/>
      <c r="L888" s="565"/>
      <c r="M888" s="565"/>
      <c r="N888" s="565"/>
      <c r="O888" s="37"/>
      <c r="P888" s="778"/>
      <c r="Q888" s="778"/>
      <c r="R888" s="778"/>
      <c r="S888" s="778"/>
      <c r="T888" s="778"/>
      <c r="U888" s="778"/>
      <c r="V888" s="778"/>
      <c r="W888" s="778"/>
      <c r="X888" s="778"/>
      <c r="Y888" s="778"/>
    </row>
    <row r="889" ht="13.5" customHeight="1">
      <c r="A889" s="37"/>
      <c r="B889" s="565"/>
      <c r="C889" s="565"/>
      <c r="D889" s="565"/>
      <c r="E889" s="565"/>
      <c r="F889" s="565"/>
      <c r="G889" s="565"/>
      <c r="H889" s="565"/>
      <c r="I889" s="565"/>
      <c r="J889" s="565"/>
      <c r="K889" s="565"/>
      <c r="L889" s="565"/>
      <c r="M889" s="565"/>
      <c r="N889" s="565"/>
      <c r="O889" s="37"/>
      <c r="P889" s="778"/>
      <c r="Q889" s="778"/>
      <c r="R889" s="778"/>
      <c r="S889" s="778"/>
      <c r="T889" s="778"/>
      <c r="U889" s="778"/>
      <c r="V889" s="778"/>
      <c r="W889" s="778"/>
      <c r="X889" s="778"/>
      <c r="Y889" s="778"/>
    </row>
    <row r="890" ht="13.5" customHeight="1">
      <c r="A890" s="37"/>
      <c r="B890" s="565"/>
      <c r="C890" s="565"/>
      <c r="D890" s="565"/>
      <c r="E890" s="565"/>
      <c r="F890" s="565"/>
      <c r="G890" s="565"/>
      <c r="H890" s="565"/>
      <c r="I890" s="565"/>
      <c r="J890" s="565"/>
      <c r="K890" s="565"/>
      <c r="L890" s="565"/>
      <c r="M890" s="565"/>
      <c r="N890" s="565"/>
      <c r="O890" s="37"/>
      <c r="P890" s="778"/>
      <c r="Q890" s="778"/>
      <c r="R890" s="778"/>
      <c r="S890" s="778"/>
      <c r="T890" s="778"/>
      <c r="U890" s="778"/>
      <c r="V890" s="778"/>
      <c r="W890" s="778"/>
      <c r="X890" s="778"/>
      <c r="Y890" s="778"/>
    </row>
    <row r="891" ht="13.5" customHeight="1">
      <c r="A891" s="37"/>
      <c r="B891" s="565"/>
      <c r="C891" s="565"/>
      <c r="D891" s="565"/>
      <c r="E891" s="565"/>
      <c r="F891" s="565"/>
      <c r="G891" s="565"/>
      <c r="H891" s="565"/>
      <c r="I891" s="565"/>
      <c r="J891" s="565"/>
      <c r="K891" s="565"/>
      <c r="L891" s="565"/>
      <c r="M891" s="565"/>
      <c r="N891" s="565"/>
      <c r="O891" s="37"/>
      <c r="P891" s="778"/>
      <c r="Q891" s="778"/>
      <c r="R891" s="778"/>
      <c r="S891" s="778"/>
      <c r="T891" s="778"/>
      <c r="U891" s="778"/>
      <c r="V891" s="778"/>
      <c r="W891" s="778"/>
      <c r="X891" s="778"/>
      <c r="Y891" s="778"/>
    </row>
    <row r="892" ht="13.5" customHeight="1">
      <c r="A892" s="37"/>
      <c r="B892" s="565"/>
      <c r="C892" s="565"/>
      <c r="D892" s="565"/>
      <c r="E892" s="565"/>
      <c r="F892" s="565"/>
      <c r="G892" s="565"/>
      <c r="H892" s="565"/>
      <c r="I892" s="565"/>
      <c r="J892" s="565"/>
      <c r="K892" s="565"/>
      <c r="L892" s="565"/>
      <c r="M892" s="565"/>
      <c r="N892" s="565"/>
      <c r="O892" s="37"/>
      <c r="P892" s="778"/>
      <c r="Q892" s="778"/>
      <c r="R892" s="778"/>
      <c r="S892" s="778"/>
      <c r="T892" s="778"/>
      <c r="U892" s="778"/>
      <c r="V892" s="778"/>
      <c r="W892" s="778"/>
      <c r="X892" s="778"/>
      <c r="Y892" s="778"/>
    </row>
    <row r="893" ht="13.5" customHeight="1">
      <c r="A893" s="37"/>
      <c r="B893" s="565"/>
      <c r="C893" s="565"/>
      <c r="D893" s="565"/>
      <c r="E893" s="565"/>
      <c r="F893" s="565"/>
      <c r="G893" s="565"/>
      <c r="H893" s="565"/>
      <c r="I893" s="565"/>
      <c r="J893" s="565"/>
      <c r="K893" s="565"/>
      <c r="L893" s="565"/>
      <c r="M893" s="565"/>
      <c r="N893" s="565"/>
      <c r="O893" s="37"/>
      <c r="P893" s="778"/>
      <c r="Q893" s="778"/>
      <c r="R893" s="778"/>
      <c r="S893" s="778"/>
      <c r="T893" s="778"/>
      <c r="U893" s="778"/>
      <c r="V893" s="778"/>
      <c r="W893" s="778"/>
      <c r="X893" s="778"/>
      <c r="Y893" s="778"/>
    </row>
    <row r="894" ht="13.5" customHeight="1">
      <c r="A894" s="37"/>
      <c r="B894" s="565"/>
      <c r="C894" s="565"/>
      <c r="D894" s="565"/>
      <c r="E894" s="565"/>
      <c r="F894" s="565"/>
      <c r="G894" s="565"/>
      <c r="H894" s="565"/>
      <c r="I894" s="565"/>
      <c r="J894" s="565"/>
      <c r="K894" s="565"/>
      <c r="L894" s="565"/>
      <c r="M894" s="565"/>
      <c r="N894" s="565"/>
      <c r="O894" s="37"/>
      <c r="P894" s="778"/>
      <c r="Q894" s="778"/>
      <c r="R894" s="778"/>
      <c r="S894" s="778"/>
      <c r="T894" s="778"/>
      <c r="U894" s="778"/>
      <c r="V894" s="778"/>
      <c r="W894" s="778"/>
      <c r="X894" s="778"/>
      <c r="Y894" s="778"/>
    </row>
    <row r="895" ht="13.5" customHeight="1">
      <c r="A895" s="37"/>
      <c r="B895" s="565"/>
      <c r="C895" s="565"/>
      <c r="D895" s="565"/>
      <c r="E895" s="565"/>
      <c r="F895" s="565"/>
      <c r="G895" s="565"/>
      <c r="H895" s="565"/>
      <c r="I895" s="565"/>
      <c r="J895" s="565"/>
      <c r="K895" s="565"/>
      <c r="L895" s="565"/>
      <c r="M895" s="565"/>
      <c r="N895" s="565"/>
      <c r="O895" s="37"/>
      <c r="P895" s="778"/>
      <c r="Q895" s="778"/>
      <c r="R895" s="778"/>
      <c r="S895" s="778"/>
      <c r="T895" s="778"/>
      <c r="U895" s="778"/>
      <c r="V895" s="778"/>
      <c r="W895" s="778"/>
      <c r="X895" s="778"/>
      <c r="Y895" s="778"/>
    </row>
    <row r="896" ht="13.5" customHeight="1">
      <c r="A896" s="37"/>
      <c r="B896" s="565"/>
      <c r="C896" s="565"/>
      <c r="D896" s="565"/>
      <c r="E896" s="565"/>
      <c r="F896" s="565"/>
      <c r="G896" s="565"/>
      <c r="H896" s="565"/>
      <c r="I896" s="565"/>
      <c r="J896" s="565"/>
      <c r="K896" s="565"/>
      <c r="L896" s="565"/>
      <c r="M896" s="565"/>
      <c r="N896" s="565"/>
      <c r="O896" s="37"/>
      <c r="P896" s="778"/>
      <c r="Q896" s="778"/>
      <c r="R896" s="778"/>
      <c r="S896" s="778"/>
      <c r="T896" s="778"/>
      <c r="U896" s="778"/>
      <c r="V896" s="778"/>
      <c r="W896" s="778"/>
      <c r="X896" s="778"/>
      <c r="Y896" s="778"/>
    </row>
    <row r="897" ht="13.5" customHeight="1">
      <c r="A897" s="37"/>
      <c r="B897" s="565"/>
      <c r="C897" s="565"/>
      <c r="D897" s="565"/>
      <c r="E897" s="565"/>
      <c r="F897" s="565"/>
      <c r="G897" s="565"/>
      <c r="H897" s="565"/>
      <c r="I897" s="565"/>
      <c r="J897" s="565"/>
      <c r="K897" s="565"/>
      <c r="L897" s="565"/>
      <c r="M897" s="565"/>
      <c r="N897" s="565"/>
      <c r="O897" s="37"/>
      <c r="P897" s="778"/>
      <c r="Q897" s="778"/>
      <c r="R897" s="778"/>
      <c r="S897" s="778"/>
      <c r="T897" s="778"/>
      <c r="U897" s="778"/>
      <c r="V897" s="778"/>
      <c r="W897" s="778"/>
      <c r="X897" s="778"/>
      <c r="Y897" s="778"/>
    </row>
    <row r="898" ht="13.5" customHeight="1">
      <c r="A898" s="37"/>
      <c r="B898" s="565"/>
      <c r="C898" s="565"/>
      <c r="D898" s="565"/>
      <c r="E898" s="565"/>
      <c r="F898" s="565"/>
      <c r="G898" s="565"/>
      <c r="H898" s="565"/>
      <c r="I898" s="565"/>
      <c r="J898" s="565"/>
      <c r="K898" s="565"/>
      <c r="L898" s="565"/>
      <c r="M898" s="565"/>
      <c r="N898" s="565"/>
      <c r="O898" s="37"/>
      <c r="P898" s="778"/>
      <c r="Q898" s="778"/>
      <c r="R898" s="778"/>
      <c r="S898" s="778"/>
      <c r="T898" s="778"/>
      <c r="U898" s="778"/>
      <c r="V898" s="778"/>
      <c r="W898" s="778"/>
      <c r="X898" s="778"/>
      <c r="Y898" s="778"/>
    </row>
    <row r="899" ht="13.5" customHeight="1">
      <c r="A899" s="37"/>
      <c r="B899" s="565"/>
      <c r="C899" s="565"/>
      <c r="D899" s="565"/>
      <c r="E899" s="565"/>
      <c r="F899" s="565"/>
      <c r="G899" s="565"/>
      <c r="H899" s="565"/>
      <c r="I899" s="565"/>
      <c r="J899" s="565"/>
      <c r="K899" s="565"/>
      <c r="L899" s="565"/>
      <c r="M899" s="565"/>
      <c r="N899" s="565"/>
      <c r="O899" s="37"/>
      <c r="P899" s="778"/>
      <c r="Q899" s="778"/>
      <c r="R899" s="778"/>
      <c r="S899" s="778"/>
      <c r="T899" s="778"/>
      <c r="U899" s="778"/>
      <c r="V899" s="778"/>
      <c r="W899" s="778"/>
      <c r="X899" s="778"/>
      <c r="Y899" s="778"/>
    </row>
    <row r="900" ht="13.5" customHeight="1">
      <c r="A900" s="37"/>
      <c r="B900" s="565"/>
      <c r="C900" s="565"/>
      <c r="D900" s="565"/>
      <c r="E900" s="565"/>
      <c r="F900" s="565"/>
      <c r="G900" s="565"/>
      <c r="H900" s="565"/>
      <c r="I900" s="565"/>
      <c r="J900" s="565"/>
      <c r="K900" s="565"/>
      <c r="L900" s="565"/>
      <c r="M900" s="565"/>
      <c r="N900" s="565"/>
      <c r="O900" s="37"/>
      <c r="P900" s="778"/>
      <c r="Q900" s="778"/>
      <c r="R900" s="778"/>
      <c r="S900" s="778"/>
      <c r="T900" s="778"/>
      <c r="U900" s="778"/>
      <c r="V900" s="778"/>
      <c r="W900" s="778"/>
      <c r="X900" s="778"/>
      <c r="Y900" s="778"/>
    </row>
    <row r="901" ht="13.5" customHeight="1">
      <c r="A901" s="37"/>
      <c r="B901" s="565"/>
      <c r="C901" s="565"/>
      <c r="D901" s="565"/>
      <c r="E901" s="565"/>
      <c r="F901" s="565"/>
      <c r="G901" s="565"/>
      <c r="H901" s="565"/>
      <c r="I901" s="565"/>
      <c r="J901" s="565"/>
      <c r="K901" s="565"/>
      <c r="L901" s="565"/>
      <c r="M901" s="565"/>
      <c r="N901" s="565"/>
      <c r="O901" s="37"/>
      <c r="P901" s="778"/>
      <c r="Q901" s="778"/>
      <c r="R901" s="778"/>
      <c r="S901" s="778"/>
      <c r="T901" s="778"/>
      <c r="U901" s="778"/>
      <c r="V901" s="778"/>
      <c r="W901" s="778"/>
      <c r="X901" s="778"/>
      <c r="Y901" s="778"/>
    </row>
    <row r="902" ht="13.5" customHeight="1">
      <c r="A902" s="37"/>
      <c r="B902" s="565"/>
      <c r="C902" s="565"/>
      <c r="D902" s="565"/>
      <c r="E902" s="565"/>
      <c r="F902" s="565"/>
      <c r="G902" s="565"/>
      <c r="H902" s="565"/>
      <c r="I902" s="565"/>
      <c r="J902" s="565"/>
      <c r="K902" s="565"/>
      <c r="L902" s="565"/>
      <c r="M902" s="565"/>
      <c r="N902" s="565"/>
      <c r="O902" s="37"/>
      <c r="P902" s="778"/>
      <c r="Q902" s="778"/>
      <c r="R902" s="778"/>
      <c r="S902" s="778"/>
      <c r="T902" s="778"/>
      <c r="U902" s="778"/>
      <c r="V902" s="778"/>
      <c r="W902" s="778"/>
      <c r="X902" s="778"/>
      <c r="Y902" s="778"/>
    </row>
    <row r="903" ht="13.5" customHeight="1">
      <c r="A903" s="37"/>
      <c r="B903" s="565"/>
      <c r="C903" s="565"/>
      <c r="D903" s="565"/>
      <c r="E903" s="565"/>
      <c r="F903" s="565"/>
      <c r="G903" s="565"/>
      <c r="H903" s="565"/>
      <c r="I903" s="565"/>
      <c r="J903" s="565"/>
      <c r="K903" s="565"/>
      <c r="L903" s="565"/>
      <c r="M903" s="565"/>
      <c r="N903" s="565"/>
      <c r="O903" s="37"/>
      <c r="P903" s="778"/>
      <c r="Q903" s="778"/>
      <c r="R903" s="778"/>
      <c r="S903" s="778"/>
      <c r="T903" s="778"/>
      <c r="U903" s="778"/>
      <c r="V903" s="778"/>
      <c r="W903" s="778"/>
      <c r="X903" s="778"/>
      <c r="Y903" s="778"/>
    </row>
    <row r="904" ht="13.5" customHeight="1">
      <c r="A904" s="37"/>
      <c r="B904" s="565"/>
      <c r="C904" s="565"/>
      <c r="D904" s="565"/>
      <c r="E904" s="565"/>
      <c r="F904" s="565"/>
      <c r="G904" s="565"/>
      <c r="H904" s="565"/>
      <c r="I904" s="565"/>
      <c r="J904" s="565"/>
      <c r="K904" s="565"/>
      <c r="L904" s="565"/>
      <c r="M904" s="565"/>
      <c r="N904" s="565"/>
      <c r="O904" s="37"/>
      <c r="P904" s="778"/>
      <c r="Q904" s="778"/>
      <c r="R904" s="778"/>
      <c r="S904" s="778"/>
      <c r="T904" s="778"/>
      <c r="U904" s="778"/>
      <c r="V904" s="778"/>
      <c r="W904" s="778"/>
      <c r="X904" s="778"/>
      <c r="Y904" s="778"/>
    </row>
    <row r="905" ht="13.5" customHeight="1">
      <c r="A905" s="37"/>
      <c r="B905" s="565"/>
      <c r="C905" s="565"/>
      <c r="D905" s="565"/>
      <c r="E905" s="565"/>
      <c r="F905" s="565"/>
      <c r="G905" s="565"/>
      <c r="H905" s="565"/>
      <c r="I905" s="565"/>
      <c r="J905" s="565"/>
      <c r="K905" s="565"/>
      <c r="L905" s="565"/>
      <c r="M905" s="565"/>
      <c r="N905" s="565"/>
      <c r="O905" s="37"/>
      <c r="P905" s="778"/>
      <c r="Q905" s="778"/>
      <c r="R905" s="778"/>
      <c r="S905" s="778"/>
      <c r="T905" s="778"/>
      <c r="U905" s="778"/>
      <c r="V905" s="778"/>
      <c r="W905" s="778"/>
      <c r="X905" s="778"/>
      <c r="Y905" s="778"/>
    </row>
    <row r="906" ht="13.5" customHeight="1">
      <c r="A906" s="37"/>
      <c r="B906" s="565"/>
      <c r="C906" s="565"/>
      <c r="D906" s="565"/>
      <c r="E906" s="565"/>
      <c r="F906" s="565"/>
      <c r="G906" s="565"/>
      <c r="H906" s="565"/>
      <c r="I906" s="565"/>
      <c r="J906" s="565"/>
      <c r="K906" s="565"/>
      <c r="L906" s="565"/>
      <c r="M906" s="565"/>
      <c r="N906" s="565"/>
      <c r="O906" s="37"/>
      <c r="P906" s="778"/>
      <c r="Q906" s="778"/>
      <c r="R906" s="778"/>
      <c r="S906" s="778"/>
      <c r="T906" s="778"/>
      <c r="U906" s="778"/>
      <c r="V906" s="778"/>
      <c r="W906" s="778"/>
      <c r="X906" s="778"/>
      <c r="Y906" s="778"/>
    </row>
    <row r="907" ht="13.5" customHeight="1">
      <c r="A907" s="37"/>
      <c r="B907" s="565"/>
      <c r="C907" s="565"/>
      <c r="D907" s="565"/>
      <c r="E907" s="565"/>
      <c r="F907" s="565"/>
      <c r="G907" s="565"/>
      <c r="H907" s="565"/>
      <c r="I907" s="565"/>
      <c r="J907" s="565"/>
      <c r="K907" s="565"/>
      <c r="L907" s="565"/>
      <c r="M907" s="565"/>
      <c r="N907" s="565"/>
      <c r="O907" s="37"/>
      <c r="P907" s="778"/>
      <c r="Q907" s="778"/>
      <c r="R907" s="778"/>
      <c r="S907" s="778"/>
      <c r="T907" s="778"/>
      <c r="U907" s="778"/>
      <c r="V907" s="778"/>
      <c r="W907" s="778"/>
      <c r="X907" s="778"/>
      <c r="Y907" s="778"/>
    </row>
    <row r="908" ht="13.5" customHeight="1">
      <c r="A908" s="37"/>
      <c r="B908" s="565"/>
      <c r="C908" s="565"/>
      <c r="D908" s="565"/>
      <c r="E908" s="565"/>
      <c r="F908" s="565"/>
      <c r="G908" s="565"/>
      <c r="H908" s="565"/>
      <c r="I908" s="565"/>
      <c r="J908" s="565"/>
      <c r="K908" s="565"/>
      <c r="L908" s="565"/>
      <c r="M908" s="565"/>
      <c r="N908" s="565"/>
      <c r="O908" s="37"/>
      <c r="P908" s="778"/>
      <c r="Q908" s="778"/>
      <c r="R908" s="778"/>
      <c r="S908" s="778"/>
      <c r="T908" s="778"/>
      <c r="U908" s="778"/>
      <c r="V908" s="778"/>
      <c r="W908" s="778"/>
      <c r="X908" s="778"/>
      <c r="Y908" s="778"/>
    </row>
    <row r="909" ht="13.5" customHeight="1">
      <c r="A909" s="37"/>
      <c r="B909" s="565"/>
      <c r="C909" s="565"/>
      <c r="D909" s="565"/>
      <c r="E909" s="565"/>
      <c r="F909" s="565"/>
      <c r="G909" s="565"/>
      <c r="H909" s="565"/>
      <c r="I909" s="565"/>
      <c r="J909" s="565"/>
      <c r="K909" s="565"/>
      <c r="L909" s="565"/>
      <c r="M909" s="565"/>
      <c r="N909" s="565"/>
      <c r="O909" s="37"/>
      <c r="P909" s="778"/>
      <c r="Q909" s="778"/>
      <c r="R909" s="778"/>
      <c r="S909" s="778"/>
      <c r="T909" s="778"/>
      <c r="U909" s="778"/>
      <c r="V909" s="778"/>
      <c r="W909" s="778"/>
      <c r="X909" s="778"/>
      <c r="Y909" s="778"/>
    </row>
    <row r="910" ht="13.5" customHeight="1">
      <c r="A910" s="37"/>
      <c r="B910" s="565"/>
      <c r="C910" s="565"/>
      <c r="D910" s="565"/>
      <c r="E910" s="565"/>
      <c r="F910" s="565"/>
      <c r="G910" s="565"/>
      <c r="H910" s="565"/>
      <c r="I910" s="565"/>
      <c r="J910" s="565"/>
      <c r="K910" s="565"/>
      <c r="L910" s="565"/>
      <c r="M910" s="565"/>
      <c r="N910" s="565"/>
      <c r="O910" s="37"/>
      <c r="P910" s="778"/>
      <c r="Q910" s="778"/>
      <c r="R910" s="778"/>
      <c r="S910" s="778"/>
      <c r="T910" s="778"/>
      <c r="U910" s="778"/>
      <c r="V910" s="778"/>
      <c r="W910" s="778"/>
      <c r="X910" s="778"/>
      <c r="Y910" s="778"/>
    </row>
    <row r="911" ht="13.5" customHeight="1">
      <c r="A911" s="37"/>
      <c r="B911" s="565"/>
      <c r="C911" s="565"/>
      <c r="D911" s="565"/>
      <c r="E911" s="565"/>
      <c r="F911" s="565"/>
      <c r="G911" s="565"/>
      <c r="H911" s="565"/>
      <c r="I911" s="565"/>
      <c r="J911" s="565"/>
      <c r="K911" s="565"/>
      <c r="L911" s="565"/>
      <c r="M911" s="565"/>
      <c r="N911" s="565"/>
      <c r="O911" s="37"/>
      <c r="P911" s="778"/>
      <c r="Q911" s="778"/>
      <c r="R911" s="778"/>
      <c r="S911" s="778"/>
      <c r="T911" s="778"/>
      <c r="U911" s="778"/>
      <c r="V911" s="778"/>
      <c r="W911" s="778"/>
      <c r="X911" s="778"/>
      <c r="Y911" s="778"/>
    </row>
    <row r="912" ht="13.5" customHeight="1">
      <c r="A912" s="37"/>
      <c r="B912" s="565"/>
      <c r="C912" s="565"/>
      <c r="D912" s="565"/>
      <c r="E912" s="565"/>
      <c r="F912" s="565"/>
      <c r="G912" s="565"/>
      <c r="H912" s="565"/>
      <c r="I912" s="565"/>
      <c r="J912" s="565"/>
      <c r="K912" s="565"/>
      <c r="L912" s="565"/>
      <c r="M912" s="565"/>
      <c r="N912" s="565"/>
      <c r="O912" s="37"/>
      <c r="P912" s="778"/>
      <c r="Q912" s="778"/>
      <c r="R912" s="778"/>
      <c r="S912" s="778"/>
      <c r="T912" s="778"/>
      <c r="U912" s="778"/>
      <c r="V912" s="778"/>
      <c r="W912" s="778"/>
      <c r="X912" s="778"/>
      <c r="Y912" s="778"/>
    </row>
    <row r="913" ht="13.5" customHeight="1">
      <c r="A913" s="37"/>
      <c r="B913" s="565"/>
      <c r="C913" s="565"/>
      <c r="D913" s="565"/>
      <c r="E913" s="565"/>
      <c r="F913" s="565"/>
      <c r="G913" s="565"/>
      <c r="H913" s="565"/>
      <c r="I913" s="565"/>
      <c r="J913" s="565"/>
      <c r="K913" s="565"/>
      <c r="L913" s="565"/>
      <c r="M913" s="565"/>
      <c r="N913" s="565"/>
      <c r="O913" s="37"/>
      <c r="P913" s="778"/>
      <c r="Q913" s="778"/>
      <c r="R913" s="778"/>
      <c r="S913" s="778"/>
      <c r="T913" s="778"/>
      <c r="U913" s="778"/>
      <c r="V913" s="778"/>
      <c r="W913" s="778"/>
      <c r="X913" s="778"/>
      <c r="Y913" s="778"/>
    </row>
    <row r="914" ht="13.5" customHeight="1">
      <c r="A914" s="37"/>
      <c r="B914" s="565"/>
      <c r="C914" s="565"/>
      <c r="D914" s="565"/>
      <c r="E914" s="565"/>
      <c r="F914" s="565"/>
      <c r="G914" s="565"/>
      <c r="H914" s="565"/>
      <c r="I914" s="565"/>
      <c r="J914" s="565"/>
      <c r="K914" s="565"/>
      <c r="L914" s="565"/>
      <c r="M914" s="565"/>
      <c r="N914" s="565"/>
      <c r="O914" s="37"/>
      <c r="P914" s="778"/>
      <c r="Q914" s="778"/>
      <c r="R914" s="778"/>
      <c r="S914" s="778"/>
      <c r="T914" s="778"/>
      <c r="U914" s="778"/>
      <c r="V914" s="778"/>
      <c r="W914" s="778"/>
      <c r="X914" s="778"/>
      <c r="Y914" s="778"/>
    </row>
    <row r="915" ht="13.5" customHeight="1">
      <c r="A915" s="37"/>
      <c r="B915" s="565"/>
      <c r="C915" s="565"/>
      <c r="D915" s="565"/>
      <c r="E915" s="565"/>
      <c r="F915" s="565"/>
      <c r="G915" s="565"/>
      <c r="H915" s="565"/>
      <c r="I915" s="565"/>
      <c r="J915" s="565"/>
      <c r="K915" s="565"/>
      <c r="L915" s="565"/>
      <c r="M915" s="565"/>
      <c r="N915" s="565"/>
      <c r="O915" s="37"/>
      <c r="P915" s="778"/>
      <c r="Q915" s="778"/>
      <c r="R915" s="778"/>
      <c r="S915" s="778"/>
      <c r="T915" s="778"/>
      <c r="U915" s="778"/>
      <c r="V915" s="778"/>
      <c r="W915" s="778"/>
      <c r="X915" s="778"/>
      <c r="Y915" s="778"/>
    </row>
    <row r="916" ht="13.5" customHeight="1">
      <c r="A916" s="37"/>
      <c r="B916" s="565"/>
      <c r="C916" s="565"/>
      <c r="D916" s="565"/>
      <c r="E916" s="565"/>
      <c r="F916" s="565"/>
      <c r="G916" s="565"/>
      <c r="H916" s="565"/>
      <c r="I916" s="565"/>
      <c r="J916" s="565"/>
      <c r="K916" s="565"/>
      <c r="L916" s="565"/>
      <c r="M916" s="565"/>
      <c r="N916" s="565"/>
      <c r="O916" s="37"/>
      <c r="P916" s="778"/>
      <c r="Q916" s="778"/>
      <c r="R916" s="778"/>
      <c r="S916" s="778"/>
      <c r="T916" s="778"/>
      <c r="U916" s="778"/>
      <c r="V916" s="778"/>
      <c r="W916" s="778"/>
      <c r="X916" s="778"/>
      <c r="Y916" s="778"/>
    </row>
    <row r="917" ht="13.5" customHeight="1">
      <c r="A917" s="37"/>
      <c r="B917" s="565"/>
      <c r="C917" s="565"/>
      <c r="D917" s="565"/>
      <c r="E917" s="565"/>
      <c r="F917" s="565"/>
      <c r="G917" s="565"/>
      <c r="H917" s="565"/>
      <c r="I917" s="565"/>
      <c r="J917" s="565"/>
      <c r="K917" s="565"/>
      <c r="L917" s="565"/>
      <c r="M917" s="565"/>
      <c r="N917" s="565"/>
      <c r="O917" s="37"/>
      <c r="P917" s="778"/>
      <c r="Q917" s="778"/>
      <c r="R917" s="778"/>
      <c r="S917" s="778"/>
      <c r="T917" s="778"/>
      <c r="U917" s="778"/>
      <c r="V917" s="778"/>
      <c r="W917" s="778"/>
      <c r="X917" s="778"/>
      <c r="Y917" s="778"/>
    </row>
    <row r="918" ht="13.5" customHeight="1">
      <c r="A918" s="37"/>
      <c r="B918" s="565"/>
      <c r="C918" s="565"/>
      <c r="D918" s="565"/>
      <c r="E918" s="565"/>
      <c r="F918" s="565"/>
      <c r="G918" s="565"/>
      <c r="H918" s="565"/>
      <c r="I918" s="565"/>
      <c r="J918" s="565"/>
      <c r="K918" s="565"/>
      <c r="L918" s="565"/>
      <c r="M918" s="565"/>
      <c r="N918" s="565"/>
      <c r="O918" s="37"/>
      <c r="P918" s="778"/>
      <c r="Q918" s="778"/>
      <c r="R918" s="778"/>
      <c r="S918" s="778"/>
      <c r="T918" s="778"/>
      <c r="U918" s="778"/>
      <c r="V918" s="778"/>
      <c r="W918" s="778"/>
      <c r="X918" s="778"/>
      <c r="Y918" s="778"/>
    </row>
    <row r="919" ht="13.5" customHeight="1">
      <c r="A919" s="37"/>
      <c r="B919" s="565"/>
      <c r="C919" s="565"/>
      <c r="D919" s="565"/>
      <c r="E919" s="565"/>
      <c r="F919" s="565"/>
      <c r="G919" s="565"/>
      <c r="H919" s="565"/>
      <c r="I919" s="565"/>
      <c r="J919" s="565"/>
      <c r="K919" s="565"/>
      <c r="L919" s="565"/>
      <c r="M919" s="565"/>
      <c r="N919" s="565"/>
      <c r="O919" s="37"/>
      <c r="P919" s="778"/>
      <c r="Q919" s="778"/>
      <c r="R919" s="778"/>
      <c r="S919" s="778"/>
      <c r="T919" s="778"/>
      <c r="U919" s="778"/>
      <c r="V919" s="778"/>
      <c r="W919" s="778"/>
      <c r="X919" s="778"/>
      <c r="Y919" s="778"/>
    </row>
    <row r="920" ht="13.5" customHeight="1">
      <c r="A920" s="37"/>
      <c r="B920" s="565"/>
      <c r="C920" s="565"/>
      <c r="D920" s="565"/>
      <c r="E920" s="565"/>
      <c r="F920" s="565"/>
      <c r="G920" s="565"/>
      <c r="H920" s="565"/>
      <c r="I920" s="565"/>
      <c r="J920" s="565"/>
      <c r="K920" s="565"/>
      <c r="L920" s="565"/>
      <c r="M920" s="565"/>
      <c r="N920" s="565"/>
      <c r="O920" s="37"/>
      <c r="P920" s="778"/>
      <c r="Q920" s="778"/>
      <c r="R920" s="778"/>
      <c r="S920" s="778"/>
      <c r="T920" s="778"/>
      <c r="U920" s="778"/>
      <c r="V920" s="778"/>
      <c r="W920" s="778"/>
      <c r="X920" s="778"/>
      <c r="Y920" s="778"/>
    </row>
    <row r="921" ht="13.5" customHeight="1">
      <c r="A921" s="37"/>
      <c r="B921" s="565"/>
      <c r="C921" s="565"/>
      <c r="D921" s="565"/>
      <c r="E921" s="565"/>
      <c r="F921" s="565"/>
      <c r="G921" s="565"/>
      <c r="H921" s="565"/>
      <c r="I921" s="565"/>
      <c r="J921" s="565"/>
      <c r="K921" s="565"/>
      <c r="L921" s="565"/>
      <c r="M921" s="565"/>
      <c r="N921" s="565"/>
      <c r="O921" s="37"/>
      <c r="P921" s="778"/>
      <c r="Q921" s="778"/>
      <c r="R921" s="778"/>
      <c r="S921" s="778"/>
      <c r="T921" s="778"/>
      <c r="U921" s="778"/>
      <c r="V921" s="778"/>
      <c r="W921" s="778"/>
      <c r="X921" s="778"/>
      <c r="Y921" s="778"/>
    </row>
    <row r="922" ht="13.5" customHeight="1">
      <c r="A922" s="37"/>
      <c r="B922" s="565"/>
      <c r="C922" s="565"/>
      <c r="D922" s="565"/>
      <c r="E922" s="565"/>
      <c r="F922" s="565"/>
      <c r="G922" s="565"/>
      <c r="H922" s="565"/>
      <c r="I922" s="565"/>
      <c r="J922" s="565"/>
      <c r="K922" s="565"/>
      <c r="L922" s="565"/>
      <c r="M922" s="565"/>
      <c r="N922" s="565"/>
      <c r="O922" s="37"/>
      <c r="P922" s="778"/>
      <c r="Q922" s="778"/>
      <c r="R922" s="778"/>
      <c r="S922" s="778"/>
      <c r="T922" s="778"/>
      <c r="U922" s="778"/>
      <c r="V922" s="778"/>
      <c r="W922" s="778"/>
      <c r="X922" s="778"/>
      <c r="Y922" s="778"/>
    </row>
    <row r="923" ht="13.5" customHeight="1">
      <c r="A923" s="37"/>
      <c r="B923" s="565"/>
      <c r="C923" s="565"/>
      <c r="D923" s="565"/>
      <c r="E923" s="565"/>
      <c r="F923" s="565"/>
      <c r="G923" s="565"/>
      <c r="H923" s="565"/>
      <c r="I923" s="565"/>
      <c r="J923" s="565"/>
      <c r="K923" s="565"/>
      <c r="L923" s="565"/>
      <c r="M923" s="565"/>
      <c r="N923" s="565"/>
      <c r="O923" s="37"/>
      <c r="P923" s="778"/>
      <c r="Q923" s="778"/>
      <c r="R923" s="778"/>
      <c r="S923" s="778"/>
      <c r="T923" s="778"/>
      <c r="U923" s="778"/>
      <c r="V923" s="778"/>
      <c r="W923" s="778"/>
      <c r="X923" s="778"/>
      <c r="Y923" s="778"/>
    </row>
    <row r="924" ht="13.5" customHeight="1">
      <c r="A924" s="37"/>
      <c r="B924" s="565"/>
      <c r="C924" s="565"/>
      <c r="D924" s="565"/>
      <c r="E924" s="565"/>
      <c r="F924" s="565"/>
      <c r="G924" s="565"/>
      <c r="H924" s="565"/>
      <c r="I924" s="565"/>
      <c r="J924" s="565"/>
      <c r="K924" s="565"/>
      <c r="L924" s="565"/>
      <c r="M924" s="565"/>
      <c r="N924" s="565"/>
      <c r="O924" s="37"/>
      <c r="P924" s="778"/>
      <c r="Q924" s="778"/>
      <c r="R924" s="778"/>
      <c r="S924" s="778"/>
      <c r="T924" s="778"/>
      <c r="U924" s="778"/>
      <c r="V924" s="778"/>
      <c r="W924" s="778"/>
      <c r="X924" s="778"/>
      <c r="Y924" s="778"/>
    </row>
    <row r="925" ht="13.5" customHeight="1">
      <c r="A925" s="37"/>
      <c r="B925" s="565"/>
      <c r="C925" s="565"/>
      <c r="D925" s="565"/>
      <c r="E925" s="565"/>
      <c r="F925" s="565"/>
      <c r="G925" s="565"/>
      <c r="H925" s="565"/>
      <c r="I925" s="565"/>
      <c r="J925" s="565"/>
      <c r="K925" s="565"/>
      <c r="L925" s="565"/>
      <c r="M925" s="565"/>
      <c r="N925" s="565"/>
      <c r="O925" s="37"/>
      <c r="P925" s="778"/>
      <c r="Q925" s="778"/>
      <c r="R925" s="778"/>
      <c r="S925" s="778"/>
      <c r="T925" s="778"/>
      <c r="U925" s="778"/>
      <c r="V925" s="778"/>
      <c r="W925" s="778"/>
      <c r="X925" s="778"/>
      <c r="Y925" s="778"/>
    </row>
    <row r="926" ht="13.5" customHeight="1">
      <c r="A926" s="37"/>
      <c r="B926" s="565"/>
      <c r="C926" s="565"/>
      <c r="D926" s="565"/>
      <c r="E926" s="565"/>
      <c r="F926" s="565"/>
      <c r="G926" s="565"/>
      <c r="H926" s="565"/>
      <c r="I926" s="565"/>
      <c r="J926" s="565"/>
      <c r="K926" s="565"/>
      <c r="L926" s="565"/>
      <c r="M926" s="565"/>
      <c r="N926" s="565"/>
      <c r="O926" s="37"/>
      <c r="P926" s="778"/>
      <c r="Q926" s="778"/>
      <c r="R926" s="778"/>
      <c r="S926" s="778"/>
      <c r="T926" s="778"/>
      <c r="U926" s="778"/>
      <c r="V926" s="778"/>
      <c r="W926" s="778"/>
      <c r="X926" s="778"/>
      <c r="Y926" s="778"/>
    </row>
    <row r="927" ht="13.5" customHeight="1">
      <c r="A927" s="37"/>
      <c r="B927" s="565"/>
      <c r="C927" s="565"/>
      <c r="D927" s="565"/>
      <c r="E927" s="565"/>
      <c r="F927" s="565"/>
      <c r="G927" s="565"/>
      <c r="H927" s="565"/>
      <c r="I927" s="565"/>
      <c r="J927" s="565"/>
      <c r="K927" s="565"/>
      <c r="L927" s="565"/>
      <c r="M927" s="565"/>
      <c r="N927" s="565"/>
      <c r="O927" s="37"/>
      <c r="P927" s="778"/>
      <c r="Q927" s="778"/>
      <c r="R927" s="778"/>
      <c r="S927" s="778"/>
      <c r="T927" s="778"/>
      <c r="U927" s="778"/>
      <c r="V927" s="778"/>
      <c r="W927" s="778"/>
      <c r="X927" s="778"/>
      <c r="Y927" s="778"/>
    </row>
    <row r="928" ht="13.5" customHeight="1">
      <c r="A928" s="37"/>
      <c r="B928" s="565"/>
      <c r="C928" s="565"/>
      <c r="D928" s="565"/>
      <c r="E928" s="565"/>
      <c r="F928" s="565"/>
      <c r="G928" s="565"/>
      <c r="H928" s="565"/>
      <c r="I928" s="565"/>
      <c r="J928" s="565"/>
      <c r="K928" s="565"/>
      <c r="L928" s="565"/>
      <c r="M928" s="565"/>
      <c r="N928" s="565"/>
      <c r="O928" s="37"/>
      <c r="P928" s="778"/>
      <c r="Q928" s="778"/>
      <c r="R928" s="778"/>
      <c r="S928" s="778"/>
      <c r="T928" s="778"/>
      <c r="U928" s="778"/>
      <c r="V928" s="778"/>
      <c r="W928" s="778"/>
      <c r="X928" s="778"/>
      <c r="Y928" s="778"/>
    </row>
    <row r="929" ht="13.5" customHeight="1">
      <c r="A929" s="37"/>
      <c r="B929" s="565"/>
      <c r="C929" s="565"/>
      <c r="D929" s="565"/>
      <c r="E929" s="565"/>
      <c r="F929" s="565"/>
      <c r="G929" s="565"/>
      <c r="H929" s="565"/>
      <c r="I929" s="565"/>
      <c r="J929" s="565"/>
      <c r="K929" s="565"/>
      <c r="L929" s="565"/>
      <c r="M929" s="565"/>
      <c r="N929" s="565"/>
      <c r="O929" s="37"/>
      <c r="P929" s="778"/>
      <c r="Q929" s="778"/>
      <c r="R929" s="778"/>
      <c r="S929" s="778"/>
      <c r="T929" s="778"/>
      <c r="U929" s="778"/>
      <c r="V929" s="778"/>
      <c r="W929" s="778"/>
      <c r="X929" s="778"/>
      <c r="Y929" s="778"/>
    </row>
    <row r="930" ht="13.5" customHeight="1">
      <c r="A930" s="37"/>
      <c r="B930" s="565"/>
      <c r="C930" s="565"/>
      <c r="D930" s="565"/>
      <c r="E930" s="565"/>
      <c r="F930" s="565"/>
      <c r="G930" s="565"/>
      <c r="H930" s="565"/>
      <c r="I930" s="565"/>
      <c r="J930" s="565"/>
      <c r="K930" s="565"/>
      <c r="L930" s="565"/>
      <c r="M930" s="565"/>
      <c r="N930" s="565"/>
      <c r="O930" s="37"/>
      <c r="P930" s="778"/>
      <c r="Q930" s="778"/>
      <c r="R930" s="778"/>
      <c r="S930" s="778"/>
      <c r="T930" s="778"/>
      <c r="U930" s="778"/>
      <c r="V930" s="778"/>
      <c r="W930" s="778"/>
      <c r="X930" s="778"/>
      <c r="Y930" s="778"/>
    </row>
    <row r="931" ht="13.5" customHeight="1">
      <c r="A931" s="37"/>
      <c r="B931" s="565"/>
      <c r="C931" s="565"/>
      <c r="D931" s="565"/>
      <c r="E931" s="565"/>
      <c r="F931" s="565"/>
      <c r="G931" s="565"/>
      <c r="H931" s="565"/>
      <c r="I931" s="565"/>
      <c r="J931" s="565"/>
      <c r="K931" s="565"/>
      <c r="L931" s="565"/>
      <c r="M931" s="565"/>
      <c r="N931" s="565"/>
      <c r="O931" s="37"/>
      <c r="P931" s="778"/>
      <c r="Q931" s="778"/>
      <c r="R931" s="778"/>
      <c r="S931" s="778"/>
      <c r="T931" s="778"/>
      <c r="U931" s="778"/>
      <c r="V931" s="778"/>
      <c r="W931" s="778"/>
      <c r="X931" s="778"/>
      <c r="Y931" s="778"/>
    </row>
    <row r="932" ht="13.5" customHeight="1">
      <c r="A932" s="37"/>
      <c r="B932" s="565"/>
      <c r="C932" s="565"/>
      <c r="D932" s="565"/>
      <c r="E932" s="565"/>
      <c r="F932" s="565"/>
      <c r="G932" s="565"/>
      <c r="H932" s="565"/>
      <c r="I932" s="565"/>
      <c r="J932" s="565"/>
      <c r="K932" s="565"/>
      <c r="L932" s="565"/>
      <c r="M932" s="565"/>
      <c r="N932" s="565"/>
      <c r="O932" s="37"/>
      <c r="P932" s="778"/>
      <c r="Q932" s="778"/>
      <c r="R932" s="778"/>
      <c r="S932" s="778"/>
      <c r="T932" s="778"/>
      <c r="U932" s="778"/>
      <c r="V932" s="778"/>
      <c r="W932" s="778"/>
      <c r="X932" s="778"/>
      <c r="Y932" s="778"/>
    </row>
    <row r="933" ht="13.5" customHeight="1">
      <c r="A933" s="37"/>
      <c r="B933" s="565"/>
      <c r="C933" s="565"/>
      <c r="D933" s="565"/>
      <c r="E933" s="565"/>
      <c r="F933" s="565"/>
      <c r="G933" s="565"/>
      <c r="H933" s="565"/>
      <c r="I933" s="565"/>
      <c r="J933" s="565"/>
      <c r="K933" s="565"/>
      <c r="L933" s="565"/>
      <c r="M933" s="565"/>
      <c r="N933" s="565"/>
      <c r="O933" s="37"/>
      <c r="P933" s="778"/>
      <c r="Q933" s="778"/>
      <c r="R933" s="778"/>
      <c r="S933" s="778"/>
      <c r="T933" s="778"/>
      <c r="U933" s="778"/>
      <c r="V933" s="778"/>
      <c r="W933" s="778"/>
      <c r="X933" s="778"/>
      <c r="Y933" s="778"/>
    </row>
    <row r="934" ht="13.5" customHeight="1">
      <c r="A934" s="37"/>
      <c r="B934" s="565"/>
      <c r="C934" s="565"/>
      <c r="D934" s="565"/>
      <c r="E934" s="565"/>
      <c r="F934" s="565"/>
      <c r="G934" s="565"/>
      <c r="H934" s="565"/>
      <c r="I934" s="565"/>
      <c r="J934" s="565"/>
      <c r="K934" s="565"/>
      <c r="L934" s="565"/>
      <c r="M934" s="565"/>
      <c r="N934" s="565"/>
      <c r="O934" s="37"/>
      <c r="P934" s="778"/>
      <c r="Q934" s="778"/>
      <c r="R934" s="778"/>
      <c r="S934" s="778"/>
      <c r="T934" s="778"/>
      <c r="U934" s="778"/>
      <c r="V934" s="778"/>
      <c r="W934" s="778"/>
      <c r="X934" s="778"/>
      <c r="Y934" s="778"/>
    </row>
    <row r="935" ht="13.5" customHeight="1">
      <c r="A935" s="37"/>
      <c r="B935" s="565"/>
      <c r="C935" s="565"/>
      <c r="D935" s="565"/>
      <c r="E935" s="565"/>
      <c r="F935" s="565"/>
      <c r="G935" s="565"/>
      <c r="H935" s="565"/>
      <c r="I935" s="565"/>
      <c r="J935" s="565"/>
      <c r="K935" s="565"/>
      <c r="L935" s="565"/>
      <c r="M935" s="565"/>
      <c r="N935" s="565"/>
      <c r="O935" s="37"/>
      <c r="P935" s="778"/>
      <c r="Q935" s="778"/>
      <c r="R935" s="778"/>
      <c r="S935" s="778"/>
      <c r="T935" s="778"/>
      <c r="U935" s="778"/>
      <c r="V935" s="778"/>
      <c r="W935" s="778"/>
      <c r="X935" s="778"/>
      <c r="Y935" s="778"/>
    </row>
    <row r="936" ht="13.5" customHeight="1">
      <c r="A936" s="37"/>
      <c r="B936" s="565"/>
      <c r="C936" s="565"/>
      <c r="D936" s="565"/>
      <c r="E936" s="565"/>
      <c r="F936" s="565"/>
      <c r="G936" s="565"/>
      <c r="H936" s="565"/>
      <c r="I936" s="565"/>
      <c r="J936" s="565"/>
      <c r="K936" s="565"/>
      <c r="L936" s="565"/>
      <c r="M936" s="565"/>
      <c r="N936" s="565"/>
      <c r="O936" s="37"/>
      <c r="P936" s="778"/>
      <c r="Q936" s="778"/>
      <c r="R936" s="778"/>
      <c r="S936" s="778"/>
      <c r="T936" s="778"/>
      <c r="U936" s="778"/>
      <c r="V936" s="778"/>
      <c r="W936" s="778"/>
      <c r="X936" s="778"/>
      <c r="Y936" s="778"/>
    </row>
    <row r="937" ht="13.5" customHeight="1">
      <c r="A937" s="37"/>
      <c r="B937" s="565"/>
      <c r="C937" s="565"/>
      <c r="D937" s="565"/>
      <c r="E937" s="565"/>
      <c r="F937" s="565"/>
      <c r="G937" s="565"/>
      <c r="H937" s="565"/>
      <c r="I937" s="565"/>
      <c r="J937" s="565"/>
      <c r="K937" s="565"/>
      <c r="L937" s="565"/>
      <c r="M937" s="565"/>
      <c r="N937" s="565"/>
      <c r="O937" s="37"/>
      <c r="P937" s="778"/>
      <c r="Q937" s="778"/>
      <c r="R937" s="778"/>
      <c r="S937" s="778"/>
      <c r="T937" s="778"/>
      <c r="U937" s="778"/>
      <c r="V937" s="778"/>
      <c r="W937" s="778"/>
      <c r="X937" s="778"/>
      <c r="Y937" s="778"/>
    </row>
    <row r="938" ht="13.5" customHeight="1">
      <c r="A938" s="37"/>
      <c r="B938" s="565"/>
      <c r="C938" s="565"/>
      <c r="D938" s="565"/>
      <c r="E938" s="565"/>
      <c r="F938" s="565"/>
      <c r="G938" s="565"/>
      <c r="H938" s="565"/>
      <c r="I938" s="565"/>
      <c r="J938" s="565"/>
      <c r="K938" s="565"/>
      <c r="L938" s="565"/>
      <c r="M938" s="565"/>
      <c r="N938" s="565"/>
      <c r="O938" s="37"/>
      <c r="P938" s="778"/>
      <c r="Q938" s="778"/>
      <c r="R938" s="778"/>
      <c r="S938" s="778"/>
      <c r="T938" s="778"/>
      <c r="U938" s="778"/>
      <c r="V938" s="778"/>
      <c r="W938" s="778"/>
      <c r="X938" s="778"/>
      <c r="Y938" s="778"/>
    </row>
    <row r="939" ht="13.5" customHeight="1">
      <c r="A939" s="37"/>
      <c r="B939" s="565"/>
      <c r="C939" s="565"/>
      <c r="D939" s="565"/>
      <c r="E939" s="565"/>
      <c r="F939" s="565"/>
      <c r="G939" s="565"/>
      <c r="H939" s="565"/>
      <c r="I939" s="565"/>
      <c r="J939" s="565"/>
      <c r="K939" s="565"/>
      <c r="L939" s="565"/>
      <c r="M939" s="565"/>
      <c r="N939" s="565"/>
      <c r="O939" s="37"/>
      <c r="P939" s="778"/>
      <c r="Q939" s="778"/>
      <c r="R939" s="778"/>
      <c r="S939" s="778"/>
      <c r="T939" s="778"/>
      <c r="U939" s="778"/>
      <c r="V939" s="778"/>
      <c r="W939" s="778"/>
      <c r="X939" s="778"/>
      <c r="Y939" s="778"/>
    </row>
    <row r="940" ht="13.5" customHeight="1">
      <c r="A940" s="37"/>
      <c r="B940" s="565"/>
      <c r="C940" s="565"/>
      <c r="D940" s="565"/>
      <c r="E940" s="565"/>
      <c r="F940" s="565"/>
      <c r="G940" s="565"/>
      <c r="H940" s="565"/>
      <c r="I940" s="565"/>
      <c r="J940" s="565"/>
      <c r="K940" s="565"/>
      <c r="L940" s="565"/>
      <c r="M940" s="565"/>
      <c r="N940" s="565"/>
      <c r="O940" s="37"/>
      <c r="P940" s="778"/>
      <c r="Q940" s="778"/>
      <c r="R940" s="778"/>
      <c r="S940" s="778"/>
      <c r="T940" s="778"/>
      <c r="U940" s="778"/>
      <c r="V940" s="778"/>
      <c r="W940" s="778"/>
      <c r="X940" s="778"/>
      <c r="Y940" s="778"/>
    </row>
    <row r="941" ht="13.5" customHeight="1">
      <c r="A941" s="37"/>
      <c r="B941" s="565"/>
      <c r="C941" s="565"/>
      <c r="D941" s="565"/>
      <c r="E941" s="565"/>
      <c r="F941" s="565"/>
      <c r="G941" s="565"/>
      <c r="H941" s="565"/>
      <c r="I941" s="565"/>
      <c r="J941" s="565"/>
      <c r="K941" s="565"/>
      <c r="L941" s="565"/>
      <c r="M941" s="565"/>
      <c r="N941" s="565"/>
      <c r="O941" s="37"/>
      <c r="P941" s="778"/>
      <c r="Q941" s="778"/>
      <c r="R941" s="778"/>
      <c r="S941" s="778"/>
      <c r="T941" s="778"/>
      <c r="U941" s="778"/>
      <c r="V941" s="778"/>
      <c r="W941" s="778"/>
      <c r="X941" s="778"/>
      <c r="Y941" s="778"/>
    </row>
    <row r="942" ht="13.5" customHeight="1">
      <c r="A942" s="37"/>
      <c r="B942" s="565"/>
      <c r="C942" s="565"/>
      <c r="D942" s="565"/>
      <c r="E942" s="565"/>
      <c r="F942" s="565"/>
      <c r="G942" s="565"/>
      <c r="H942" s="565"/>
      <c r="I942" s="565"/>
      <c r="J942" s="565"/>
      <c r="K942" s="565"/>
      <c r="L942" s="565"/>
      <c r="M942" s="565"/>
      <c r="N942" s="565"/>
      <c r="O942" s="37"/>
      <c r="P942" s="778"/>
      <c r="Q942" s="778"/>
      <c r="R942" s="778"/>
      <c r="S942" s="778"/>
      <c r="T942" s="778"/>
      <c r="U942" s="778"/>
      <c r="V942" s="778"/>
      <c r="W942" s="778"/>
      <c r="X942" s="778"/>
      <c r="Y942" s="778"/>
    </row>
    <row r="943" ht="13.5" customHeight="1">
      <c r="A943" s="37"/>
      <c r="B943" s="565"/>
      <c r="C943" s="565"/>
      <c r="D943" s="565"/>
      <c r="E943" s="565"/>
      <c r="F943" s="565"/>
      <c r="G943" s="565"/>
      <c r="H943" s="565"/>
      <c r="I943" s="565"/>
      <c r="J943" s="565"/>
      <c r="K943" s="565"/>
      <c r="L943" s="565"/>
      <c r="M943" s="565"/>
      <c r="N943" s="565"/>
      <c r="O943" s="37"/>
      <c r="P943" s="778"/>
      <c r="Q943" s="778"/>
      <c r="R943" s="778"/>
      <c r="S943" s="778"/>
      <c r="T943" s="778"/>
      <c r="U943" s="778"/>
      <c r="V943" s="778"/>
      <c r="W943" s="778"/>
      <c r="X943" s="778"/>
      <c r="Y943" s="778"/>
    </row>
    <row r="944" ht="13.5" customHeight="1">
      <c r="A944" s="37"/>
      <c r="B944" s="565"/>
      <c r="C944" s="565"/>
      <c r="D944" s="565"/>
      <c r="E944" s="565"/>
      <c r="F944" s="565"/>
      <c r="G944" s="565"/>
      <c r="H944" s="565"/>
      <c r="I944" s="565"/>
      <c r="J944" s="565"/>
      <c r="K944" s="565"/>
      <c r="L944" s="565"/>
      <c r="M944" s="565"/>
      <c r="N944" s="565"/>
      <c r="O944" s="37"/>
      <c r="P944" s="778"/>
      <c r="Q944" s="778"/>
      <c r="R944" s="778"/>
      <c r="S944" s="778"/>
      <c r="T944" s="778"/>
      <c r="U944" s="778"/>
      <c r="V944" s="778"/>
      <c r="W944" s="778"/>
      <c r="X944" s="778"/>
      <c r="Y944" s="778"/>
    </row>
    <row r="945" ht="13.5" customHeight="1">
      <c r="A945" s="37"/>
      <c r="B945" s="565"/>
      <c r="C945" s="565"/>
      <c r="D945" s="565"/>
      <c r="E945" s="565"/>
      <c r="F945" s="565"/>
      <c r="G945" s="565"/>
      <c r="H945" s="565"/>
      <c r="I945" s="565"/>
      <c r="J945" s="565"/>
      <c r="K945" s="565"/>
      <c r="L945" s="565"/>
      <c r="M945" s="565"/>
      <c r="N945" s="565"/>
      <c r="O945" s="37"/>
      <c r="P945" s="778"/>
      <c r="Q945" s="778"/>
      <c r="R945" s="778"/>
      <c r="S945" s="778"/>
      <c r="T945" s="778"/>
      <c r="U945" s="778"/>
      <c r="V945" s="778"/>
      <c r="W945" s="778"/>
      <c r="X945" s="778"/>
      <c r="Y945" s="778"/>
    </row>
    <row r="946" ht="13.5" customHeight="1">
      <c r="A946" s="37"/>
      <c r="B946" s="565"/>
      <c r="C946" s="565"/>
      <c r="D946" s="565"/>
      <c r="E946" s="565"/>
      <c r="F946" s="565"/>
      <c r="G946" s="565"/>
      <c r="H946" s="565"/>
      <c r="I946" s="565"/>
      <c r="J946" s="565"/>
      <c r="K946" s="565"/>
      <c r="L946" s="565"/>
      <c r="M946" s="565"/>
      <c r="N946" s="565"/>
      <c r="O946" s="37"/>
      <c r="P946" s="778"/>
      <c r="Q946" s="778"/>
      <c r="R946" s="778"/>
      <c r="S946" s="778"/>
      <c r="T946" s="778"/>
      <c r="U946" s="778"/>
      <c r="V946" s="778"/>
      <c r="W946" s="778"/>
      <c r="X946" s="778"/>
      <c r="Y946" s="778"/>
    </row>
    <row r="947" ht="13.5" customHeight="1">
      <c r="A947" s="37"/>
      <c r="B947" s="565"/>
      <c r="C947" s="565"/>
      <c r="D947" s="565"/>
      <c r="E947" s="565"/>
      <c r="F947" s="565"/>
      <c r="G947" s="565"/>
      <c r="H947" s="565"/>
      <c r="I947" s="565"/>
      <c r="J947" s="565"/>
      <c r="K947" s="565"/>
      <c r="L947" s="565"/>
      <c r="M947" s="565"/>
      <c r="N947" s="565"/>
      <c r="O947" s="37"/>
      <c r="P947" s="778"/>
      <c r="Q947" s="778"/>
      <c r="R947" s="778"/>
      <c r="S947" s="778"/>
      <c r="T947" s="778"/>
      <c r="U947" s="778"/>
      <c r="V947" s="778"/>
      <c r="W947" s="778"/>
      <c r="X947" s="778"/>
      <c r="Y947" s="778"/>
    </row>
    <row r="948" ht="13.5" customHeight="1">
      <c r="A948" s="37"/>
      <c r="B948" s="565"/>
      <c r="C948" s="565"/>
      <c r="D948" s="565"/>
      <c r="E948" s="565"/>
      <c r="F948" s="565"/>
      <c r="G948" s="565"/>
      <c r="H948" s="565"/>
      <c r="I948" s="565"/>
      <c r="J948" s="565"/>
      <c r="K948" s="565"/>
      <c r="L948" s="565"/>
      <c r="M948" s="565"/>
      <c r="N948" s="565"/>
      <c r="O948" s="37"/>
      <c r="P948" s="778"/>
      <c r="Q948" s="778"/>
      <c r="R948" s="778"/>
      <c r="S948" s="778"/>
      <c r="T948" s="778"/>
      <c r="U948" s="778"/>
      <c r="V948" s="778"/>
      <c r="W948" s="778"/>
      <c r="X948" s="778"/>
      <c r="Y948" s="778"/>
    </row>
    <row r="949" ht="13.5" customHeight="1">
      <c r="A949" s="37"/>
      <c r="B949" s="565"/>
      <c r="C949" s="565"/>
      <c r="D949" s="565"/>
      <c r="E949" s="565"/>
      <c r="F949" s="565"/>
      <c r="G949" s="565"/>
      <c r="H949" s="565"/>
      <c r="I949" s="565"/>
      <c r="J949" s="565"/>
      <c r="K949" s="565"/>
      <c r="L949" s="565"/>
      <c r="M949" s="565"/>
      <c r="N949" s="565"/>
      <c r="O949" s="37"/>
      <c r="P949" s="778"/>
      <c r="Q949" s="778"/>
      <c r="R949" s="778"/>
      <c r="S949" s="778"/>
      <c r="T949" s="778"/>
      <c r="U949" s="778"/>
      <c r="V949" s="778"/>
      <c r="W949" s="778"/>
      <c r="X949" s="778"/>
      <c r="Y949" s="778"/>
    </row>
    <row r="950" ht="13.5" customHeight="1">
      <c r="A950" s="37"/>
      <c r="B950" s="565"/>
      <c r="C950" s="565"/>
      <c r="D950" s="565"/>
      <c r="E950" s="565"/>
      <c r="F950" s="565"/>
      <c r="G950" s="565"/>
      <c r="H950" s="565"/>
      <c r="I950" s="565"/>
      <c r="J950" s="565"/>
      <c r="K950" s="565"/>
      <c r="L950" s="565"/>
      <c r="M950" s="565"/>
      <c r="N950" s="565"/>
      <c r="O950" s="37"/>
      <c r="P950" s="778"/>
      <c r="Q950" s="778"/>
      <c r="R950" s="778"/>
      <c r="S950" s="778"/>
      <c r="T950" s="778"/>
      <c r="U950" s="778"/>
      <c r="V950" s="778"/>
      <c r="W950" s="778"/>
      <c r="X950" s="778"/>
      <c r="Y950" s="778"/>
    </row>
    <row r="951" ht="13.5" customHeight="1">
      <c r="A951" s="37"/>
      <c r="B951" s="565"/>
      <c r="C951" s="565"/>
      <c r="D951" s="565"/>
      <c r="E951" s="565"/>
      <c r="F951" s="565"/>
      <c r="G951" s="565"/>
      <c r="H951" s="565"/>
      <c r="I951" s="565"/>
      <c r="J951" s="565"/>
      <c r="K951" s="565"/>
      <c r="L951" s="565"/>
      <c r="M951" s="565"/>
      <c r="N951" s="565"/>
      <c r="O951" s="37"/>
      <c r="P951" s="778"/>
      <c r="Q951" s="778"/>
      <c r="R951" s="778"/>
      <c r="S951" s="778"/>
      <c r="T951" s="778"/>
      <c r="U951" s="778"/>
      <c r="V951" s="778"/>
      <c r="W951" s="778"/>
      <c r="X951" s="778"/>
      <c r="Y951" s="778"/>
    </row>
    <row r="952" ht="13.5" customHeight="1">
      <c r="A952" s="37"/>
      <c r="B952" s="565"/>
      <c r="C952" s="565"/>
      <c r="D952" s="565"/>
      <c r="E952" s="565"/>
      <c r="F952" s="565"/>
      <c r="G952" s="565"/>
      <c r="H952" s="565"/>
      <c r="I952" s="565"/>
      <c r="J952" s="565"/>
      <c r="K952" s="565"/>
      <c r="L952" s="565"/>
      <c r="M952" s="565"/>
      <c r="N952" s="565"/>
      <c r="O952" s="37"/>
      <c r="P952" s="778"/>
      <c r="Q952" s="778"/>
      <c r="R952" s="778"/>
      <c r="S952" s="778"/>
      <c r="T952" s="778"/>
      <c r="U952" s="778"/>
      <c r="V952" s="778"/>
      <c r="W952" s="778"/>
      <c r="X952" s="778"/>
      <c r="Y952" s="778"/>
    </row>
    <row r="953" ht="13.5" customHeight="1">
      <c r="A953" s="37"/>
      <c r="B953" s="565"/>
      <c r="C953" s="565"/>
      <c r="D953" s="565"/>
      <c r="E953" s="565"/>
      <c r="F953" s="565"/>
      <c r="G953" s="565"/>
      <c r="H953" s="565"/>
      <c r="I953" s="565"/>
      <c r="J953" s="565"/>
      <c r="K953" s="565"/>
      <c r="L953" s="565"/>
      <c r="M953" s="565"/>
      <c r="N953" s="565"/>
      <c r="O953" s="37"/>
      <c r="P953" s="778"/>
      <c r="Q953" s="778"/>
      <c r="R953" s="778"/>
      <c r="S953" s="778"/>
      <c r="T953" s="778"/>
      <c r="U953" s="778"/>
      <c r="V953" s="778"/>
      <c r="W953" s="778"/>
      <c r="X953" s="778"/>
      <c r="Y953" s="778"/>
    </row>
    <row r="954" ht="13.5" customHeight="1">
      <c r="A954" s="37"/>
      <c r="B954" s="565"/>
      <c r="C954" s="565"/>
      <c r="D954" s="565"/>
      <c r="E954" s="565"/>
      <c r="F954" s="565"/>
      <c r="G954" s="565"/>
      <c r="H954" s="565"/>
      <c r="I954" s="565"/>
      <c r="J954" s="565"/>
      <c r="K954" s="565"/>
      <c r="L954" s="565"/>
      <c r="M954" s="565"/>
      <c r="N954" s="565"/>
      <c r="O954" s="37"/>
      <c r="P954" s="778"/>
      <c r="Q954" s="778"/>
      <c r="R954" s="778"/>
      <c r="S954" s="778"/>
      <c r="T954" s="778"/>
      <c r="U954" s="778"/>
      <c r="V954" s="778"/>
      <c r="W954" s="778"/>
      <c r="X954" s="778"/>
      <c r="Y954" s="778"/>
    </row>
    <row r="955" ht="13.5" customHeight="1">
      <c r="A955" s="37"/>
      <c r="B955" s="565"/>
      <c r="C955" s="565"/>
      <c r="D955" s="565"/>
      <c r="E955" s="565"/>
      <c r="F955" s="565"/>
      <c r="G955" s="565"/>
      <c r="H955" s="565"/>
      <c r="I955" s="565"/>
      <c r="J955" s="565"/>
      <c r="K955" s="565"/>
      <c r="L955" s="565"/>
      <c r="M955" s="565"/>
      <c r="N955" s="565"/>
      <c r="O955" s="37"/>
      <c r="P955" s="778"/>
      <c r="Q955" s="778"/>
      <c r="R955" s="778"/>
      <c r="S955" s="778"/>
      <c r="T955" s="778"/>
      <c r="U955" s="778"/>
      <c r="V955" s="778"/>
      <c r="W955" s="778"/>
      <c r="X955" s="778"/>
      <c r="Y955" s="778"/>
    </row>
    <row r="956" ht="13.5" customHeight="1">
      <c r="A956" s="37"/>
      <c r="B956" s="565"/>
      <c r="C956" s="565"/>
      <c r="D956" s="565"/>
      <c r="E956" s="565"/>
      <c r="F956" s="565"/>
      <c r="G956" s="565"/>
      <c r="H956" s="565"/>
      <c r="I956" s="565"/>
      <c r="J956" s="565"/>
      <c r="K956" s="565"/>
      <c r="L956" s="565"/>
      <c r="M956" s="565"/>
      <c r="N956" s="565"/>
      <c r="O956" s="37"/>
      <c r="P956" s="778"/>
      <c r="Q956" s="778"/>
      <c r="R956" s="778"/>
      <c r="S956" s="778"/>
      <c r="T956" s="778"/>
      <c r="U956" s="778"/>
      <c r="V956" s="778"/>
      <c r="W956" s="778"/>
      <c r="X956" s="778"/>
      <c r="Y956" s="778"/>
    </row>
    <row r="957" ht="13.5" customHeight="1">
      <c r="A957" s="37"/>
      <c r="B957" s="565"/>
      <c r="C957" s="565"/>
      <c r="D957" s="565"/>
      <c r="E957" s="565"/>
      <c r="F957" s="565"/>
      <c r="G957" s="565"/>
      <c r="H957" s="565"/>
      <c r="I957" s="565"/>
      <c r="J957" s="565"/>
      <c r="K957" s="565"/>
      <c r="L957" s="565"/>
      <c r="M957" s="565"/>
      <c r="N957" s="565"/>
      <c r="O957" s="37"/>
      <c r="P957" s="778"/>
      <c r="Q957" s="778"/>
      <c r="R957" s="778"/>
      <c r="S957" s="778"/>
      <c r="T957" s="778"/>
      <c r="U957" s="778"/>
      <c r="V957" s="778"/>
      <c r="W957" s="778"/>
      <c r="X957" s="778"/>
      <c r="Y957" s="778"/>
    </row>
    <row r="958" ht="13.5" customHeight="1">
      <c r="A958" s="37"/>
      <c r="B958" s="565"/>
      <c r="C958" s="565"/>
      <c r="D958" s="565"/>
      <c r="E958" s="565"/>
      <c r="F958" s="565"/>
      <c r="G958" s="565"/>
      <c r="H958" s="565"/>
      <c r="I958" s="565"/>
      <c r="J958" s="565"/>
      <c r="K958" s="565"/>
      <c r="L958" s="565"/>
      <c r="M958" s="565"/>
      <c r="N958" s="565"/>
      <c r="O958" s="37"/>
      <c r="P958" s="778"/>
      <c r="Q958" s="778"/>
      <c r="R958" s="778"/>
      <c r="S958" s="778"/>
      <c r="T958" s="778"/>
      <c r="U958" s="778"/>
      <c r="V958" s="778"/>
      <c r="W958" s="778"/>
      <c r="X958" s="778"/>
      <c r="Y958" s="778"/>
    </row>
    <row r="959" ht="13.5" customHeight="1">
      <c r="A959" s="37"/>
      <c r="B959" s="565"/>
      <c r="C959" s="565"/>
      <c r="D959" s="565"/>
      <c r="E959" s="565"/>
      <c r="F959" s="565"/>
      <c r="G959" s="565"/>
      <c r="H959" s="565"/>
      <c r="I959" s="565"/>
      <c r="J959" s="565"/>
      <c r="K959" s="565"/>
      <c r="L959" s="565"/>
      <c r="M959" s="565"/>
      <c r="N959" s="565"/>
      <c r="O959" s="37"/>
      <c r="P959" s="778"/>
      <c r="Q959" s="778"/>
      <c r="R959" s="778"/>
      <c r="S959" s="778"/>
      <c r="T959" s="778"/>
      <c r="U959" s="778"/>
      <c r="V959" s="778"/>
      <c r="W959" s="778"/>
      <c r="X959" s="778"/>
      <c r="Y959" s="778"/>
    </row>
    <row r="960" ht="13.5" customHeight="1">
      <c r="A960" s="37"/>
      <c r="B960" s="565"/>
      <c r="C960" s="565"/>
      <c r="D960" s="565"/>
      <c r="E960" s="565"/>
      <c r="F960" s="565"/>
      <c r="G960" s="565"/>
      <c r="H960" s="565"/>
      <c r="I960" s="565"/>
      <c r="J960" s="565"/>
      <c r="K960" s="565"/>
      <c r="L960" s="565"/>
      <c r="M960" s="565"/>
      <c r="N960" s="565"/>
      <c r="O960" s="37"/>
      <c r="P960" s="778"/>
      <c r="Q960" s="778"/>
      <c r="R960" s="778"/>
      <c r="S960" s="778"/>
      <c r="T960" s="778"/>
      <c r="U960" s="778"/>
      <c r="V960" s="778"/>
      <c r="W960" s="778"/>
      <c r="X960" s="778"/>
      <c r="Y960" s="778"/>
    </row>
    <row r="961" ht="13.5" customHeight="1">
      <c r="A961" s="37"/>
      <c r="B961" s="565"/>
      <c r="C961" s="565"/>
      <c r="D961" s="565"/>
      <c r="E961" s="565"/>
      <c r="F961" s="565"/>
      <c r="G961" s="565"/>
      <c r="H961" s="565"/>
      <c r="I961" s="565"/>
      <c r="J961" s="565"/>
      <c r="K961" s="565"/>
      <c r="L961" s="565"/>
      <c r="M961" s="565"/>
      <c r="N961" s="565"/>
      <c r="O961" s="37"/>
      <c r="P961" s="778"/>
      <c r="Q961" s="778"/>
      <c r="R961" s="778"/>
      <c r="S961" s="778"/>
      <c r="T961" s="778"/>
      <c r="U961" s="778"/>
      <c r="V961" s="778"/>
      <c r="W961" s="778"/>
      <c r="X961" s="778"/>
      <c r="Y961" s="778"/>
    </row>
    <row r="962" ht="13.5" customHeight="1">
      <c r="A962" s="37"/>
      <c r="B962" s="565"/>
      <c r="C962" s="565"/>
      <c r="D962" s="565"/>
      <c r="E962" s="565"/>
      <c r="F962" s="565"/>
      <c r="G962" s="565"/>
      <c r="H962" s="565"/>
      <c r="I962" s="565"/>
      <c r="J962" s="565"/>
      <c r="K962" s="565"/>
      <c r="L962" s="565"/>
      <c r="M962" s="565"/>
      <c r="N962" s="565"/>
      <c r="O962" s="37"/>
      <c r="P962" s="778"/>
      <c r="Q962" s="778"/>
      <c r="R962" s="778"/>
      <c r="S962" s="778"/>
      <c r="T962" s="778"/>
      <c r="U962" s="778"/>
      <c r="V962" s="778"/>
      <c r="W962" s="778"/>
      <c r="X962" s="778"/>
      <c r="Y962" s="778"/>
    </row>
    <row r="963" ht="13.5" customHeight="1">
      <c r="A963" s="37"/>
      <c r="B963" s="565"/>
      <c r="C963" s="565"/>
      <c r="D963" s="565"/>
      <c r="E963" s="565"/>
      <c r="F963" s="565"/>
      <c r="G963" s="565"/>
      <c r="H963" s="565"/>
      <c r="I963" s="565"/>
      <c r="J963" s="565"/>
      <c r="K963" s="565"/>
      <c r="L963" s="565"/>
      <c r="M963" s="565"/>
      <c r="N963" s="565"/>
      <c r="O963" s="37"/>
      <c r="P963" s="778"/>
      <c r="Q963" s="778"/>
      <c r="R963" s="778"/>
      <c r="S963" s="778"/>
      <c r="T963" s="778"/>
      <c r="U963" s="778"/>
      <c r="V963" s="778"/>
      <c r="W963" s="778"/>
      <c r="X963" s="778"/>
      <c r="Y963" s="778"/>
    </row>
    <row r="964" ht="13.5" customHeight="1">
      <c r="A964" s="37"/>
      <c r="B964" s="565"/>
      <c r="C964" s="565"/>
      <c r="D964" s="565"/>
      <c r="E964" s="565"/>
      <c r="F964" s="565"/>
      <c r="G964" s="565"/>
      <c r="H964" s="565"/>
      <c r="I964" s="565"/>
      <c r="J964" s="565"/>
      <c r="K964" s="565"/>
      <c r="L964" s="565"/>
      <c r="M964" s="565"/>
      <c r="N964" s="565"/>
      <c r="O964" s="37"/>
      <c r="P964" s="778"/>
      <c r="Q964" s="778"/>
      <c r="R964" s="778"/>
      <c r="S964" s="778"/>
      <c r="T964" s="778"/>
      <c r="U964" s="778"/>
      <c r="V964" s="778"/>
      <c r="W964" s="778"/>
      <c r="X964" s="778"/>
      <c r="Y964" s="778"/>
    </row>
    <row r="965" ht="13.5" customHeight="1">
      <c r="A965" s="37"/>
      <c r="B965" s="565"/>
      <c r="C965" s="565"/>
      <c r="D965" s="565"/>
      <c r="E965" s="565"/>
      <c r="F965" s="565"/>
      <c r="G965" s="565"/>
      <c r="H965" s="565"/>
      <c r="I965" s="565"/>
      <c r="J965" s="565"/>
      <c r="K965" s="565"/>
      <c r="L965" s="565"/>
      <c r="M965" s="565"/>
      <c r="N965" s="565"/>
      <c r="O965" s="37"/>
      <c r="P965" s="778"/>
      <c r="Q965" s="778"/>
      <c r="R965" s="778"/>
      <c r="S965" s="778"/>
      <c r="T965" s="778"/>
      <c r="U965" s="778"/>
      <c r="V965" s="778"/>
      <c r="W965" s="778"/>
      <c r="X965" s="778"/>
      <c r="Y965" s="778"/>
    </row>
    <row r="966" ht="13.5" customHeight="1">
      <c r="A966" s="37"/>
      <c r="B966" s="565"/>
      <c r="C966" s="565"/>
      <c r="D966" s="565"/>
      <c r="E966" s="565"/>
      <c r="F966" s="565"/>
      <c r="G966" s="565"/>
      <c r="H966" s="565"/>
      <c r="I966" s="565"/>
      <c r="J966" s="565"/>
      <c r="K966" s="565"/>
      <c r="L966" s="565"/>
      <c r="M966" s="565"/>
      <c r="N966" s="565"/>
      <c r="O966" s="37"/>
      <c r="P966" s="778"/>
      <c r="Q966" s="778"/>
      <c r="R966" s="778"/>
      <c r="S966" s="778"/>
      <c r="T966" s="778"/>
      <c r="U966" s="778"/>
      <c r="V966" s="778"/>
      <c r="W966" s="778"/>
      <c r="X966" s="778"/>
      <c r="Y966" s="778"/>
    </row>
    <row r="967" ht="13.5" customHeight="1">
      <c r="A967" s="37"/>
      <c r="B967" s="565"/>
      <c r="C967" s="565"/>
      <c r="D967" s="565"/>
      <c r="E967" s="565"/>
      <c r="F967" s="565"/>
      <c r="G967" s="565"/>
      <c r="H967" s="565"/>
      <c r="I967" s="565"/>
      <c r="J967" s="565"/>
      <c r="K967" s="565"/>
      <c r="L967" s="565"/>
      <c r="M967" s="565"/>
      <c r="N967" s="565"/>
      <c r="O967" s="37"/>
      <c r="P967" s="778"/>
      <c r="Q967" s="778"/>
      <c r="R967" s="778"/>
      <c r="S967" s="778"/>
      <c r="T967" s="778"/>
      <c r="U967" s="778"/>
      <c r="V967" s="778"/>
      <c r="W967" s="778"/>
      <c r="X967" s="778"/>
      <c r="Y967" s="778"/>
    </row>
    <row r="968" ht="13.5" customHeight="1">
      <c r="A968" s="37"/>
      <c r="B968" s="565"/>
      <c r="C968" s="565"/>
      <c r="D968" s="565"/>
      <c r="E968" s="565"/>
      <c r="F968" s="565"/>
      <c r="G968" s="565"/>
      <c r="H968" s="565"/>
      <c r="I968" s="565"/>
      <c r="J968" s="565"/>
      <c r="K968" s="565"/>
      <c r="L968" s="565"/>
      <c r="M968" s="565"/>
      <c r="N968" s="565"/>
      <c r="O968" s="37"/>
      <c r="P968" s="778"/>
      <c r="Q968" s="778"/>
      <c r="R968" s="778"/>
      <c r="S968" s="778"/>
      <c r="T968" s="778"/>
      <c r="U968" s="778"/>
      <c r="V968" s="778"/>
      <c r="W968" s="778"/>
      <c r="X968" s="778"/>
      <c r="Y968" s="778"/>
    </row>
    <row r="969" ht="13.5" customHeight="1">
      <c r="A969" s="37"/>
      <c r="B969" s="565"/>
      <c r="C969" s="565"/>
      <c r="D969" s="565"/>
      <c r="E969" s="565"/>
      <c r="F969" s="565"/>
      <c r="G969" s="565"/>
      <c r="H969" s="565"/>
      <c r="I969" s="565"/>
      <c r="J969" s="565"/>
      <c r="K969" s="565"/>
      <c r="L969" s="565"/>
      <c r="M969" s="565"/>
      <c r="N969" s="565"/>
      <c r="O969" s="37"/>
      <c r="P969" s="778"/>
      <c r="Q969" s="778"/>
      <c r="R969" s="778"/>
      <c r="S969" s="778"/>
      <c r="T969" s="778"/>
      <c r="U969" s="778"/>
      <c r="V969" s="778"/>
      <c r="W969" s="778"/>
      <c r="X969" s="778"/>
      <c r="Y969" s="778"/>
    </row>
    <row r="970" ht="13.5" customHeight="1">
      <c r="A970" s="37"/>
      <c r="B970" s="565"/>
      <c r="C970" s="565"/>
      <c r="D970" s="565"/>
      <c r="E970" s="565"/>
      <c r="F970" s="565"/>
      <c r="G970" s="565"/>
      <c r="H970" s="565"/>
      <c r="I970" s="565"/>
      <c r="J970" s="565"/>
      <c r="K970" s="565"/>
      <c r="L970" s="565"/>
      <c r="M970" s="565"/>
      <c r="N970" s="565"/>
      <c r="O970" s="37"/>
      <c r="P970" s="778"/>
      <c r="Q970" s="778"/>
      <c r="R970" s="778"/>
      <c r="S970" s="778"/>
      <c r="T970" s="778"/>
      <c r="U970" s="778"/>
      <c r="V970" s="778"/>
      <c r="W970" s="778"/>
      <c r="X970" s="778"/>
      <c r="Y970" s="778"/>
    </row>
    <row r="971" ht="13.5" customHeight="1">
      <c r="A971" s="37"/>
      <c r="B971" s="565"/>
      <c r="C971" s="565"/>
      <c r="D971" s="565"/>
      <c r="E971" s="565"/>
      <c r="F971" s="565"/>
      <c r="G971" s="565"/>
      <c r="H971" s="565"/>
      <c r="I971" s="565"/>
      <c r="J971" s="565"/>
      <c r="K971" s="565"/>
      <c r="L971" s="565"/>
      <c r="M971" s="565"/>
      <c r="N971" s="565"/>
      <c r="O971" s="37"/>
      <c r="P971" s="778"/>
      <c r="Q971" s="778"/>
      <c r="R971" s="778"/>
      <c r="S971" s="778"/>
      <c r="T971" s="778"/>
      <c r="U971" s="778"/>
      <c r="V971" s="778"/>
      <c r="W971" s="778"/>
      <c r="X971" s="778"/>
      <c r="Y971" s="778"/>
    </row>
    <row r="972" ht="13.5" customHeight="1">
      <c r="A972" s="37"/>
      <c r="B972" s="565"/>
      <c r="C972" s="565"/>
      <c r="D972" s="565"/>
      <c r="E972" s="565"/>
      <c r="F972" s="565"/>
      <c r="G972" s="565"/>
      <c r="H972" s="565"/>
      <c r="I972" s="565"/>
      <c r="J972" s="565"/>
      <c r="K972" s="565"/>
      <c r="L972" s="565"/>
      <c r="M972" s="565"/>
      <c r="N972" s="565"/>
      <c r="O972" s="37"/>
      <c r="P972" s="778"/>
      <c r="Q972" s="778"/>
      <c r="R972" s="778"/>
      <c r="S972" s="778"/>
      <c r="T972" s="778"/>
      <c r="U972" s="778"/>
      <c r="V972" s="778"/>
      <c r="W972" s="778"/>
      <c r="X972" s="778"/>
      <c r="Y972" s="778"/>
    </row>
    <row r="973" ht="13.5" customHeight="1">
      <c r="A973" s="37"/>
      <c r="B973" s="565"/>
      <c r="C973" s="565"/>
      <c r="D973" s="565"/>
      <c r="E973" s="565"/>
      <c r="F973" s="565"/>
      <c r="G973" s="565"/>
      <c r="H973" s="565"/>
      <c r="I973" s="565"/>
      <c r="J973" s="565"/>
      <c r="K973" s="565"/>
      <c r="L973" s="565"/>
      <c r="M973" s="565"/>
      <c r="N973" s="565"/>
      <c r="O973" s="37"/>
      <c r="P973" s="778"/>
      <c r="Q973" s="778"/>
      <c r="R973" s="778"/>
      <c r="S973" s="778"/>
      <c r="T973" s="778"/>
      <c r="U973" s="778"/>
      <c r="V973" s="778"/>
      <c r="W973" s="778"/>
      <c r="X973" s="778"/>
      <c r="Y973" s="778"/>
    </row>
    <row r="974" ht="13.5" customHeight="1">
      <c r="A974" s="37"/>
      <c r="B974" s="565"/>
      <c r="C974" s="565"/>
      <c r="D974" s="565"/>
      <c r="E974" s="565"/>
      <c r="F974" s="565"/>
      <c r="G974" s="565"/>
      <c r="H974" s="565"/>
      <c r="I974" s="565"/>
      <c r="J974" s="565"/>
      <c r="K974" s="565"/>
      <c r="L974" s="565"/>
      <c r="M974" s="565"/>
      <c r="N974" s="565"/>
      <c r="O974" s="37"/>
      <c r="P974" s="778"/>
      <c r="Q974" s="778"/>
      <c r="R974" s="778"/>
      <c r="S974" s="778"/>
      <c r="T974" s="778"/>
      <c r="U974" s="778"/>
      <c r="V974" s="778"/>
      <c r="W974" s="778"/>
      <c r="X974" s="778"/>
      <c r="Y974" s="778"/>
    </row>
    <row r="975" ht="13.5" customHeight="1">
      <c r="A975" s="37"/>
      <c r="B975" s="565"/>
      <c r="C975" s="565"/>
      <c r="D975" s="565"/>
      <c r="E975" s="565"/>
      <c r="F975" s="565"/>
      <c r="G975" s="565"/>
      <c r="H975" s="565"/>
      <c r="I975" s="565"/>
      <c r="J975" s="565"/>
      <c r="K975" s="565"/>
      <c r="L975" s="565"/>
      <c r="M975" s="565"/>
      <c r="N975" s="565"/>
      <c r="O975" s="37"/>
      <c r="P975" s="778"/>
      <c r="Q975" s="778"/>
      <c r="R975" s="778"/>
      <c r="S975" s="778"/>
      <c r="T975" s="778"/>
      <c r="U975" s="778"/>
      <c r="V975" s="778"/>
      <c r="W975" s="778"/>
      <c r="X975" s="778"/>
      <c r="Y975" s="778"/>
    </row>
    <row r="976" ht="13.5" customHeight="1">
      <c r="A976" s="37"/>
      <c r="B976" s="565"/>
      <c r="C976" s="565"/>
      <c r="D976" s="565"/>
      <c r="E976" s="565"/>
      <c r="F976" s="565"/>
      <c r="G976" s="565"/>
      <c r="H976" s="565"/>
      <c r="I976" s="565"/>
      <c r="J976" s="565"/>
      <c r="K976" s="565"/>
      <c r="L976" s="565"/>
      <c r="M976" s="565"/>
      <c r="N976" s="565"/>
      <c r="O976" s="37"/>
      <c r="P976" s="778"/>
      <c r="Q976" s="778"/>
      <c r="R976" s="778"/>
      <c r="S976" s="778"/>
      <c r="T976" s="778"/>
      <c r="U976" s="778"/>
      <c r="V976" s="778"/>
      <c r="W976" s="778"/>
      <c r="X976" s="778"/>
      <c r="Y976" s="778"/>
    </row>
    <row r="977" ht="13.5" customHeight="1">
      <c r="A977" s="37"/>
      <c r="B977" s="565"/>
      <c r="C977" s="565"/>
      <c r="D977" s="565"/>
      <c r="E977" s="565"/>
      <c r="F977" s="565"/>
      <c r="G977" s="565"/>
      <c r="H977" s="565"/>
      <c r="I977" s="565"/>
      <c r="J977" s="565"/>
      <c r="K977" s="565"/>
      <c r="L977" s="565"/>
      <c r="M977" s="565"/>
      <c r="N977" s="565"/>
      <c r="O977" s="37"/>
      <c r="P977" s="778"/>
      <c r="Q977" s="778"/>
      <c r="R977" s="778"/>
      <c r="S977" s="778"/>
      <c r="T977" s="778"/>
      <c r="U977" s="778"/>
      <c r="V977" s="778"/>
      <c r="W977" s="778"/>
      <c r="X977" s="778"/>
      <c r="Y977" s="778"/>
    </row>
    <row r="978" ht="13.5" customHeight="1">
      <c r="A978" s="37"/>
      <c r="B978" s="565"/>
      <c r="C978" s="565"/>
      <c r="D978" s="565"/>
      <c r="E978" s="565"/>
      <c r="F978" s="565"/>
      <c r="G978" s="565"/>
      <c r="H978" s="565"/>
      <c r="I978" s="565"/>
      <c r="J978" s="565"/>
      <c r="K978" s="565"/>
      <c r="L978" s="565"/>
      <c r="M978" s="565"/>
      <c r="N978" s="565"/>
      <c r="O978" s="37"/>
      <c r="P978" s="778"/>
      <c r="Q978" s="778"/>
      <c r="R978" s="778"/>
      <c r="S978" s="778"/>
      <c r="T978" s="778"/>
      <c r="U978" s="778"/>
      <c r="V978" s="778"/>
      <c r="W978" s="778"/>
      <c r="X978" s="778"/>
      <c r="Y978" s="778"/>
    </row>
    <row r="979" ht="13.5" customHeight="1">
      <c r="A979" s="37"/>
      <c r="B979" s="565"/>
      <c r="C979" s="565"/>
      <c r="D979" s="565"/>
      <c r="E979" s="565"/>
      <c r="F979" s="565"/>
      <c r="G979" s="565"/>
      <c r="H979" s="565"/>
      <c r="I979" s="565"/>
      <c r="J979" s="565"/>
      <c r="K979" s="565"/>
      <c r="L979" s="565"/>
      <c r="M979" s="565"/>
      <c r="N979" s="565"/>
      <c r="O979" s="37"/>
      <c r="P979" s="778"/>
      <c r="Q979" s="778"/>
      <c r="R979" s="778"/>
      <c r="S979" s="778"/>
      <c r="T979" s="778"/>
      <c r="U979" s="778"/>
      <c r="V979" s="778"/>
      <c r="W979" s="778"/>
      <c r="X979" s="778"/>
      <c r="Y979" s="778"/>
    </row>
    <row r="980" ht="13.5" customHeight="1">
      <c r="A980" s="37"/>
      <c r="B980" s="565"/>
      <c r="C980" s="565"/>
      <c r="D980" s="565"/>
      <c r="E980" s="565"/>
      <c r="F980" s="565"/>
      <c r="G980" s="565"/>
      <c r="H980" s="565"/>
      <c r="I980" s="565"/>
      <c r="J980" s="565"/>
      <c r="K980" s="565"/>
      <c r="L980" s="565"/>
      <c r="M980" s="565"/>
      <c r="N980" s="565"/>
      <c r="O980" s="37"/>
      <c r="P980" s="778"/>
      <c r="Q980" s="778"/>
      <c r="R980" s="778"/>
      <c r="S980" s="778"/>
      <c r="T980" s="778"/>
      <c r="U980" s="778"/>
      <c r="V980" s="778"/>
      <c r="W980" s="778"/>
      <c r="X980" s="778"/>
      <c r="Y980" s="778"/>
    </row>
    <row r="981" ht="13.5" customHeight="1">
      <c r="A981" s="37"/>
      <c r="B981" s="565"/>
      <c r="C981" s="565"/>
      <c r="D981" s="565"/>
      <c r="E981" s="565"/>
      <c r="F981" s="565"/>
      <c r="G981" s="565"/>
      <c r="H981" s="565"/>
      <c r="I981" s="565"/>
      <c r="J981" s="565"/>
      <c r="K981" s="565"/>
      <c r="L981" s="565"/>
      <c r="M981" s="565"/>
      <c r="N981" s="565"/>
      <c r="O981" s="37"/>
      <c r="P981" s="778"/>
      <c r="Q981" s="778"/>
      <c r="R981" s="778"/>
      <c r="S981" s="778"/>
      <c r="T981" s="778"/>
      <c r="U981" s="778"/>
      <c r="V981" s="778"/>
      <c r="W981" s="778"/>
      <c r="X981" s="778"/>
      <c r="Y981" s="778"/>
    </row>
    <row r="982" ht="13.5" customHeight="1">
      <c r="A982" s="37"/>
      <c r="B982" s="565"/>
      <c r="C982" s="565"/>
      <c r="D982" s="565"/>
      <c r="E982" s="565"/>
      <c r="F982" s="565"/>
      <c r="G982" s="565"/>
      <c r="H982" s="565"/>
      <c r="I982" s="565"/>
      <c r="J982" s="565"/>
      <c r="K982" s="565"/>
      <c r="L982" s="565"/>
      <c r="M982" s="565"/>
      <c r="N982" s="565"/>
      <c r="O982" s="37"/>
      <c r="P982" s="778"/>
      <c r="Q982" s="778"/>
      <c r="R982" s="778"/>
      <c r="S982" s="778"/>
      <c r="T982" s="778"/>
      <c r="U982" s="778"/>
      <c r="V982" s="778"/>
      <c r="W982" s="778"/>
      <c r="X982" s="778"/>
      <c r="Y982" s="778"/>
    </row>
    <row r="983" ht="13.5" customHeight="1">
      <c r="A983" s="37"/>
      <c r="B983" s="565"/>
      <c r="C983" s="565"/>
      <c r="D983" s="565"/>
      <c r="E983" s="565"/>
      <c r="F983" s="565"/>
      <c r="G983" s="565"/>
      <c r="H983" s="565"/>
      <c r="I983" s="565"/>
      <c r="J983" s="565"/>
      <c r="K983" s="565"/>
      <c r="L983" s="565"/>
      <c r="M983" s="565"/>
      <c r="N983" s="565"/>
      <c r="O983" s="37"/>
      <c r="P983" s="778"/>
      <c r="Q983" s="778"/>
      <c r="R983" s="778"/>
      <c r="S983" s="778"/>
      <c r="T983" s="778"/>
      <c r="U983" s="778"/>
      <c r="V983" s="778"/>
      <c r="W983" s="778"/>
      <c r="X983" s="778"/>
      <c r="Y983" s="778"/>
    </row>
    <row r="984" ht="13.5" customHeight="1">
      <c r="A984" s="37"/>
      <c r="B984" s="565"/>
      <c r="C984" s="565"/>
      <c r="D984" s="565"/>
      <c r="E984" s="565"/>
      <c r="F984" s="565"/>
      <c r="G984" s="565"/>
      <c r="H984" s="565"/>
      <c r="I984" s="565"/>
      <c r="J984" s="565"/>
      <c r="K984" s="565"/>
      <c r="L984" s="565"/>
      <c r="M984" s="565"/>
      <c r="N984" s="565"/>
      <c r="O984" s="37"/>
      <c r="P984" s="778"/>
      <c r="Q984" s="778"/>
      <c r="R984" s="778"/>
      <c r="S984" s="778"/>
      <c r="T984" s="778"/>
      <c r="U984" s="778"/>
      <c r="V984" s="778"/>
      <c r="W984" s="778"/>
      <c r="X984" s="778"/>
      <c r="Y984" s="778"/>
    </row>
    <row r="985" ht="13.5" customHeight="1">
      <c r="A985" s="37"/>
      <c r="B985" s="565"/>
      <c r="C985" s="565"/>
      <c r="D985" s="565"/>
      <c r="E985" s="565"/>
      <c r="F985" s="565"/>
      <c r="G985" s="565"/>
      <c r="H985" s="565"/>
      <c r="I985" s="565"/>
      <c r="J985" s="565"/>
      <c r="K985" s="565"/>
      <c r="L985" s="565"/>
      <c r="M985" s="565"/>
      <c r="N985" s="565"/>
      <c r="O985" s="37"/>
      <c r="P985" s="778"/>
      <c r="Q985" s="778"/>
      <c r="R985" s="778"/>
      <c r="S985" s="778"/>
      <c r="T985" s="778"/>
      <c r="U985" s="778"/>
      <c r="V985" s="778"/>
      <c r="W985" s="778"/>
      <c r="X985" s="778"/>
      <c r="Y985" s="778"/>
    </row>
    <row r="986" ht="13.5" customHeight="1">
      <c r="A986" s="37"/>
      <c r="B986" s="565"/>
      <c r="C986" s="565"/>
      <c r="D986" s="565"/>
      <c r="E986" s="565"/>
      <c r="F986" s="565"/>
      <c r="G986" s="565"/>
      <c r="H986" s="565"/>
      <c r="I986" s="565"/>
      <c r="J986" s="565"/>
      <c r="K986" s="565"/>
      <c r="L986" s="565"/>
      <c r="M986" s="565"/>
      <c r="N986" s="565"/>
      <c r="O986" s="37"/>
      <c r="P986" s="778"/>
      <c r="Q986" s="778"/>
      <c r="R986" s="778"/>
      <c r="S986" s="778"/>
      <c r="T986" s="778"/>
      <c r="U986" s="778"/>
      <c r="V986" s="778"/>
      <c r="W986" s="778"/>
      <c r="X986" s="778"/>
      <c r="Y986" s="778"/>
    </row>
    <row r="987" ht="13.5" customHeight="1">
      <c r="A987" s="37"/>
      <c r="B987" s="565"/>
      <c r="C987" s="565"/>
      <c r="D987" s="565"/>
      <c r="E987" s="565"/>
      <c r="F987" s="565"/>
      <c r="G987" s="565"/>
      <c r="H987" s="565"/>
      <c r="I987" s="565"/>
      <c r="J987" s="565"/>
      <c r="K987" s="565"/>
      <c r="L987" s="565"/>
      <c r="M987" s="565"/>
      <c r="N987" s="565"/>
      <c r="O987" s="37"/>
      <c r="P987" s="778"/>
      <c r="Q987" s="778"/>
      <c r="R987" s="778"/>
      <c r="S987" s="778"/>
      <c r="T987" s="778"/>
      <c r="U987" s="778"/>
      <c r="V987" s="778"/>
      <c r="W987" s="778"/>
      <c r="X987" s="778"/>
      <c r="Y987" s="778"/>
    </row>
    <row r="988" ht="13.5" customHeight="1">
      <c r="A988" s="37"/>
      <c r="B988" s="565"/>
      <c r="C988" s="565"/>
      <c r="D988" s="565"/>
      <c r="E988" s="565"/>
      <c r="F988" s="565"/>
      <c r="G988" s="565"/>
      <c r="H988" s="565"/>
      <c r="I988" s="565"/>
      <c r="J988" s="565"/>
      <c r="K988" s="565"/>
      <c r="L988" s="565"/>
      <c r="M988" s="565"/>
      <c r="N988" s="565"/>
      <c r="O988" s="37"/>
      <c r="P988" s="778"/>
      <c r="Q988" s="778"/>
      <c r="R988" s="778"/>
      <c r="S988" s="778"/>
      <c r="T988" s="778"/>
      <c r="U988" s="778"/>
      <c r="V988" s="778"/>
      <c r="W988" s="778"/>
      <c r="X988" s="778"/>
      <c r="Y988" s="778"/>
    </row>
    <row r="989" ht="13.5" customHeight="1">
      <c r="A989" s="37"/>
      <c r="B989" s="565"/>
      <c r="C989" s="565"/>
      <c r="D989" s="565"/>
      <c r="E989" s="565"/>
      <c r="F989" s="565"/>
      <c r="G989" s="565"/>
      <c r="H989" s="565"/>
      <c r="I989" s="565"/>
      <c r="J989" s="565"/>
      <c r="K989" s="565"/>
      <c r="L989" s="565"/>
      <c r="M989" s="565"/>
      <c r="N989" s="565"/>
      <c r="O989" s="37"/>
      <c r="P989" s="778"/>
      <c r="Q989" s="778"/>
      <c r="R989" s="778"/>
      <c r="S989" s="778"/>
      <c r="T989" s="778"/>
      <c r="U989" s="778"/>
      <c r="V989" s="778"/>
      <c r="W989" s="778"/>
      <c r="X989" s="778"/>
      <c r="Y989" s="778"/>
    </row>
    <row r="990" ht="13.5" customHeight="1">
      <c r="A990" s="37"/>
      <c r="B990" s="565"/>
      <c r="C990" s="565"/>
      <c r="D990" s="565"/>
      <c r="E990" s="565"/>
      <c r="F990" s="565"/>
      <c r="G990" s="565"/>
      <c r="H990" s="565"/>
      <c r="I990" s="565"/>
      <c r="J990" s="565"/>
      <c r="K990" s="565"/>
      <c r="L990" s="565"/>
      <c r="M990" s="565"/>
      <c r="N990" s="565"/>
      <c r="O990" s="37"/>
      <c r="P990" s="778"/>
      <c r="Q990" s="778"/>
      <c r="R990" s="778"/>
      <c r="S990" s="778"/>
      <c r="T990" s="778"/>
      <c r="U990" s="778"/>
      <c r="V990" s="778"/>
      <c r="W990" s="778"/>
      <c r="X990" s="778"/>
      <c r="Y990" s="778"/>
    </row>
    <row r="991" ht="13.5" customHeight="1">
      <c r="A991" s="37"/>
      <c r="B991" s="565"/>
      <c r="C991" s="565"/>
      <c r="D991" s="565"/>
      <c r="E991" s="565"/>
      <c r="F991" s="565"/>
      <c r="G991" s="565"/>
      <c r="H991" s="565"/>
      <c r="I991" s="565"/>
      <c r="J991" s="565"/>
      <c r="K991" s="565"/>
      <c r="L991" s="565"/>
      <c r="M991" s="565"/>
      <c r="N991" s="565"/>
      <c r="O991" s="37"/>
      <c r="P991" s="778"/>
      <c r="Q991" s="778"/>
      <c r="R991" s="778"/>
      <c r="S991" s="778"/>
      <c r="T991" s="778"/>
      <c r="U991" s="778"/>
      <c r="V991" s="778"/>
      <c r="W991" s="778"/>
      <c r="X991" s="778"/>
      <c r="Y991" s="778"/>
    </row>
    <row r="992" ht="13.5" customHeight="1">
      <c r="A992" s="37"/>
      <c r="B992" s="565"/>
      <c r="C992" s="565"/>
      <c r="D992" s="565"/>
      <c r="E992" s="565"/>
      <c r="F992" s="565"/>
      <c r="G992" s="565"/>
      <c r="H992" s="565"/>
      <c r="I992" s="565"/>
      <c r="J992" s="565"/>
      <c r="K992" s="565"/>
      <c r="L992" s="565"/>
      <c r="M992" s="565"/>
      <c r="N992" s="565"/>
      <c r="O992" s="37"/>
      <c r="P992" s="778"/>
      <c r="Q992" s="778"/>
      <c r="R992" s="778"/>
      <c r="S992" s="778"/>
      <c r="T992" s="778"/>
      <c r="U992" s="778"/>
      <c r="V992" s="778"/>
      <c r="W992" s="778"/>
      <c r="X992" s="778"/>
      <c r="Y992" s="778"/>
    </row>
    <row r="993" ht="13.5" customHeight="1">
      <c r="A993" s="37"/>
      <c r="B993" s="565"/>
      <c r="C993" s="565"/>
      <c r="D993" s="565"/>
      <c r="E993" s="565"/>
      <c r="F993" s="565"/>
      <c r="G993" s="565"/>
      <c r="H993" s="565"/>
      <c r="I993" s="565"/>
      <c r="J993" s="565"/>
      <c r="K993" s="565"/>
      <c r="L993" s="565"/>
      <c r="M993" s="565"/>
      <c r="N993" s="565"/>
      <c r="O993" s="37"/>
      <c r="P993" s="778"/>
      <c r="Q993" s="778"/>
      <c r="R993" s="778"/>
      <c r="S993" s="778"/>
      <c r="T993" s="778"/>
      <c r="U993" s="778"/>
      <c r="V993" s="778"/>
      <c r="W993" s="778"/>
      <c r="X993" s="778"/>
      <c r="Y993" s="778"/>
    </row>
    <row r="994" ht="13.5" customHeight="1">
      <c r="A994" s="37"/>
      <c r="B994" s="565"/>
      <c r="C994" s="565"/>
      <c r="D994" s="565"/>
      <c r="E994" s="565"/>
      <c r="F994" s="565"/>
      <c r="G994" s="565"/>
      <c r="H994" s="565"/>
      <c r="I994" s="565"/>
      <c r="J994" s="565"/>
      <c r="K994" s="565"/>
      <c r="L994" s="565"/>
      <c r="M994" s="565"/>
      <c r="N994" s="565"/>
      <c r="O994" s="37"/>
      <c r="P994" s="778"/>
      <c r="Q994" s="778"/>
      <c r="R994" s="778"/>
      <c r="S994" s="778"/>
      <c r="T994" s="778"/>
      <c r="U994" s="778"/>
      <c r="V994" s="778"/>
      <c r="W994" s="778"/>
      <c r="X994" s="778"/>
      <c r="Y994" s="778"/>
    </row>
    <row r="995" ht="13.5" customHeight="1">
      <c r="A995" s="37"/>
      <c r="B995" s="565"/>
      <c r="C995" s="565"/>
      <c r="D995" s="565"/>
      <c r="E995" s="565"/>
      <c r="F995" s="565"/>
      <c r="G995" s="565"/>
      <c r="H995" s="565"/>
      <c r="I995" s="565"/>
      <c r="J995" s="565"/>
      <c r="K995" s="565"/>
      <c r="L995" s="565"/>
      <c r="M995" s="565"/>
      <c r="N995" s="565"/>
      <c r="O995" s="37"/>
      <c r="P995" s="778"/>
      <c r="Q995" s="778"/>
      <c r="R995" s="778"/>
      <c r="S995" s="778"/>
      <c r="T995" s="778"/>
      <c r="U995" s="778"/>
      <c r="V995" s="778"/>
      <c r="W995" s="778"/>
      <c r="X995" s="778"/>
      <c r="Y995" s="778"/>
    </row>
    <row r="996" ht="13.5" customHeight="1">
      <c r="A996" s="37"/>
      <c r="B996" s="565"/>
      <c r="C996" s="565"/>
      <c r="D996" s="565"/>
      <c r="E996" s="565"/>
      <c r="F996" s="565"/>
      <c r="G996" s="565"/>
      <c r="H996" s="565"/>
      <c r="I996" s="565"/>
      <c r="J996" s="565"/>
      <c r="K996" s="565"/>
      <c r="L996" s="565"/>
      <c r="M996" s="565"/>
      <c r="N996" s="565"/>
      <c r="O996" s="37"/>
      <c r="P996" s="778"/>
      <c r="Q996" s="778"/>
      <c r="R996" s="778"/>
      <c r="S996" s="778"/>
      <c r="T996" s="778"/>
      <c r="U996" s="778"/>
      <c r="V996" s="778"/>
      <c r="W996" s="778"/>
      <c r="X996" s="778"/>
      <c r="Y996" s="778"/>
    </row>
    <row r="997" ht="13.5" customHeight="1">
      <c r="A997" s="37"/>
      <c r="B997" s="565"/>
      <c r="C997" s="565"/>
      <c r="D997" s="565"/>
      <c r="E997" s="565"/>
      <c r="F997" s="565"/>
      <c r="G997" s="565"/>
      <c r="H997" s="565"/>
      <c r="I997" s="565"/>
      <c r="J997" s="565"/>
      <c r="K997" s="565"/>
      <c r="L997" s="565"/>
      <c r="M997" s="565"/>
      <c r="N997" s="565"/>
      <c r="O997" s="37"/>
      <c r="P997" s="778"/>
      <c r="Q997" s="778"/>
      <c r="R997" s="778"/>
      <c r="S997" s="778"/>
      <c r="T997" s="778"/>
      <c r="U997" s="778"/>
      <c r="V997" s="778"/>
      <c r="W997" s="778"/>
      <c r="X997" s="778"/>
      <c r="Y997" s="778"/>
    </row>
    <row r="998" ht="13.5" customHeight="1">
      <c r="A998" s="37"/>
      <c r="B998" s="565"/>
      <c r="C998" s="565"/>
      <c r="D998" s="565"/>
      <c r="E998" s="565"/>
      <c r="F998" s="565"/>
      <c r="G998" s="565"/>
      <c r="H998" s="565"/>
      <c r="I998" s="565"/>
      <c r="J998" s="565"/>
      <c r="K998" s="565"/>
      <c r="L998" s="565"/>
      <c r="M998" s="565"/>
      <c r="N998" s="565"/>
      <c r="O998" s="37"/>
      <c r="P998" s="778"/>
      <c r="Q998" s="778"/>
      <c r="R998" s="778"/>
      <c r="S998" s="778"/>
      <c r="T998" s="778"/>
      <c r="U998" s="778"/>
      <c r="V998" s="778"/>
      <c r="W998" s="778"/>
      <c r="X998" s="778"/>
      <c r="Y998" s="778"/>
    </row>
    <row r="999" ht="13.5" customHeight="1">
      <c r="A999" s="37"/>
      <c r="B999" s="565"/>
      <c r="C999" s="565"/>
      <c r="D999" s="565"/>
      <c r="E999" s="565"/>
      <c r="F999" s="565"/>
      <c r="G999" s="565"/>
      <c r="H999" s="565"/>
      <c r="I999" s="565"/>
      <c r="J999" s="565"/>
      <c r="K999" s="565"/>
      <c r="L999" s="565"/>
      <c r="M999" s="565"/>
      <c r="N999" s="565"/>
      <c r="O999" s="37"/>
      <c r="P999" s="778"/>
      <c r="Q999" s="778"/>
      <c r="R999" s="778"/>
      <c r="S999" s="778"/>
      <c r="T999" s="778"/>
      <c r="U999" s="778"/>
      <c r="V999" s="778"/>
      <c r="W999" s="778"/>
      <c r="X999" s="778"/>
      <c r="Y999" s="778"/>
    </row>
    <row r="1000" ht="13.5" customHeight="1">
      <c r="A1000" s="37"/>
      <c r="B1000" s="565"/>
      <c r="C1000" s="565"/>
      <c r="D1000" s="565"/>
      <c r="E1000" s="565"/>
      <c r="F1000" s="565"/>
      <c r="G1000" s="565"/>
      <c r="H1000" s="565"/>
      <c r="I1000" s="565"/>
      <c r="J1000" s="565"/>
      <c r="K1000" s="565"/>
      <c r="L1000" s="565"/>
      <c r="M1000" s="565"/>
      <c r="N1000" s="565"/>
      <c r="O1000" s="37"/>
      <c r="P1000" s="778"/>
      <c r="Q1000" s="778"/>
      <c r="R1000" s="778"/>
      <c r="S1000" s="778"/>
      <c r="T1000" s="778"/>
      <c r="U1000" s="778"/>
      <c r="V1000" s="778"/>
      <c r="W1000" s="778"/>
      <c r="X1000" s="778"/>
      <c r="Y1000" s="778"/>
    </row>
  </sheetData>
  <mergeCells count="26">
    <mergeCell ref="B14:B16"/>
    <mergeCell ref="B18:B20"/>
    <mergeCell ref="B27:B29"/>
    <mergeCell ref="B30:N30"/>
    <mergeCell ref="A45:N45"/>
    <mergeCell ref="A58:N58"/>
    <mergeCell ref="A72:N72"/>
    <mergeCell ref="B2:N2"/>
    <mergeCell ref="O2:W16"/>
    <mergeCell ref="B3:B5"/>
    <mergeCell ref="B6:B8"/>
    <mergeCell ref="B12:N12"/>
    <mergeCell ref="O17:W29"/>
    <mergeCell ref="B21:N21"/>
    <mergeCell ref="A74:A76"/>
    <mergeCell ref="A78:A80"/>
    <mergeCell ref="A86:N86"/>
    <mergeCell ref="A88:A90"/>
    <mergeCell ref="A92:A94"/>
    <mergeCell ref="B9:B11"/>
    <mergeCell ref="B23:B25"/>
    <mergeCell ref="B32:B34"/>
    <mergeCell ref="B36:B38"/>
    <mergeCell ref="A54:A55"/>
    <mergeCell ref="A60:A62"/>
    <mergeCell ref="A64:A66"/>
  </mergeCells>
  <printOptions/>
  <pageMargins bottom="0.75" footer="0.0" header="0.0" left="0.699305555555556" right="0.699305555555556" top="0.75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6" width="12.71"/>
    <col customWidth="1" min="7" max="26" width="8.71"/>
  </cols>
  <sheetData>
    <row r="1" ht="13.5" customHeight="1">
      <c r="A1" s="37" t="s">
        <v>1174</v>
      </c>
      <c r="B1" s="186" t="s">
        <v>893</v>
      </c>
      <c r="C1" s="186" t="s">
        <v>897</v>
      </c>
      <c r="D1" s="186" t="s">
        <v>894</v>
      </c>
      <c r="E1" s="186" t="s">
        <v>1175</v>
      </c>
      <c r="F1" s="186" t="s">
        <v>1176</v>
      </c>
    </row>
    <row r="2" ht="13.5" customHeight="1">
      <c r="A2" s="186" t="s">
        <v>1177</v>
      </c>
      <c r="B2" s="37">
        <v>674.0</v>
      </c>
      <c r="C2" s="37">
        <v>243.0</v>
      </c>
      <c r="D2" s="37">
        <v>397.0</v>
      </c>
      <c r="E2" s="37">
        <v>51.0</v>
      </c>
      <c r="F2" s="37">
        <v>1365.0</v>
      </c>
    </row>
    <row r="3" ht="13.5" customHeight="1">
      <c r="A3" s="186" t="s">
        <v>1178</v>
      </c>
      <c r="B3" s="37">
        <v>98121.0</v>
      </c>
      <c r="C3" s="37">
        <v>28424.0</v>
      </c>
      <c r="D3" s="37">
        <v>13191.0</v>
      </c>
      <c r="E3" s="37">
        <v>3179.0</v>
      </c>
      <c r="F3" s="37">
        <v>142915.0</v>
      </c>
    </row>
    <row r="4" ht="13.5" customHeight="1">
      <c r="A4" s="801" t="s">
        <v>1179</v>
      </c>
      <c r="B4" s="37">
        <v>38217.0</v>
      </c>
      <c r="C4" s="37">
        <v>40114.0</v>
      </c>
      <c r="D4" s="37">
        <v>43154.0</v>
      </c>
      <c r="E4" s="37">
        <v>5321.0</v>
      </c>
      <c r="F4" s="37">
        <f t="shared" ref="F4:F5" si="2">B4+C4+D4+E4</f>
        <v>126806</v>
      </c>
    </row>
    <row r="5" ht="21.0" customHeight="1">
      <c r="A5" s="186" t="s">
        <v>1181</v>
      </c>
      <c r="B5" s="37">
        <f t="shared" ref="B5:E5" si="1">B2*B4/B3</f>
        <v>262.5152414</v>
      </c>
      <c r="C5" s="37">
        <f t="shared" si="1"/>
        <v>342.9391359</v>
      </c>
      <c r="D5" s="37">
        <f t="shared" si="1"/>
        <v>1298.774771</v>
      </c>
      <c r="E5" s="37">
        <f t="shared" si="1"/>
        <v>85.36363636</v>
      </c>
      <c r="F5" s="37">
        <f t="shared" si="2"/>
        <v>1989.592784</v>
      </c>
    </row>
    <row r="6" ht="13.5" customHeight="1">
      <c r="A6" s="37" t="s">
        <v>1182</v>
      </c>
      <c r="B6" s="37"/>
      <c r="C6" s="37"/>
      <c r="D6" s="37"/>
      <c r="E6" s="37"/>
      <c r="F6" s="37">
        <f>F5/F4*1000000</f>
        <v>15690.0524</v>
      </c>
    </row>
    <row r="7" ht="13.5" customHeight="1">
      <c r="A7" s="37"/>
      <c r="B7" s="37"/>
      <c r="C7" s="37"/>
      <c r="D7" s="37"/>
      <c r="E7" s="37"/>
      <c r="F7" s="37"/>
    </row>
    <row r="8" ht="13.5" customHeight="1">
      <c r="A8" s="37"/>
      <c r="B8" s="37"/>
      <c r="C8" s="37"/>
      <c r="D8" s="37"/>
      <c r="E8" s="37"/>
      <c r="F8" s="37"/>
    </row>
    <row r="9" ht="13.5" customHeight="1">
      <c r="A9" s="37"/>
      <c r="B9" s="37"/>
      <c r="C9" s="37"/>
      <c r="D9" s="37"/>
      <c r="E9" s="37"/>
      <c r="F9" s="37"/>
    </row>
    <row r="10" ht="13.5" customHeight="1">
      <c r="A10" s="37"/>
      <c r="B10" s="37"/>
      <c r="C10" s="37"/>
      <c r="D10" s="37"/>
      <c r="E10" s="37"/>
      <c r="F10" s="37"/>
    </row>
    <row r="11" ht="13.5" customHeight="1">
      <c r="A11" s="37"/>
      <c r="B11" s="37"/>
      <c r="C11" s="37"/>
      <c r="D11" s="37"/>
      <c r="E11" s="37"/>
      <c r="F11" s="37"/>
    </row>
    <row r="12" ht="13.5" customHeight="1">
      <c r="A12" s="37"/>
      <c r="B12" s="37"/>
      <c r="C12" s="37"/>
      <c r="D12" s="37"/>
      <c r="E12" s="37"/>
      <c r="F12" s="37"/>
    </row>
    <row r="13" ht="13.5" customHeight="1">
      <c r="A13" s="37"/>
      <c r="B13" s="37"/>
      <c r="C13" s="37"/>
      <c r="D13" s="37"/>
      <c r="E13" s="37"/>
      <c r="F13" s="37"/>
    </row>
    <row r="14" ht="13.5" customHeight="1">
      <c r="A14" s="37"/>
      <c r="B14" s="37"/>
      <c r="C14" s="37"/>
      <c r="D14" s="37"/>
      <c r="E14" s="37"/>
      <c r="F14" s="37"/>
    </row>
    <row r="15" ht="13.5" customHeight="1">
      <c r="A15" s="37"/>
      <c r="B15" s="37"/>
      <c r="C15" s="37"/>
      <c r="D15" s="37"/>
      <c r="E15" s="37"/>
      <c r="F15" s="37"/>
    </row>
    <row r="16" ht="13.5" customHeight="1">
      <c r="A16" s="37"/>
      <c r="B16" s="37"/>
      <c r="C16" s="37"/>
      <c r="D16" s="37"/>
      <c r="E16" s="37"/>
      <c r="F16" s="37"/>
    </row>
    <row r="17" ht="13.5" customHeight="1">
      <c r="A17" s="37"/>
      <c r="B17" s="37"/>
      <c r="C17" s="37"/>
      <c r="D17" s="37"/>
      <c r="E17" s="37"/>
      <c r="F17" s="37"/>
    </row>
    <row r="18" ht="13.5" customHeight="1">
      <c r="A18" s="37"/>
      <c r="B18" s="37"/>
      <c r="C18" s="37"/>
      <c r="D18" s="37"/>
      <c r="E18" s="37"/>
      <c r="F18" s="37"/>
    </row>
    <row r="19" ht="13.5" customHeight="1">
      <c r="A19" s="37"/>
      <c r="B19" s="37"/>
      <c r="C19" s="37"/>
      <c r="D19" s="37"/>
      <c r="E19" s="37"/>
      <c r="F19" s="37"/>
    </row>
    <row r="20" ht="13.5" customHeight="1">
      <c r="A20" s="37"/>
      <c r="B20" s="37"/>
      <c r="C20" s="37"/>
      <c r="D20" s="37"/>
      <c r="E20" s="37"/>
      <c r="F20" s="37"/>
    </row>
    <row r="21" ht="13.5" customHeight="1">
      <c r="A21" s="37"/>
      <c r="B21" s="37"/>
      <c r="C21" s="37"/>
      <c r="D21" s="37"/>
      <c r="E21" s="37"/>
      <c r="F21" s="37"/>
    </row>
    <row r="22" ht="13.5" customHeight="1">
      <c r="A22" s="37"/>
      <c r="B22" s="37"/>
      <c r="C22" s="37"/>
      <c r="D22" s="37"/>
      <c r="E22" s="37"/>
      <c r="F22" s="37"/>
    </row>
    <row r="23" ht="13.5" customHeight="1">
      <c r="A23" s="37"/>
      <c r="B23" s="37"/>
      <c r="C23" s="37"/>
      <c r="D23" s="37"/>
      <c r="E23" s="37"/>
      <c r="F23" s="37"/>
    </row>
    <row r="24" ht="13.5" customHeight="1">
      <c r="A24" s="37"/>
      <c r="B24" s="37"/>
      <c r="C24" s="37"/>
      <c r="D24" s="37"/>
      <c r="E24" s="37"/>
      <c r="F24" s="37"/>
    </row>
    <row r="25" ht="13.5" customHeight="1">
      <c r="A25" s="37"/>
      <c r="B25" s="37"/>
      <c r="C25" s="37"/>
      <c r="D25" s="37"/>
      <c r="E25" s="37"/>
      <c r="F25" s="37"/>
    </row>
    <row r="26" ht="13.5" customHeight="1">
      <c r="A26" s="37"/>
      <c r="B26" s="37"/>
      <c r="C26" s="37"/>
      <c r="D26" s="37"/>
      <c r="E26" s="37"/>
      <c r="F26" s="37"/>
    </row>
    <row r="27" ht="13.5" customHeight="1">
      <c r="A27" s="37"/>
      <c r="B27" s="37"/>
      <c r="C27" s="37"/>
      <c r="D27" s="37"/>
      <c r="E27" s="37"/>
      <c r="F27" s="37"/>
    </row>
    <row r="28" ht="13.5" customHeight="1">
      <c r="A28" s="37"/>
      <c r="B28" s="37"/>
      <c r="C28" s="37"/>
      <c r="D28" s="37"/>
      <c r="E28" s="37"/>
      <c r="F28" s="37"/>
    </row>
    <row r="29" ht="13.5" customHeight="1">
      <c r="A29" s="37"/>
      <c r="B29" s="37"/>
      <c r="C29" s="37"/>
      <c r="D29" s="37"/>
      <c r="E29" s="37"/>
      <c r="F29" s="37"/>
    </row>
    <row r="30" ht="13.5" customHeight="1">
      <c r="A30" s="37"/>
      <c r="B30" s="37"/>
      <c r="C30" s="37"/>
      <c r="D30" s="37"/>
      <c r="E30" s="37"/>
      <c r="F30" s="37"/>
    </row>
    <row r="31" ht="13.5" customHeight="1">
      <c r="A31" s="37"/>
      <c r="B31" s="37"/>
      <c r="C31" s="37"/>
      <c r="D31" s="37"/>
      <c r="E31" s="37"/>
      <c r="F31" s="37"/>
    </row>
    <row r="32" ht="13.5" customHeight="1">
      <c r="A32" s="37"/>
      <c r="B32" s="37"/>
      <c r="C32" s="37"/>
      <c r="D32" s="37"/>
      <c r="E32" s="37"/>
      <c r="F32" s="37"/>
    </row>
    <row r="33" ht="13.5" customHeight="1">
      <c r="A33" s="37"/>
      <c r="B33" s="37"/>
      <c r="C33" s="37"/>
      <c r="D33" s="37"/>
      <c r="E33" s="37"/>
      <c r="F33" s="37"/>
    </row>
    <row r="34" ht="13.5" customHeight="1">
      <c r="A34" s="37"/>
      <c r="B34" s="37"/>
      <c r="C34" s="37"/>
      <c r="D34" s="37"/>
      <c r="E34" s="37"/>
      <c r="F34" s="37"/>
    </row>
    <row r="35" ht="13.5" customHeight="1">
      <c r="A35" s="37"/>
      <c r="B35" s="37"/>
      <c r="C35" s="37"/>
      <c r="D35" s="37"/>
      <c r="E35" s="37"/>
      <c r="F35" s="37"/>
    </row>
    <row r="36" ht="13.5" customHeight="1">
      <c r="A36" s="37"/>
      <c r="B36" s="37"/>
      <c r="C36" s="37"/>
      <c r="D36" s="37"/>
      <c r="E36" s="37"/>
      <c r="F36" s="37"/>
    </row>
    <row r="37" ht="13.5" customHeight="1">
      <c r="A37" s="37"/>
      <c r="B37" s="37"/>
      <c r="C37" s="37"/>
      <c r="D37" s="37"/>
      <c r="E37" s="37"/>
      <c r="F37" s="37"/>
    </row>
    <row r="38" ht="13.5" customHeight="1">
      <c r="A38" s="37"/>
      <c r="B38" s="37"/>
      <c r="C38" s="37"/>
      <c r="D38" s="37"/>
      <c r="E38" s="37"/>
      <c r="F38" s="37"/>
    </row>
    <row r="39" ht="13.5" customHeight="1">
      <c r="A39" s="37"/>
      <c r="B39" s="37"/>
      <c r="C39" s="37"/>
      <c r="D39" s="37"/>
      <c r="E39" s="37"/>
      <c r="F39" s="37"/>
    </row>
    <row r="40" ht="13.5" customHeight="1">
      <c r="A40" s="37"/>
      <c r="B40" s="37"/>
      <c r="C40" s="37"/>
      <c r="D40" s="37"/>
      <c r="E40" s="37"/>
      <c r="F40" s="37"/>
    </row>
    <row r="41" ht="13.5" customHeight="1">
      <c r="A41" s="37"/>
      <c r="B41" s="37"/>
      <c r="C41" s="37"/>
      <c r="D41" s="37"/>
      <c r="E41" s="37"/>
      <c r="F41" s="37"/>
    </row>
    <row r="42" ht="13.5" customHeight="1">
      <c r="A42" s="37"/>
      <c r="B42" s="37"/>
      <c r="C42" s="37"/>
      <c r="D42" s="37"/>
      <c r="E42" s="37"/>
      <c r="F42" s="37"/>
    </row>
    <row r="43" ht="13.5" customHeight="1">
      <c r="A43" s="37"/>
      <c r="B43" s="37"/>
      <c r="C43" s="37"/>
      <c r="D43" s="37"/>
      <c r="E43" s="37"/>
      <c r="F43" s="37"/>
    </row>
    <row r="44" ht="13.5" customHeight="1">
      <c r="A44" s="37"/>
      <c r="B44" s="37"/>
      <c r="C44" s="37"/>
      <c r="D44" s="37"/>
      <c r="E44" s="37"/>
      <c r="F44" s="37"/>
    </row>
    <row r="45" ht="13.5" customHeight="1">
      <c r="A45" s="37"/>
      <c r="B45" s="37"/>
      <c r="C45" s="37"/>
      <c r="D45" s="37"/>
      <c r="E45" s="37"/>
      <c r="F45" s="37"/>
    </row>
    <row r="46" ht="13.5" customHeight="1">
      <c r="A46" s="37"/>
      <c r="B46" s="37"/>
      <c r="C46" s="37"/>
      <c r="D46" s="37"/>
      <c r="E46" s="37"/>
      <c r="F46" s="37"/>
    </row>
    <row r="47" ht="13.5" customHeight="1">
      <c r="A47" s="37"/>
      <c r="B47" s="37"/>
      <c r="C47" s="37"/>
      <c r="D47" s="37"/>
      <c r="E47" s="37"/>
      <c r="F47" s="37"/>
    </row>
    <row r="48" ht="13.5" customHeight="1">
      <c r="A48" s="37"/>
      <c r="B48" s="37"/>
      <c r="C48" s="37"/>
      <c r="D48" s="37"/>
      <c r="E48" s="37"/>
      <c r="F48" s="37"/>
    </row>
    <row r="49" ht="13.5" customHeight="1">
      <c r="A49" s="37"/>
      <c r="B49" s="37"/>
      <c r="C49" s="37"/>
      <c r="D49" s="37"/>
      <c r="E49" s="37"/>
      <c r="F49" s="37"/>
    </row>
    <row r="50" ht="13.5" customHeight="1">
      <c r="A50" s="37"/>
      <c r="B50" s="37"/>
      <c r="C50" s="37"/>
      <c r="D50" s="37"/>
      <c r="E50" s="37"/>
      <c r="F50" s="37"/>
    </row>
    <row r="51" ht="13.5" customHeight="1">
      <c r="A51" s="37"/>
      <c r="B51" s="37"/>
      <c r="C51" s="37"/>
      <c r="D51" s="37"/>
      <c r="E51" s="37"/>
      <c r="F51" s="37"/>
    </row>
    <row r="52" ht="13.5" customHeight="1">
      <c r="A52" s="37"/>
      <c r="B52" s="37"/>
      <c r="C52" s="37"/>
      <c r="D52" s="37"/>
      <c r="E52" s="37"/>
      <c r="F52" s="37"/>
    </row>
    <row r="53" ht="13.5" customHeight="1">
      <c r="A53" s="37"/>
      <c r="B53" s="37"/>
      <c r="C53" s="37"/>
      <c r="D53" s="37"/>
      <c r="E53" s="37"/>
      <c r="F53" s="37"/>
    </row>
    <row r="54" ht="13.5" customHeight="1">
      <c r="A54" s="37"/>
      <c r="B54" s="37"/>
      <c r="C54" s="37"/>
      <c r="D54" s="37"/>
      <c r="E54" s="37"/>
      <c r="F54" s="37"/>
    </row>
    <row r="55" ht="13.5" customHeight="1">
      <c r="A55" s="37"/>
      <c r="B55" s="37"/>
      <c r="C55" s="37"/>
      <c r="D55" s="37"/>
      <c r="E55" s="37"/>
      <c r="F55" s="37"/>
    </row>
    <row r="56" ht="13.5" customHeight="1">
      <c r="A56" s="37"/>
      <c r="B56" s="37"/>
      <c r="C56" s="37"/>
      <c r="D56" s="37"/>
      <c r="E56" s="37"/>
      <c r="F56" s="37"/>
    </row>
    <row r="57" ht="13.5" customHeight="1">
      <c r="A57" s="37"/>
      <c r="B57" s="37"/>
      <c r="C57" s="37"/>
      <c r="D57" s="37"/>
      <c r="E57" s="37"/>
      <c r="F57" s="37"/>
    </row>
    <row r="58" ht="13.5" customHeight="1">
      <c r="A58" s="37"/>
      <c r="B58" s="37"/>
      <c r="C58" s="37"/>
      <c r="D58" s="37"/>
      <c r="E58" s="37"/>
      <c r="F58" s="37"/>
    </row>
    <row r="59" ht="13.5" customHeight="1">
      <c r="A59" s="37"/>
      <c r="B59" s="37"/>
      <c r="C59" s="37"/>
      <c r="D59" s="37"/>
      <c r="E59" s="37"/>
      <c r="F59" s="37"/>
    </row>
    <row r="60" ht="13.5" customHeight="1">
      <c r="A60" s="37"/>
      <c r="B60" s="37"/>
      <c r="C60" s="37"/>
      <c r="D60" s="37"/>
      <c r="E60" s="37"/>
      <c r="F60" s="37"/>
    </row>
    <row r="61" ht="13.5" customHeight="1">
      <c r="A61" s="37"/>
      <c r="B61" s="37"/>
      <c r="C61" s="37"/>
      <c r="D61" s="37"/>
      <c r="E61" s="37"/>
      <c r="F61" s="37"/>
    </row>
    <row r="62" ht="13.5" customHeight="1">
      <c r="A62" s="37"/>
      <c r="B62" s="37"/>
      <c r="C62" s="37"/>
      <c r="D62" s="37"/>
      <c r="E62" s="37"/>
      <c r="F62" s="37"/>
    </row>
    <row r="63" ht="13.5" customHeight="1">
      <c r="A63" s="37"/>
      <c r="B63" s="37"/>
      <c r="C63" s="37"/>
      <c r="D63" s="37"/>
      <c r="E63" s="37"/>
      <c r="F63" s="37"/>
    </row>
    <row r="64" ht="13.5" customHeight="1">
      <c r="A64" s="37"/>
      <c r="B64" s="37"/>
      <c r="C64" s="37"/>
      <c r="D64" s="37"/>
      <c r="E64" s="37"/>
      <c r="F64" s="37"/>
    </row>
    <row r="65" ht="13.5" customHeight="1">
      <c r="A65" s="37"/>
      <c r="B65" s="37"/>
      <c r="C65" s="37"/>
      <c r="D65" s="37"/>
      <c r="E65" s="37"/>
      <c r="F65" s="37"/>
    </row>
    <row r="66" ht="13.5" customHeight="1">
      <c r="A66" s="37"/>
      <c r="B66" s="37"/>
      <c r="C66" s="37"/>
      <c r="D66" s="37"/>
      <c r="E66" s="37"/>
      <c r="F66" s="37"/>
    </row>
    <row r="67" ht="13.5" customHeight="1">
      <c r="A67" s="37"/>
      <c r="B67" s="37"/>
      <c r="C67" s="37"/>
      <c r="D67" s="37"/>
      <c r="E67" s="37"/>
      <c r="F67" s="37"/>
    </row>
    <row r="68" ht="13.5" customHeight="1">
      <c r="A68" s="37"/>
      <c r="B68" s="37"/>
      <c r="C68" s="37"/>
      <c r="D68" s="37"/>
      <c r="E68" s="37"/>
      <c r="F68" s="37"/>
    </row>
    <row r="69" ht="13.5" customHeight="1">
      <c r="A69" s="37"/>
      <c r="B69" s="37"/>
      <c r="C69" s="37"/>
      <c r="D69" s="37"/>
      <c r="E69" s="37"/>
      <c r="F69" s="37"/>
    </row>
    <row r="70" ht="13.5" customHeight="1">
      <c r="A70" s="37"/>
      <c r="B70" s="37"/>
      <c r="C70" s="37"/>
      <c r="D70" s="37"/>
      <c r="E70" s="37"/>
      <c r="F70" s="37"/>
    </row>
    <row r="71" ht="13.5" customHeight="1">
      <c r="A71" s="37"/>
      <c r="B71" s="37"/>
      <c r="C71" s="37"/>
      <c r="D71" s="37"/>
      <c r="E71" s="37"/>
      <c r="F71" s="37"/>
    </row>
    <row r="72" ht="13.5" customHeight="1">
      <c r="A72" s="37"/>
      <c r="B72" s="37"/>
      <c r="C72" s="37"/>
      <c r="D72" s="37"/>
      <c r="E72" s="37"/>
      <c r="F72" s="37"/>
    </row>
    <row r="73" ht="13.5" customHeight="1">
      <c r="A73" s="37"/>
      <c r="B73" s="37"/>
      <c r="C73" s="37"/>
      <c r="D73" s="37"/>
      <c r="E73" s="37"/>
      <c r="F73" s="37"/>
    </row>
    <row r="74" ht="13.5" customHeight="1">
      <c r="A74" s="37"/>
      <c r="B74" s="37"/>
      <c r="C74" s="37"/>
      <c r="D74" s="37"/>
      <c r="E74" s="37"/>
      <c r="F74" s="37"/>
    </row>
    <row r="75" ht="13.5" customHeight="1">
      <c r="A75" s="37"/>
      <c r="B75" s="37"/>
      <c r="C75" s="37"/>
      <c r="D75" s="37"/>
      <c r="E75" s="37"/>
      <c r="F75" s="37"/>
    </row>
    <row r="76" ht="13.5" customHeight="1">
      <c r="A76" s="37"/>
      <c r="B76" s="37"/>
      <c r="C76" s="37"/>
      <c r="D76" s="37"/>
      <c r="E76" s="37"/>
      <c r="F76" s="37"/>
    </row>
    <row r="77" ht="13.5" customHeight="1">
      <c r="A77" s="37"/>
      <c r="B77" s="37"/>
      <c r="C77" s="37"/>
      <c r="D77" s="37"/>
      <c r="E77" s="37"/>
      <c r="F77" s="37"/>
    </row>
    <row r="78" ht="13.5" customHeight="1">
      <c r="A78" s="37"/>
      <c r="B78" s="37"/>
      <c r="C78" s="37"/>
      <c r="D78" s="37"/>
      <c r="E78" s="37"/>
      <c r="F78" s="37"/>
    </row>
    <row r="79" ht="13.5" customHeight="1">
      <c r="A79" s="37"/>
      <c r="B79" s="37"/>
      <c r="C79" s="37"/>
      <c r="D79" s="37"/>
      <c r="E79" s="37"/>
      <c r="F79" s="37"/>
    </row>
    <row r="80" ht="13.5" customHeight="1">
      <c r="A80" s="37"/>
      <c r="B80" s="37"/>
      <c r="C80" s="37"/>
      <c r="D80" s="37"/>
      <c r="E80" s="37"/>
      <c r="F80" s="37"/>
    </row>
    <row r="81" ht="13.5" customHeight="1">
      <c r="A81" s="37"/>
      <c r="B81" s="37"/>
      <c r="C81" s="37"/>
      <c r="D81" s="37"/>
      <c r="E81" s="37"/>
      <c r="F81" s="37"/>
    </row>
    <row r="82" ht="13.5" customHeight="1">
      <c r="A82" s="37"/>
      <c r="B82" s="37"/>
      <c r="C82" s="37"/>
      <c r="D82" s="37"/>
      <c r="E82" s="37"/>
      <c r="F82" s="37"/>
    </row>
    <row r="83" ht="13.5" customHeight="1">
      <c r="A83" s="37"/>
      <c r="B83" s="37"/>
      <c r="C83" s="37"/>
      <c r="D83" s="37"/>
      <c r="E83" s="37"/>
      <c r="F83" s="37"/>
    </row>
    <row r="84" ht="13.5" customHeight="1">
      <c r="A84" s="37"/>
      <c r="B84" s="37"/>
      <c r="C84" s="37"/>
      <c r="D84" s="37"/>
      <c r="E84" s="37"/>
      <c r="F84" s="37"/>
    </row>
    <row r="85" ht="13.5" customHeight="1">
      <c r="A85" s="37"/>
      <c r="B85" s="37"/>
      <c r="C85" s="37"/>
      <c r="D85" s="37"/>
      <c r="E85" s="37"/>
      <c r="F85" s="37"/>
    </row>
    <row r="86" ht="13.5" customHeight="1">
      <c r="A86" s="37"/>
      <c r="B86" s="37"/>
      <c r="C86" s="37"/>
      <c r="D86" s="37"/>
      <c r="E86" s="37"/>
      <c r="F86" s="37"/>
    </row>
    <row r="87" ht="13.5" customHeight="1">
      <c r="A87" s="37"/>
      <c r="B87" s="37"/>
      <c r="C87" s="37"/>
      <c r="D87" s="37"/>
      <c r="E87" s="37"/>
      <c r="F87" s="37"/>
    </row>
    <row r="88" ht="13.5" customHeight="1">
      <c r="A88" s="37"/>
      <c r="B88" s="37"/>
      <c r="C88" s="37"/>
      <c r="D88" s="37"/>
      <c r="E88" s="37"/>
      <c r="F88" s="37"/>
    </row>
    <row r="89" ht="13.5" customHeight="1">
      <c r="A89" s="37"/>
      <c r="B89" s="37"/>
      <c r="C89" s="37"/>
      <c r="D89" s="37"/>
      <c r="E89" s="37"/>
      <c r="F89" s="37"/>
    </row>
    <row r="90" ht="13.5" customHeight="1">
      <c r="A90" s="37"/>
      <c r="B90" s="37"/>
      <c r="C90" s="37"/>
      <c r="D90" s="37"/>
      <c r="E90" s="37"/>
      <c r="F90" s="37"/>
    </row>
    <row r="91" ht="13.5" customHeight="1">
      <c r="A91" s="37"/>
      <c r="B91" s="37"/>
      <c r="C91" s="37"/>
      <c r="D91" s="37"/>
      <c r="E91" s="37"/>
      <c r="F91" s="37"/>
    </row>
    <row r="92" ht="13.5" customHeight="1">
      <c r="A92" s="37"/>
      <c r="B92" s="37"/>
      <c r="C92" s="37"/>
      <c r="D92" s="37"/>
      <c r="E92" s="37"/>
      <c r="F92" s="37"/>
    </row>
    <row r="93" ht="13.5" customHeight="1">
      <c r="A93" s="37"/>
      <c r="B93" s="37"/>
      <c r="C93" s="37"/>
      <c r="D93" s="37"/>
      <c r="E93" s="37"/>
      <c r="F93" s="37"/>
    </row>
    <row r="94" ht="13.5" customHeight="1">
      <c r="A94" s="37"/>
      <c r="B94" s="37"/>
      <c r="C94" s="37"/>
      <c r="D94" s="37"/>
      <c r="E94" s="37"/>
      <c r="F94" s="37"/>
    </row>
    <row r="95" ht="13.5" customHeight="1">
      <c r="A95" s="37"/>
      <c r="B95" s="37"/>
      <c r="C95" s="37"/>
      <c r="D95" s="37"/>
      <c r="E95" s="37"/>
      <c r="F95" s="37"/>
    </row>
    <row r="96" ht="13.5" customHeight="1">
      <c r="A96" s="37"/>
      <c r="B96" s="37"/>
      <c r="C96" s="37"/>
      <c r="D96" s="37"/>
      <c r="E96" s="37"/>
      <c r="F96" s="37"/>
    </row>
    <row r="97" ht="13.5" customHeight="1">
      <c r="A97" s="37"/>
      <c r="B97" s="37"/>
      <c r="C97" s="37"/>
      <c r="D97" s="37"/>
      <c r="E97" s="37"/>
      <c r="F97" s="37"/>
    </row>
    <row r="98" ht="13.5" customHeight="1">
      <c r="A98" s="37"/>
      <c r="B98" s="37"/>
      <c r="C98" s="37"/>
      <c r="D98" s="37"/>
      <c r="E98" s="37"/>
      <c r="F98" s="37"/>
    </row>
    <row r="99" ht="13.5" customHeight="1">
      <c r="A99" s="37"/>
      <c r="B99" s="37"/>
      <c r="C99" s="37"/>
      <c r="D99" s="37"/>
      <c r="E99" s="37"/>
      <c r="F99" s="37"/>
    </row>
    <row r="100" ht="13.5" customHeight="1">
      <c r="A100" s="37"/>
      <c r="B100" s="37"/>
      <c r="C100" s="37"/>
      <c r="D100" s="37"/>
      <c r="E100" s="37"/>
      <c r="F100" s="37"/>
    </row>
    <row r="101" ht="13.5" customHeight="1">
      <c r="A101" s="37"/>
      <c r="B101" s="37"/>
      <c r="C101" s="37"/>
      <c r="D101" s="37"/>
      <c r="E101" s="37"/>
      <c r="F101" s="37"/>
    </row>
    <row r="102" ht="13.5" customHeight="1">
      <c r="A102" s="37"/>
      <c r="B102" s="37"/>
      <c r="C102" s="37"/>
      <c r="D102" s="37"/>
      <c r="E102" s="37"/>
      <c r="F102" s="37"/>
    </row>
    <row r="103" ht="13.5" customHeight="1">
      <c r="A103" s="37"/>
      <c r="B103" s="37"/>
      <c r="C103" s="37"/>
      <c r="D103" s="37"/>
      <c r="E103" s="37"/>
      <c r="F103" s="37"/>
    </row>
    <row r="104" ht="13.5" customHeight="1">
      <c r="A104" s="37"/>
      <c r="B104" s="37"/>
      <c r="C104" s="37"/>
      <c r="D104" s="37"/>
      <c r="E104" s="37"/>
      <c r="F104" s="37"/>
    </row>
    <row r="105" ht="13.5" customHeight="1">
      <c r="A105" s="37"/>
      <c r="B105" s="37"/>
      <c r="C105" s="37"/>
      <c r="D105" s="37"/>
      <c r="E105" s="37"/>
      <c r="F105" s="37"/>
    </row>
    <row r="106" ht="13.5" customHeight="1">
      <c r="A106" s="37"/>
      <c r="B106" s="37"/>
      <c r="C106" s="37"/>
      <c r="D106" s="37"/>
      <c r="E106" s="37"/>
      <c r="F106" s="37"/>
    </row>
    <row r="107" ht="13.5" customHeight="1">
      <c r="A107" s="37"/>
      <c r="B107" s="37"/>
      <c r="C107" s="37"/>
      <c r="D107" s="37"/>
      <c r="E107" s="37"/>
      <c r="F107" s="37"/>
    </row>
    <row r="108" ht="13.5" customHeight="1">
      <c r="A108" s="37"/>
      <c r="B108" s="37"/>
      <c r="C108" s="37"/>
      <c r="D108" s="37"/>
      <c r="E108" s="37"/>
      <c r="F108" s="37"/>
    </row>
    <row r="109" ht="13.5" customHeight="1">
      <c r="A109" s="37"/>
      <c r="B109" s="37"/>
      <c r="C109" s="37"/>
      <c r="D109" s="37"/>
      <c r="E109" s="37"/>
      <c r="F109" s="37"/>
    </row>
    <row r="110" ht="13.5" customHeight="1">
      <c r="A110" s="37"/>
      <c r="B110" s="37"/>
      <c r="C110" s="37"/>
      <c r="D110" s="37"/>
      <c r="E110" s="37"/>
      <c r="F110" s="37"/>
    </row>
    <row r="111" ht="13.5" customHeight="1">
      <c r="A111" s="37"/>
      <c r="B111" s="37"/>
      <c r="C111" s="37"/>
      <c r="D111" s="37"/>
      <c r="E111" s="37"/>
      <c r="F111" s="37"/>
    </row>
    <row r="112" ht="13.5" customHeight="1">
      <c r="A112" s="37"/>
      <c r="B112" s="37"/>
      <c r="C112" s="37"/>
      <c r="D112" s="37"/>
      <c r="E112" s="37"/>
      <c r="F112" s="37"/>
    </row>
    <row r="113" ht="13.5" customHeight="1">
      <c r="A113" s="37"/>
      <c r="B113" s="37"/>
      <c r="C113" s="37"/>
      <c r="D113" s="37"/>
      <c r="E113" s="37"/>
      <c r="F113" s="37"/>
    </row>
    <row r="114" ht="13.5" customHeight="1">
      <c r="A114" s="37"/>
      <c r="B114" s="37"/>
      <c r="C114" s="37"/>
      <c r="D114" s="37"/>
      <c r="E114" s="37"/>
      <c r="F114" s="37"/>
    </row>
    <row r="115" ht="13.5" customHeight="1">
      <c r="A115" s="37"/>
      <c r="B115" s="37"/>
      <c r="C115" s="37"/>
      <c r="D115" s="37"/>
      <c r="E115" s="37"/>
      <c r="F115" s="37"/>
    </row>
    <row r="116" ht="13.5" customHeight="1">
      <c r="A116" s="37"/>
      <c r="B116" s="37"/>
      <c r="C116" s="37"/>
      <c r="D116" s="37"/>
      <c r="E116" s="37"/>
      <c r="F116" s="37"/>
    </row>
    <row r="117" ht="13.5" customHeight="1">
      <c r="A117" s="37"/>
      <c r="B117" s="37"/>
      <c r="C117" s="37"/>
      <c r="D117" s="37"/>
      <c r="E117" s="37"/>
      <c r="F117" s="37"/>
    </row>
    <row r="118" ht="13.5" customHeight="1">
      <c r="A118" s="37"/>
      <c r="B118" s="37"/>
      <c r="C118" s="37"/>
      <c r="D118" s="37"/>
      <c r="E118" s="37"/>
      <c r="F118" s="37"/>
    </row>
    <row r="119" ht="13.5" customHeight="1">
      <c r="A119" s="37"/>
      <c r="B119" s="37"/>
      <c r="C119" s="37"/>
      <c r="D119" s="37"/>
      <c r="E119" s="37"/>
      <c r="F119" s="37"/>
    </row>
    <row r="120" ht="13.5" customHeight="1">
      <c r="A120" s="37"/>
      <c r="B120" s="37"/>
      <c r="C120" s="37"/>
      <c r="D120" s="37"/>
      <c r="E120" s="37"/>
      <c r="F120" s="37"/>
    </row>
    <row r="121" ht="13.5" customHeight="1">
      <c r="A121" s="37"/>
      <c r="B121" s="37"/>
      <c r="C121" s="37"/>
      <c r="D121" s="37"/>
      <c r="E121" s="37"/>
      <c r="F121" s="37"/>
    </row>
    <row r="122" ht="13.5" customHeight="1">
      <c r="A122" s="37"/>
      <c r="B122" s="37"/>
      <c r="C122" s="37"/>
      <c r="D122" s="37"/>
      <c r="E122" s="37"/>
      <c r="F122" s="37"/>
    </row>
    <row r="123" ht="13.5" customHeight="1">
      <c r="A123" s="37"/>
      <c r="B123" s="37"/>
      <c r="C123" s="37"/>
      <c r="D123" s="37"/>
      <c r="E123" s="37"/>
      <c r="F123" s="37"/>
    </row>
    <row r="124" ht="13.5" customHeight="1">
      <c r="A124" s="37"/>
      <c r="B124" s="37"/>
      <c r="C124" s="37"/>
      <c r="D124" s="37"/>
      <c r="E124" s="37"/>
      <c r="F124" s="37"/>
    </row>
    <row r="125" ht="13.5" customHeight="1">
      <c r="A125" s="37"/>
      <c r="B125" s="37"/>
      <c r="C125" s="37"/>
      <c r="D125" s="37"/>
      <c r="E125" s="37"/>
      <c r="F125" s="37"/>
    </row>
    <row r="126" ht="13.5" customHeight="1">
      <c r="A126" s="37"/>
      <c r="B126" s="37"/>
      <c r="C126" s="37"/>
      <c r="D126" s="37"/>
      <c r="E126" s="37"/>
      <c r="F126" s="37"/>
    </row>
    <row r="127" ht="13.5" customHeight="1">
      <c r="A127" s="37"/>
      <c r="B127" s="37"/>
      <c r="C127" s="37"/>
      <c r="D127" s="37"/>
      <c r="E127" s="37"/>
      <c r="F127" s="37"/>
    </row>
    <row r="128" ht="13.5" customHeight="1">
      <c r="A128" s="37"/>
      <c r="B128" s="37"/>
      <c r="C128" s="37"/>
      <c r="D128" s="37"/>
      <c r="E128" s="37"/>
      <c r="F128" s="37"/>
    </row>
    <row r="129" ht="13.5" customHeight="1">
      <c r="A129" s="37"/>
      <c r="B129" s="37"/>
      <c r="C129" s="37"/>
      <c r="D129" s="37"/>
      <c r="E129" s="37"/>
      <c r="F129" s="37"/>
    </row>
    <row r="130" ht="13.5" customHeight="1">
      <c r="A130" s="37"/>
      <c r="B130" s="37"/>
      <c r="C130" s="37"/>
      <c r="D130" s="37"/>
      <c r="E130" s="37"/>
      <c r="F130" s="37"/>
    </row>
    <row r="131" ht="13.5" customHeight="1">
      <c r="A131" s="37"/>
      <c r="B131" s="37"/>
      <c r="C131" s="37"/>
      <c r="D131" s="37"/>
      <c r="E131" s="37"/>
      <c r="F131" s="37"/>
    </row>
    <row r="132" ht="13.5" customHeight="1">
      <c r="A132" s="37"/>
      <c r="B132" s="37"/>
      <c r="C132" s="37"/>
      <c r="D132" s="37"/>
      <c r="E132" s="37"/>
      <c r="F132" s="37"/>
    </row>
    <row r="133" ht="13.5" customHeight="1">
      <c r="A133" s="37"/>
      <c r="B133" s="37"/>
      <c r="C133" s="37"/>
      <c r="D133" s="37"/>
      <c r="E133" s="37"/>
      <c r="F133" s="37"/>
    </row>
    <row r="134" ht="13.5" customHeight="1">
      <c r="A134" s="37"/>
      <c r="B134" s="37"/>
      <c r="C134" s="37"/>
      <c r="D134" s="37"/>
      <c r="E134" s="37"/>
      <c r="F134" s="37"/>
    </row>
    <row r="135" ht="13.5" customHeight="1">
      <c r="A135" s="37"/>
      <c r="B135" s="37"/>
      <c r="C135" s="37"/>
      <c r="D135" s="37"/>
      <c r="E135" s="37"/>
      <c r="F135" s="37"/>
    </row>
    <row r="136" ht="13.5" customHeight="1">
      <c r="A136" s="37"/>
      <c r="B136" s="37"/>
      <c r="C136" s="37"/>
      <c r="D136" s="37"/>
      <c r="E136" s="37"/>
      <c r="F136" s="37"/>
    </row>
    <row r="137" ht="13.5" customHeight="1">
      <c r="A137" s="37"/>
      <c r="B137" s="37"/>
      <c r="C137" s="37"/>
      <c r="D137" s="37"/>
      <c r="E137" s="37"/>
      <c r="F137" s="37"/>
    </row>
    <row r="138" ht="13.5" customHeight="1">
      <c r="A138" s="37"/>
      <c r="B138" s="37"/>
      <c r="C138" s="37"/>
      <c r="D138" s="37"/>
      <c r="E138" s="37"/>
      <c r="F138" s="37"/>
    </row>
    <row r="139" ht="13.5" customHeight="1">
      <c r="A139" s="37"/>
      <c r="B139" s="37"/>
      <c r="C139" s="37"/>
      <c r="D139" s="37"/>
      <c r="E139" s="37"/>
      <c r="F139" s="37"/>
    </row>
    <row r="140" ht="13.5" customHeight="1">
      <c r="A140" s="37"/>
      <c r="B140" s="37"/>
      <c r="C140" s="37"/>
      <c r="D140" s="37"/>
      <c r="E140" s="37"/>
      <c r="F140" s="37"/>
    </row>
    <row r="141" ht="13.5" customHeight="1">
      <c r="A141" s="37"/>
      <c r="B141" s="37"/>
      <c r="C141" s="37"/>
      <c r="D141" s="37"/>
      <c r="E141" s="37"/>
      <c r="F141" s="37"/>
    </row>
    <row r="142" ht="13.5" customHeight="1">
      <c r="A142" s="37"/>
      <c r="B142" s="37"/>
      <c r="C142" s="37"/>
      <c r="D142" s="37"/>
      <c r="E142" s="37"/>
      <c r="F142" s="37"/>
    </row>
    <row r="143" ht="13.5" customHeight="1">
      <c r="A143" s="37"/>
      <c r="B143" s="37"/>
      <c r="C143" s="37"/>
      <c r="D143" s="37"/>
      <c r="E143" s="37"/>
      <c r="F143" s="37"/>
    </row>
    <row r="144" ht="13.5" customHeight="1">
      <c r="A144" s="37"/>
      <c r="B144" s="37"/>
      <c r="C144" s="37"/>
      <c r="D144" s="37"/>
      <c r="E144" s="37"/>
      <c r="F144" s="37"/>
    </row>
    <row r="145" ht="13.5" customHeight="1">
      <c r="A145" s="37"/>
      <c r="B145" s="37"/>
      <c r="C145" s="37"/>
      <c r="D145" s="37"/>
      <c r="E145" s="37"/>
      <c r="F145" s="37"/>
    </row>
    <row r="146" ht="13.5" customHeight="1">
      <c r="A146" s="37"/>
      <c r="B146" s="37"/>
      <c r="C146" s="37"/>
      <c r="D146" s="37"/>
      <c r="E146" s="37"/>
      <c r="F146" s="37"/>
    </row>
    <row r="147" ht="13.5" customHeight="1">
      <c r="A147" s="37"/>
      <c r="B147" s="37"/>
      <c r="C147" s="37"/>
      <c r="D147" s="37"/>
      <c r="E147" s="37"/>
      <c r="F147" s="37"/>
    </row>
    <row r="148" ht="13.5" customHeight="1">
      <c r="A148" s="37"/>
      <c r="B148" s="37"/>
      <c r="C148" s="37"/>
      <c r="D148" s="37"/>
      <c r="E148" s="37"/>
      <c r="F148" s="37"/>
    </row>
    <row r="149" ht="13.5" customHeight="1">
      <c r="A149" s="37"/>
      <c r="B149" s="37"/>
      <c r="C149" s="37"/>
      <c r="D149" s="37"/>
      <c r="E149" s="37"/>
      <c r="F149" s="37"/>
    </row>
    <row r="150" ht="13.5" customHeight="1">
      <c r="A150" s="37"/>
      <c r="B150" s="37"/>
      <c r="C150" s="37"/>
      <c r="D150" s="37"/>
      <c r="E150" s="37"/>
      <c r="F150" s="37"/>
    </row>
    <row r="151" ht="13.5" customHeight="1">
      <c r="A151" s="37"/>
      <c r="B151" s="37"/>
      <c r="C151" s="37"/>
      <c r="D151" s="37"/>
      <c r="E151" s="37"/>
      <c r="F151" s="37"/>
    </row>
    <row r="152" ht="13.5" customHeight="1">
      <c r="A152" s="37"/>
      <c r="B152" s="37"/>
      <c r="C152" s="37"/>
      <c r="D152" s="37"/>
      <c r="E152" s="37"/>
      <c r="F152" s="37"/>
    </row>
    <row r="153" ht="13.5" customHeight="1">
      <c r="A153" s="37"/>
      <c r="B153" s="37"/>
      <c r="C153" s="37"/>
      <c r="D153" s="37"/>
      <c r="E153" s="37"/>
      <c r="F153" s="37"/>
    </row>
    <row r="154" ht="13.5" customHeight="1">
      <c r="A154" s="37"/>
      <c r="B154" s="37"/>
      <c r="C154" s="37"/>
      <c r="D154" s="37"/>
      <c r="E154" s="37"/>
      <c r="F154" s="37"/>
    </row>
    <row r="155" ht="13.5" customHeight="1">
      <c r="A155" s="37"/>
      <c r="B155" s="37"/>
      <c r="C155" s="37"/>
      <c r="D155" s="37"/>
      <c r="E155" s="37"/>
      <c r="F155" s="37"/>
    </row>
    <row r="156" ht="13.5" customHeight="1">
      <c r="A156" s="37"/>
      <c r="B156" s="37"/>
      <c r="C156" s="37"/>
      <c r="D156" s="37"/>
      <c r="E156" s="37"/>
      <c r="F156" s="37"/>
    </row>
    <row r="157" ht="13.5" customHeight="1">
      <c r="A157" s="37"/>
      <c r="B157" s="37"/>
      <c r="C157" s="37"/>
      <c r="D157" s="37"/>
      <c r="E157" s="37"/>
      <c r="F157" s="37"/>
    </row>
    <row r="158" ht="13.5" customHeight="1">
      <c r="A158" s="37"/>
      <c r="B158" s="37"/>
      <c r="C158" s="37"/>
      <c r="D158" s="37"/>
      <c r="E158" s="37"/>
      <c r="F158" s="37"/>
    </row>
    <row r="159" ht="13.5" customHeight="1">
      <c r="A159" s="37"/>
      <c r="B159" s="37"/>
      <c r="C159" s="37"/>
      <c r="D159" s="37"/>
      <c r="E159" s="37"/>
      <c r="F159" s="37"/>
    </row>
    <row r="160" ht="13.5" customHeight="1">
      <c r="A160" s="37"/>
      <c r="B160" s="37"/>
      <c r="C160" s="37"/>
      <c r="D160" s="37"/>
      <c r="E160" s="37"/>
      <c r="F160" s="37"/>
    </row>
    <row r="161" ht="13.5" customHeight="1">
      <c r="A161" s="37"/>
      <c r="B161" s="37"/>
      <c r="C161" s="37"/>
      <c r="D161" s="37"/>
      <c r="E161" s="37"/>
      <c r="F161" s="37"/>
    </row>
    <row r="162" ht="13.5" customHeight="1">
      <c r="A162" s="37"/>
      <c r="B162" s="37"/>
      <c r="C162" s="37"/>
      <c r="D162" s="37"/>
      <c r="E162" s="37"/>
      <c r="F162" s="37"/>
    </row>
    <row r="163" ht="13.5" customHeight="1">
      <c r="A163" s="37"/>
      <c r="B163" s="37"/>
      <c r="C163" s="37"/>
      <c r="D163" s="37"/>
      <c r="E163" s="37"/>
      <c r="F163" s="37"/>
    </row>
    <row r="164" ht="13.5" customHeight="1">
      <c r="A164" s="37"/>
      <c r="B164" s="37"/>
      <c r="C164" s="37"/>
      <c r="D164" s="37"/>
      <c r="E164" s="37"/>
      <c r="F164" s="37"/>
    </row>
    <row r="165" ht="13.5" customHeight="1">
      <c r="A165" s="37"/>
      <c r="B165" s="37"/>
      <c r="C165" s="37"/>
      <c r="D165" s="37"/>
      <c r="E165" s="37"/>
      <c r="F165" s="37"/>
    </row>
    <row r="166" ht="13.5" customHeight="1">
      <c r="A166" s="37"/>
      <c r="B166" s="37"/>
      <c r="C166" s="37"/>
      <c r="D166" s="37"/>
      <c r="E166" s="37"/>
      <c r="F166" s="37"/>
    </row>
    <row r="167" ht="13.5" customHeight="1">
      <c r="A167" s="37"/>
      <c r="B167" s="37"/>
      <c r="C167" s="37"/>
      <c r="D167" s="37"/>
      <c r="E167" s="37"/>
      <c r="F167" s="37"/>
    </row>
    <row r="168" ht="13.5" customHeight="1">
      <c r="A168" s="37"/>
      <c r="B168" s="37"/>
      <c r="C168" s="37"/>
      <c r="D168" s="37"/>
      <c r="E168" s="37"/>
      <c r="F168" s="37"/>
    </row>
    <row r="169" ht="13.5" customHeight="1">
      <c r="A169" s="37"/>
      <c r="B169" s="37"/>
      <c r="C169" s="37"/>
      <c r="D169" s="37"/>
      <c r="E169" s="37"/>
      <c r="F169" s="37"/>
    </row>
    <row r="170" ht="13.5" customHeight="1">
      <c r="A170" s="37"/>
      <c r="B170" s="37"/>
      <c r="C170" s="37"/>
      <c r="D170" s="37"/>
      <c r="E170" s="37"/>
      <c r="F170" s="37"/>
    </row>
    <row r="171" ht="13.5" customHeight="1">
      <c r="A171" s="37"/>
      <c r="B171" s="37"/>
      <c r="C171" s="37"/>
      <c r="D171" s="37"/>
      <c r="E171" s="37"/>
      <c r="F171" s="37"/>
    </row>
    <row r="172" ht="13.5" customHeight="1">
      <c r="A172" s="37"/>
      <c r="B172" s="37"/>
      <c r="C172" s="37"/>
      <c r="D172" s="37"/>
      <c r="E172" s="37"/>
      <c r="F172" s="37"/>
    </row>
    <row r="173" ht="13.5" customHeight="1">
      <c r="A173" s="37"/>
      <c r="B173" s="37"/>
      <c r="C173" s="37"/>
      <c r="D173" s="37"/>
      <c r="E173" s="37"/>
      <c r="F173" s="37"/>
    </row>
    <row r="174" ht="13.5" customHeight="1">
      <c r="A174" s="37"/>
      <c r="B174" s="37"/>
      <c r="C174" s="37"/>
      <c r="D174" s="37"/>
      <c r="E174" s="37"/>
      <c r="F174" s="37"/>
    </row>
    <row r="175" ht="13.5" customHeight="1">
      <c r="A175" s="37"/>
      <c r="B175" s="37"/>
      <c r="C175" s="37"/>
      <c r="D175" s="37"/>
      <c r="E175" s="37"/>
      <c r="F175" s="37"/>
    </row>
    <row r="176" ht="13.5" customHeight="1">
      <c r="A176" s="37"/>
      <c r="B176" s="37"/>
      <c r="C176" s="37"/>
      <c r="D176" s="37"/>
      <c r="E176" s="37"/>
      <c r="F176" s="37"/>
    </row>
    <row r="177" ht="13.5" customHeight="1">
      <c r="A177" s="37"/>
      <c r="B177" s="37"/>
      <c r="C177" s="37"/>
      <c r="D177" s="37"/>
      <c r="E177" s="37"/>
      <c r="F177" s="37"/>
    </row>
    <row r="178" ht="13.5" customHeight="1">
      <c r="A178" s="37"/>
      <c r="B178" s="37"/>
      <c r="C178" s="37"/>
      <c r="D178" s="37"/>
      <c r="E178" s="37"/>
      <c r="F178" s="37"/>
    </row>
    <row r="179" ht="13.5" customHeight="1">
      <c r="A179" s="37"/>
      <c r="B179" s="37"/>
      <c r="C179" s="37"/>
      <c r="D179" s="37"/>
      <c r="E179" s="37"/>
      <c r="F179" s="37"/>
    </row>
    <row r="180" ht="13.5" customHeight="1">
      <c r="A180" s="37"/>
      <c r="B180" s="37"/>
      <c r="C180" s="37"/>
      <c r="D180" s="37"/>
      <c r="E180" s="37"/>
      <c r="F180" s="37"/>
    </row>
    <row r="181" ht="13.5" customHeight="1">
      <c r="A181" s="37"/>
      <c r="B181" s="37"/>
      <c r="C181" s="37"/>
      <c r="D181" s="37"/>
      <c r="E181" s="37"/>
      <c r="F181" s="37"/>
    </row>
    <row r="182" ht="13.5" customHeight="1">
      <c r="A182" s="37"/>
      <c r="B182" s="37"/>
      <c r="C182" s="37"/>
      <c r="D182" s="37"/>
      <c r="E182" s="37"/>
      <c r="F182" s="37"/>
    </row>
    <row r="183" ht="13.5" customHeight="1">
      <c r="A183" s="37"/>
      <c r="B183" s="37"/>
      <c r="C183" s="37"/>
      <c r="D183" s="37"/>
      <c r="E183" s="37"/>
      <c r="F183" s="37"/>
    </row>
    <row r="184" ht="13.5" customHeight="1">
      <c r="A184" s="37"/>
      <c r="B184" s="37"/>
      <c r="C184" s="37"/>
      <c r="D184" s="37"/>
      <c r="E184" s="37"/>
      <c r="F184" s="37"/>
    </row>
    <row r="185" ht="13.5" customHeight="1">
      <c r="A185" s="37"/>
      <c r="B185" s="37"/>
      <c r="C185" s="37"/>
      <c r="D185" s="37"/>
      <c r="E185" s="37"/>
      <c r="F185" s="37"/>
    </row>
    <row r="186" ht="13.5" customHeight="1">
      <c r="A186" s="37"/>
      <c r="B186" s="37"/>
      <c r="C186" s="37"/>
      <c r="D186" s="37"/>
      <c r="E186" s="37"/>
      <c r="F186" s="37"/>
    </row>
    <row r="187" ht="13.5" customHeight="1">
      <c r="A187" s="37"/>
      <c r="B187" s="37"/>
      <c r="C187" s="37"/>
      <c r="D187" s="37"/>
      <c r="E187" s="37"/>
      <c r="F187" s="37"/>
    </row>
    <row r="188" ht="13.5" customHeight="1">
      <c r="A188" s="37"/>
      <c r="B188" s="37"/>
      <c r="C188" s="37"/>
      <c r="D188" s="37"/>
      <c r="E188" s="37"/>
      <c r="F188" s="37"/>
    </row>
    <row r="189" ht="13.5" customHeight="1">
      <c r="A189" s="37"/>
      <c r="B189" s="37"/>
      <c r="C189" s="37"/>
      <c r="D189" s="37"/>
      <c r="E189" s="37"/>
      <c r="F189" s="37"/>
    </row>
    <row r="190" ht="13.5" customHeight="1">
      <c r="A190" s="37"/>
      <c r="B190" s="37"/>
      <c r="C190" s="37"/>
      <c r="D190" s="37"/>
      <c r="E190" s="37"/>
      <c r="F190" s="37"/>
    </row>
    <row r="191" ht="13.5" customHeight="1">
      <c r="A191" s="37"/>
      <c r="B191" s="37"/>
      <c r="C191" s="37"/>
      <c r="D191" s="37"/>
      <c r="E191" s="37"/>
      <c r="F191" s="37"/>
    </row>
    <row r="192" ht="13.5" customHeight="1">
      <c r="A192" s="37"/>
      <c r="B192" s="37"/>
      <c r="C192" s="37"/>
      <c r="D192" s="37"/>
      <c r="E192" s="37"/>
      <c r="F192" s="37"/>
    </row>
    <row r="193" ht="13.5" customHeight="1">
      <c r="A193" s="37"/>
      <c r="B193" s="37"/>
      <c r="C193" s="37"/>
      <c r="D193" s="37"/>
      <c r="E193" s="37"/>
      <c r="F193" s="37"/>
    </row>
    <row r="194" ht="13.5" customHeight="1">
      <c r="A194" s="37"/>
      <c r="B194" s="37"/>
      <c r="C194" s="37"/>
      <c r="D194" s="37"/>
      <c r="E194" s="37"/>
      <c r="F194" s="37"/>
    </row>
    <row r="195" ht="13.5" customHeight="1">
      <c r="A195" s="37"/>
      <c r="B195" s="37"/>
      <c r="C195" s="37"/>
      <c r="D195" s="37"/>
      <c r="E195" s="37"/>
      <c r="F195" s="37"/>
    </row>
    <row r="196" ht="13.5" customHeight="1">
      <c r="A196" s="37"/>
      <c r="B196" s="37"/>
      <c r="C196" s="37"/>
      <c r="D196" s="37"/>
      <c r="E196" s="37"/>
      <c r="F196" s="37"/>
    </row>
    <row r="197" ht="13.5" customHeight="1">
      <c r="A197" s="37"/>
      <c r="B197" s="37"/>
      <c r="C197" s="37"/>
      <c r="D197" s="37"/>
      <c r="E197" s="37"/>
      <c r="F197" s="37"/>
    </row>
    <row r="198" ht="13.5" customHeight="1">
      <c r="A198" s="37"/>
      <c r="B198" s="37"/>
      <c r="C198" s="37"/>
      <c r="D198" s="37"/>
      <c r="E198" s="37"/>
      <c r="F198" s="37"/>
    </row>
    <row r="199" ht="13.5" customHeight="1">
      <c r="A199" s="37"/>
      <c r="B199" s="37"/>
      <c r="C199" s="37"/>
      <c r="D199" s="37"/>
      <c r="E199" s="37"/>
      <c r="F199" s="37"/>
    </row>
    <row r="200" ht="13.5" customHeight="1">
      <c r="A200" s="37"/>
      <c r="B200" s="37"/>
      <c r="C200" s="37"/>
      <c r="D200" s="37"/>
      <c r="E200" s="37"/>
      <c r="F200" s="37"/>
    </row>
    <row r="201" ht="13.5" customHeight="1">
      <c r="A201" s="37"/>
      <c r="B201" s="37"/>
      <c r="C201" s="37"/>
      <c r="D201" s="37"/>
      <c r="E201" s="37"/>
      <c r="F201" s="37"/>
    </row>
    <row r="202" ht="13.5" customHeight="1">
      <c r="A202" s="37"/>
      <c r="B202" s="37"/>
      <c r="C202" s="37"/>
      <c r="D202" s="37"/>
      <c r="E202" s="37"/>
      <c r="F202" s="37"/>
    </row>
    <row r="203" ht="13.5" customHeight="1">
      <c r="A203" s="37"/>
      <c r="B203" s="37"/>
      <c r="C203" s="37"/>
      <c r="D203" s="37"/>
      <c r="E203" s="37"/>
      <c r="F203" s="37"/>
    </row>
    <row r="204" ht="13.5" customHeight="1">
      <c r="A204" s="37"/>
      <c r="B204" s="37"/>
      <c r="C204" s="37"/>
      <c r="D204" s="37"/>
      <c r="E204" s="37"/>
      <c r="F204" s="37"/>
    </row>
    <row r="205" ht="13.5" customHeight="1">
      <c r="A205" s="37"/>
      <c r="B205" s="37"/>
      <c r="C205" s="37"/>
      <c r="D205" s="37"/>
      <c r="E205" s="37"/>
      <c r="F205" s="37"/>
    </row>
    <row r="206" ht="13.5" customHeight="1">
      <c r="A206" s="37"/>
      <c r="B206" s="37"/>
      <c r="C206" s="37"/>
      <c r="D206" s="37"/>
      <c r="E206" s="37"/>
      <c r="F206" s="37"/>
    </row>
    <row r="207" ht="13.5" customHeight="1">
      <c r="A207" s="37"/>
      <c r="B207" s="37"/>
      <c r="C207" s="37"/>
      <c r="D207" s="37"/>
      <c r="E207" s="37"/>
      <c r="F207" s="37"/>
    </row>
    <row r="208" ht="13.5" customHeight="1">
      <c r="A208" s="37"/>
      <c r="B208" s="37"/>
      <c r="C208" s="37"/>
      <c r="D208" s="37"/>
      <c r="E208" s="37"/>
      <c r="F208" s="37"/>
    </row>
    <row r="209" ht="13.5" customHeight="1">
      <c r="A209" s="37"/>
      <c r="B209" s="37"/>
      <c r="C209" s="37"/>
      <c r="D209" s="37"/>
      <c r="E209" s="37"/>
      <c r="F209" s="37"/>
    </row>
    <row r="210" ht="13.5" customHeight="1">
      <c r="A210" s="37"/>
      <c r="B210" s="37"/>
      <c r="C210" s="37"/>
      <c r="D210" s="37"/>
      <c r="E210" s="37"/>
      <c r="F210" s="37"/>
    </row>
    <row r="211" ht="13.5" customHeight="1">
      <c r="A211" s="37"/>
      <c r="B211" s="37"/>
      <c r="C211" s="37"/>
      <c r="D211" s="37"/>
      <c r="E211" s="37"/>
      <c r="F211" s="37"/>
    </row>
    <row r="212" ht="13.5" customHeight="1">
      <c r="A212" s="37"/>
      <c r="B212" s="37"/>
      <c r="C212" s="37"/>
      <c r="D212" s="37"/>
      <c r="E212" s="37"/>
      <c r="F212" s="37"/>
    </row>
    <row r="213" ht="13.5" customHeight="1">
      <c r="A213" s="37"/>
      <c r="B213" s="37"/>
      <c r="C213" s="37"/>
      <c r="D213" s="37"/>
      <c r="E213" s="37"/>
      <c r="F213" s="37"/>
    </row>
    <row r="214" ht="13.5" customHeight="1">
      <c r="A214" s="37"/>
      <c r="B214" s="37"/>
      <c r="C214" s="37"/>
      <c r="D214" s="37"/>
      <c r="E214" s="37"/>
      <c r="F214" s="37"/>
    </row>
    <row r="215" ht="13.5" customHeight="1">
      <c r="A215" s="37"/>
      <c r="B215" s="37"/>
      <c r="C215" s="37"/>
      <c r="D215" s="37"/>
      <c r="E215" s="37"/>
      <c r="F215" s="37"/>
    </row>
    <row r="216" ht="13.5" customHeight="1">
      <c r="A216" s="37"/>
      <c r="B216" s="37"/>
      <c r="C216" s="37"/>
      <c r="D216" s="37"/>
      <c r="E216" s="37"/>
      <c r="F216" s="37"/>
    </row>
    <row r="217" ht="13.5" customHeight="1">
      <c r="A217" s="37"/>
      <c r="B217" s="37"/>
      <c r="C217" s="37"/>
      <c r="D217" s="37"/>
      <c r="E217" s="37"/>
      <c r="F217" s="37"/>
    </row>
    <row r="218" ht="13.5" customHeight="1">
      <c r="A218" s="37"/>
      <c r="B218" s="37"/>
      <c r="C218" s="37"/>
      <c r="D218" s="37"/>
      <c r="E218" s="37"/>
      <c r="F218" s="37"/>
    </row>
    <row r="219" ht="13.5" customHeight="1">
      <c r="A219" s="37"/>
      <c r="B219" s="37"/>
      <c r="C219" s="37"/>
      <c r="D219" s="37"/>
      <c r="E219" s="37"/>
      <c r="F219" s="37"/>
    </row>
    <row r="220" ht="13.5" customHeight="1">
      <c r="A220" s="37"/>
      <c r="B220" s="37"/>
      <c r="C220" s="37"/>
      <c r="D220" s="37"/>
      <c r="E220" s="37"/>
      <c r="F220" s="37"/>
    </row>
    <row r="221" ht="13.5" customHeight="1">
      <c r="A221" s="37"/>
      <c r="B221" s="37"/>
      <c r="C221" s="37"/>
      <c r="D221" s="37"/>
      <c r="E221" s="37"/>
      <c r="F221" s="37"/>
    </row>
    <row r="222" ht="13.5" customHeight="1">
      <c r="A222" s="37"/>
      <c r="B222" s="37"/>
      <c r="C222" s="37"/>
      <c r="D222" s="37"/>
      <c r="E222" s="37"/>
      <c r="F222" s="37"/>
    </row>
    <row r="223" ht="13.5" customHeight="1">
      <c r="A223" s="37"/>
      <c r="B223" s="37"/>
      <c r="C223" s="37"/>
      <c r="D223" s="37"/>
      <c r="E223" s="37"/>
      <c r="F223" s="37"/>
    </row>
    <row r="224" ht="13.5" customHeight="1">
      <c r="A224" s="37"/>
      <c r="B224" s="37"/>
      <c r="C224" s="37"/>
      <c r="D224" s="37"/>
      <c r="E224" s="37"/>
      <c r="F224" s="37"/>
    </row>
    <row r="225" ht="13.5" customHeight="1">
      <c r="A225" s="37"/>
      <c r="B225" s="37"/>
      <c r="C225" s="37"/>
      <c r="D225" s="37"/>
      <c r="E225" s="37"/>
      <c r="F225" s="37"/>
    </row>
    <row r="226" ht="13.5" customHeight="1">
      <c r="A226" s="37"/>
      <c r="B226" s="37"/>
      <c r="C226" s="37"/>
      <c r="D226" s="37"/>
      <c r="E226" s="37"/>
      <c r="F226" s="37"/>
    </row>
    <row r="227" ht="13.5" customHeight="1">
      <c r="A227" s="37"/>
      <c r="B227" s="37"/>
      <c r="C227" s="37"/>
      <c r="D227" s="37"/>
      <c r="E227" s="37"/>
      <c r="F227" s="37"/>
    </row>
    <row r="228" ht="13.5" customHeight="1">
      <c r="A228" s="37"/>
      <c r="B228" s="37"/>
      <c r="C228" s="37"/>
      <c r="D228" s="37"/>
      <c r="E228" s="37"/>
      <c r="F228" s="37"/>
    </row>
    <row r="229" ht="13.5" customHeight="1">
      <c r="A229" s="37"/>
      <c r="B229" s="37"/>
      <c r="C229" s="37"/>
      <c r="D229" s="37"/>
      <c r="E229" s="37"/>
      <c r="F229" s="37"/>
    </row>
    <row r="230" ht="13.5" customHeight="1">
      <c r="A230" s="37"/>
      <c r="B230" s="37"/>
      <c r="C230" s="37"/>
      <c r="D230" s="37"/>
      <c r="E230" s="37"/>
      <c r="F230" s="37"/>
    </row>
    <row r="231" ht="13.5" customHeight="1">
      <c r="A231" s="37"/>
      <c r="B231" s="37"/>
      <c r="C231" s="37"/>
      <c r="D231" s="37"/>
      <c r="E231" s="37"/>
      <c r="F231" s="37"/>
    </row>
    <row r="232" ht="13.5" customHeight="1">
      <c r="A232" s="37"/>
      <c r="B232" s="37"/>
      <c r="C232" s="37"/>
      <c r="D232" s="37"/>
      <c r="E232" s="37"/>
      <c r="F232" s="37"/>
    </row>
    <row r="233" ht="13.5" customHeight="1">
      <c r="A233" s="37"/>
      <c r="B233" s="37"/>
      <c r="C233" s="37"/>
      <c r="D233" s="37"/>
      <c r="E233" s="37"/>
      <c r="F233" s="37"/>
    </row>
    <row r="234" ht="13.5" customHeight="1">
      <c r="A234" s="37"/>
      <c r="B234" s="37"/>
      <c r="C234" s="37"/>
      <c r="D234" s="37"/>
      <c r="E234" s="37"/>
      <c r="F234" s="37"/>
    </row>
    <row r="235" ht="13.5" customHeight="1">
      <c r="A235" s="37"/>
      <c r="B235" s="37"/>
      <c r="C235" s="37"/>
      <c r="D235" s="37"/>
      <c r="E235" s="37"/>
      <c r="F235" s="37"/>
    </row>
    <row r="236" ht="13.5" customHeight="1">
      <c r="A236" s="37"/>
      <c r="B236" s="37"/>
      <c r="C236" s="37"/>
      <c r="D236" s="37"/>
      <c r="E236" s="37"/>
      <c r="F236" s="37"/>
    </row>
    <row r="237" ht="13.5" customHeight="1">
      <c r="A237" s="37"/>
      <c r="B237" s="37"/>
      <c r="C237" s="37"/>
      <c r="D237" s="37"/>
      <c r="E237" s="37"/>
      <c r="F237" s="37"/>
    </row>
    <row r="238" ht="13.5" customHeight="1">
      <c r="A238" s="37"/>
      <c r="B238" s="37"/>
      <c r="C238" s="37"/>
      <c r="D238" s="37"/>
      <c r="E238" s="37"/>
      <c r="F238" s="37"/>
    </row>
    <row r="239" ht="13.5" customHeight="1">
      <c r="A239" s="37"/>
      <c r="B239" s="37"/>
      <c r="C239" s="37"/>
      <c r="D239" s="37"/>
      <c r="E239" s="37"/>
      <c r="F239" s="37"/>
    </row>
    <row r="240" ht="13.5" customHeight="1">
      <c r="A240" s="37"/>
      <c r="B240" s="37"/>
      <c r="C240" s="37"/>
      <c r="D240" s="37"/>
      <c r="E240" s="37"/>
      <c r="F240" s="37"/>
    </row>
    <row r="241" ht="13.5" customHeight="1">
      <c r="A241" s="37"/>
      <c r="B241" s="37"/>
      <c r="C241" s="37"/>
      <c r="D241" s="37"/>
      <c r="E241" s="37"/>
      <c r="F241" s="37"/>
    </row>
    <row r="242" ht="13.5" customHeight="1">
      <c r="A242" s="37"/>
      <c r="B242" s="37"/>
      <c r="C242" s="37"/>
      <c r="D242" s="37"/>
      <c r="E242" s="37"/>
      <c r="F242" s="37"/>
    </row>
    <row r="243" ht="13.5" customHeight="1">
      <c r="A243" s="37"/>
      <c r="B243" s="37"/>
      <c r="C243" s="37"/>
      <c r="D243" s="37"/>
      <c r="E243" s="37"/>
      <c r="F243" s="37"/>
    </row>
    <row r="244" ht="13.5" customHeight="1">
      <c r="A244" s="37"/>
      <c r="B244" s="37"/>
      <c r="C244" s="37"/>
      <c r="D244" s="37"/>
      <c r="E244" s="37"/>
      <c r="F244" s="37"/>
    </row>
    <row r="245" ht="13.5" customHeight="1">
      <c r="A245" s="37"/>
      <c r="B245" s="37"/>
      <c r="C245" s="37"/>
      <c r="D245" s="37"/>
      <c r="E245" s="37"/>
      <c r="F245" s="37"/>
    </row>
    <row r="246" ht="13.5" customHeight="1">
      <c r="A246" s="37"/>
      <c r="B246" s="37"/>
      <c r="C246" s="37"/>
      <c r="D246" s="37"/>
      <c r="E246" s="37"/>
      <c r="F246" s="37"/>
    </row>
    <row r="247" ht="13.5" customHeight="1">
      <c r="A247" s="37"/>
      <c r="B247" s="37"/>
      <c r="C247" s="37"/>
      <c r="D247" s="37"/>
      <c r="E247" s="37"/>
      <c r="F247" s="37"/>
    </row>
    <row r="248" ht="13.5" customHeight="1">
      <c r="A248" s="37"/>
      <c r="B248" s="37"/>
      <c r="C248" s="37"/>
      <c r="D248" s="37"/>
      <c r="E248" s="37"/>
      <c r="F248" s="37"/>
    </row>
    <row r="249" ht="13.5" customHeight="1">
      <c r="A249" s="37"/>
      <c r="B249" s="37"/>
      <c r="C249" s="37"/>
      <c r="D249" s="37"/>
      <c r="E249" s="37"/>
      <c r="F249" s="37"/>
    </row>
    <row r="250" ht="13.5" customHeight="1">
      <c r="A250" s="37"/>
      <c r="B250" s="37"/>
      <c r="C250" s="37"/>
      <c r="D250" s="37"/>
      <c r="E250" s="37"/>
      <c r="F250" s="37"/>
    </row>
    <row r="251" ht="13.5" customHeight="1">
      <c r="A251" s="37"/>
      <c r="B251" s="37"/>
      <c r="C251" s="37"/>
      <c r="D251" s="37"/>
      <c r="E251" s="37"/>
      <c r="F251" s="37"/>
    </row>
    <row r="252" ht="13.5" customHeight="1">
      <c r="A252" s="37"/>
      <c r="B252" s="37"/>
      <c r="C252" s="37"/>
      <c r="D252" s="37"/>
      <c r="E252" s="37"/>
      <c r="F252" s="37"/>
    </row>
    <row r="253" ht="13.5" customHeight="1">
      <c r="A253" s="37"/>
      <c r="B253" s="37"/>
      <c r="C253" s="37"/>
      <c r="D253" s="37"/>
      <c r="E253" s="37"/>
      <c r="F253" s="37"/>
    </row>
    <row r="254" ht="13.5" customHeight="1">
      <c r="A254" s="37"/>
      <c r="B254" s="37"/>
      <c r="C254" s="37"/>
      <c r="D254" s="37"/>
      <c r="E254" s="37"/>
      <c r="F254" s="37"/>
    </row>
    <row r="255" ht="13.5" customHeight="1">
      <c r="A255" s="37"/>
      <c r="B255" s="37"/>
      <c r="C255" s="37"/>
      <c r="D255" s="37"/>
      <c r="E255" s="37"/>
      <c r="F255" s="37"/>
    </row>
    <row r="256" ht="13.5" customHeight="1">
      <c r="A256" s="37"/>
      <c r="B256" s="37"/>
      <c r="C256" s="37"/>
      <c r="D256" s="37"/>
      <c r="E256" s="37"/>
      <c r="F256" s="37"/>
    </row>
    <row r="257" ht="13.5" customHeight="1">
      <c r="A257" s="37"/>
      <c r="B257" s="37"/>
      <c r="C257" s="37"/>
      <c r="D257" s="37"/>
      <c r="E257" s="37"/>
      <c r="F257" s="37"/>
    </row>
    <row r="258" ht="13.5" customHeight="1">
      <c r="A258" s="37"/>
      <c r="B258" s="37"/>
      <c r="C258" s="37"/>
      <c r="D258" s="37"/>
      <c r="E258" s="37"/>
      <c r="F258" s="37"/>
    </row>
    <row r="259" ht="13.5" customHeight="1">
      <c r="A259" s="37"/>
      <c r="B259" s="37"/>
      <c r="C259" s="37"/>
      <c r="D259" s="37"/>
      <c r="E259" s="37"/>
      <c r="F259" s="37"/>
    </row>
    <row r="260" ht="13.5" customHeight="1">
      <c r="A260" s="37"/>
      <c r="B260" s="37"/>
      <c r="C260" s="37"/>
      <c r="D260" s="37"/>
      <c r="E260" s="37"/>
      <c r="F260" s="37"/>
    </row>
    <row r="261" ht="13.5" customHeight="1">
      <c r="A261" s="37"/>
      <c r="B261" s="37"/>
      <c r="C261" s="37"/>
      <c r="D261" s="37"/>
      <c r="E261" s="37"/>
      <c r="F261" s="37"/>
    </row>
    <row r="262" ht="13.5" customHeight="1">
      <c r="A262" s="37"/>
      <c r="B262" s="37"/>
      <c r="C262" s="37"/>
      <c r="D262" s="37"/>
      <c r="E262" s="37"/>
      <c r="F262" s="37"/>
    </row>
    <row r="263" ht="13.5" customHeight="1">
      <c r="A263" s="37"/>
      <c r="B263" s="37"/>
      <c r="C263" s="37"/>
      <c r="D263" s="37"/>
      <c r="E263" s="37"/>
      <c r="F263" s="37"/>
    </row>
    <row r="264" ht="13.5" customHeight="1">
      <c r="A264" s="37"/>
      <c r="B264" s="37"/>
      <c r="C264" s="37"/>
      <c r="D264" s="37"/>
      <c r="E264" s="37"/>
      <c r="F264" s="37"/>
    </row>
    <row r="265" ht="13.5" customHeight="1">
      <c r="A265" s="37"/>
      <c r="B265" s="37"/>
      <c r="C265" s="37"/>
      <c r="D265" s="37"/>
      <c r="E265" s="37"/>
      <c r="F265" s="37"/>
    </row>
    <row r="266" ht="13.5" customHeight="1">
      <c r="A266" s="37"/>
      <c r="B266" s="37"/>
      <c r="C266" s="37"/>
      <c r="D266" s="37"/>
      <c r="E266" s="37"/>
      <c r="F266" s="37"/>
    </row>
    <row r="267" ht="13.5" customHeight="1">
      <c r="A267" s="37"/>
      <c r="B267" s="37"/>
      <c r="C267" s="37"/>
      <c r="D267" s="37"/>
      <c r="E267" s="37"/>
      <c r="F267" s="37"/>
    </row>
    <row r="268" ht="13.5" customHeight="1">
      <c r="A268" s="37"/>
      <c r="B268" s="37"/>
      <c r="C268" s="37"/>
      <c r="D268" s="37"/>
      <c r="E268" s="37"/>
      <c r="F268" s="37"/>
    </row>
    <row r="269" ht="13.5" customHeight="1">
      <c r="A269" s="37"/>
      <c r="B269" s="37"/>
      <c r="C269" s="37"/>
      <c r="D269" s="37"/>
      <c r="E269" s="37"/>
      <c r="F269" s="37"/>
    </row>
    <row r="270" ht="13.5" customHeight="1">
      <c r="A270" s="37"/>
      <c r="B270" s="37"/>
      <c r="C270" s="37"/>
      <c r="D270" s="37"/>
      <c r="E270" s="37"/>
      <c r="F270" s="37"/>
    </row>
    <row r="271" ht="13.5" customHeight="1">
      <c r="A271" s="37"/>
      <c r="B271" s="37"/>
      <c r="C271" s="37"/>
      <c r="D271" s="37"/>
      <c r="E271" s="37"/>
      <c r="F271" s="37"/>
    </row>
    <row r="272" ht="13.5" customHeight="1">
      <c r="A272" s="37"/>
      <c r="B272" s="37"/>
      <c r="C272" s="37"/>
      <c r="D272" s="37"/>
      <c r="E272" s="37"/>
      <c r="F272" s="37"/>
    </row>
    <row r="273" ht="13.5" customHeight="1">
      <c r="A273" s="37"/>
      <c r="B273" s="37"/>
      <c r="C273" s="37"/>
      <c r="D273" s="37"/>
      <c r="E273" s="37"/>
      <c r="F273" s="37"/>
    </row>
    <row r="274" ht="13.5" customHeight="1">
      <c r="A274" s="37"/>
      <c r="B274" s="37"/>
      <c r="C274" s="37"/>
      <c r="D274" s="37"/>
      <c r="E274" s="37"/>
      <c r="F274" s="37"/>
    </row>
    <row r="275" ht="13.5" customHeight="1">
      <c r="A275" s="37"/>
      <c r="B275" s="37"/>
      <c r="C275" s="37"/>
      <c r="D275" s="37"/>
      <c r="E275" s="37"/>
      <c r="F275" s="37"/>
    </row>
    <row r="276" ht="13.5" customHeight="1">
      <c r="A276" s="37"/>
      <c r="B276" s="37"/>
      <c r="C276" s="37"/>
      <c r="D276" s="37"/>
      <c r="E276" s="37"/>
      <c r="F276" s="37"/>
    </row>
    <row r="277" ht="13.5" customHeight="1">
      <c r="A277" s="37"/>
      <c r="B277" s="37"/>
      <c r="C277" s="37"/>
      <c r="D277" s="37"/>
      <c r="E277" s="37"/>
      <c r="F277" s="37"/>
    </row>
    <row r="278" ht="13.5" customHeight="1">
      <c r="A278" s="37"/>
      <c r="B278" s="37"/>
      <c r="C278" s="37"/>
      <c r="D278" s="37"/>
      <c r="E278" s="37"/>
      <c r="F278" s="37"/>
    </row>
    <row r="279" ht="13.5" customHeight="1">
      <c r="A279" s="37"/>
      <c r="B279" s="37"/>
      <c r="C279" s="37"/>
      <c r="D279" s="37"/>
      <c r="E279" s="37"/>
      <c r="F279" s="37"/>
    </row>
    <row r="280" ht="13.5" customHeight="1">
      <c r="A280" s="37"/>
      <c r="B280" s="37"/>
      <c r="C280" s="37"/>
      <c r="D280" s="37"/>
      <c r="E280" s="37"/>
      <c r="F280" s="37"/>
    </row>
    <row r="281" ht="13.5" customHeight="1">
      <c r="A281" s="37"/>
      <c r="B281" s="37"/>
      <c r="C281" s="37"/>
      <c r="D281" s="37"/>
      <c r="E281" s="37"/>
      <c r="F281" s="37"/>
    </row>
    <row r="282" ht="13.5" customHeight="1">
      <c r="A282" s="37"/>
      <c r="B282" s="37"/>
      <c r="C282" s="37"/>
      <c r="D282" s="37"/>
      <c r="E282" s="37"/>
      <c r="F282" s="37"/>
    </row>
    <row r="283" ht="13.5" customHeight="1">
      <c r="A283" s="37"/>
      <c r="B283" s="37"/>
      <c r="C283" s="37"/>
      <c r="D283" s="37"/>
      <c r="E283" s="37"/>
      <c r="F283" s="37"/>
    </row>
    <row r="284" ht="13.5" customHeight="1">
      <c r="A284" s="37"/>
      <c r="B284" s="37"/>
      <c r="C284" s="37"/>
      <c r="D284" s="37"/>
      <c r="E284" s="37"/>
      <c r="F284" s="37"/>
    </row>
    <row r="285" ht="13.5" customHeight="1">
      <c r="A285" s="37"/>
      <c r="B285" s="37"/>
      <c r="C285" s="37"/>
      <c r="D285" s="37"/>
      <c r="E285" s="37"/>
      <c r="F285" s="37"/>
    </row>
    <row r="286" ht="13.5" customHeight="1">
      <c r="A286" s="37"/>
      <c r="B286" s="37"/>
      <c r="C286" s="37"/>
      <c r="D286" s="37"/>
      <c r="E286" s="37"/>
      <c r="F286" s="37"/>
    </row>
    <row r="287" ht="13.5" customHeight="1">
      <c r="A287" s="37"/>
      <c r="B287" s="37"/>
      <c r="C287" s="37"/>
      <c r="D287" s="37"/>
      <c r="E287" s="37"/>
      <c r="F287" s="37"/>
    </row>
    <row r="288" ht="13.5" customHeight="1">
      <c r="A288" s="37"/>
      <c r="B288" s="37"/>
      <c r="C288" s="37"/>
      <c r="D288" s="37"/>
      <c r="E288" s="37"/>
      <c r="F288" s="37"/>
    </row>
    <row r="289" ht="13.5" customHeight="1">
      <c r="A289" s="37"/>
      <c r="B289" s="37"/>
      <c r="C289" s="37"/>
      <c r="D289" s="37"/>
      <c r="E289" s="37"/>
      <c r="F289" s="37"/>
    </row>
    <row r="290" ht="13.5" customHeight="1">
      <c r="A290" s="37"/>
      <c r="B290" s="37"/>
      <c r="C290" s="37"/>
      <c r="D290" s="37"/>
      <c r="E290" s="37"/>
      <c r="F290" s="37"/>
    </row>
    <row r="291" ht="13.5" customHeight="1">
      <c r="A291" s="37"/>
      <c r="B291" s="37"/>
      <c r="C291" s="37"/>
      <c r="D291" s="37"/>
      <c r="E291" s="37"/>
      <c r="F291" s="37"/>
    </row>
    <row r="292" ht="13.5" customHeight="1">
      <c r="A292" s="37"/>
      <c r="B292" s="37"/>
      <c r="C292" s="37"/>
      <c r="D292" s="37"/>
      <c r="E292" s="37"/>
      <c r="F292" s="37"/>
    </row>
    <row r="293" ht="13.5" customHeight="1">
      <c r="A293" s="37"/>
      <c r="B293" s="37"/>
      <c r="C293" s="37"/>
      <c r="D293" s="37"/>
      <c r="E293" s="37"/>
      <c r="F293" s="37"/>
    </row>
    <row r="294" ht="13.5" customHeight="1">
      <c r="A294" s="37"/>
      <c r="B294" s="37"/>
      <c r="C294" s="37"/>
      <c r="D294" s="37"/>
      <c r="E294" s="37"/>
      <c r="F294" s="37"/>
    </row>
    <row r="295" ht="13.5" customHeight="1">
      <c r="A295" s="37"/>
      <c r="B295" s="37"/>
      <c r="C295" s="37"/>
      <c r="D295" s="37"/>
      <c r="E295" s="37"/>
      <c r="F295" s="37"/>
    </row>
    <row r="296" ht="13.5" customHeight="1">
      <c r="A296" s="37"/>
      <c r="B296" s="37"/>
      <c r="C296" s="37"/>
      <c r="D296" s="37"/>
      <c r="E296" s="37"/>
      <c r="F296" s="37"/>
    </row>
    <row r="297" ht="13.5" customHeight="1">
      <c r="A297" s="37"/>
      <c r="B297" s="37"/>
      <c r="C297" s="37"/>
      <c r="D297" s="37"/>
      <c r="E297" s="37"/>
      <c r="F297" s="37"/>
    </row>
    <row r="298" ht="13.5" customHeight="1">
      <c r="A298" s="37"/>
      <c r="B298" s="37"/>
      <c r="C298" s="37"/>
      <c r="D298" s="37"/>
      <c r="E298" s="37"/>
      <c r="F298" s="37"/>
    </row>
    <row r="299" ht="13.5" customHeight="1">
      <c r="A299" s="37"/>
      <c r="B299" s="37"/>
      <c r="C299" s="37"/>
      <c r="D299" s="37"/>
      <c r="E299" s="37"/>
      <c r="F299" s="37"/>
    </row>
    <row r="300" ht="13.5" customHeight="1">
      <c r="A300" s="37"/>
      <c r="B300" s="37"/>
      <c r="C300" s="37"/>
      <c r="D300" s="37"/>
      <c r="E300" s="37"/>
      <c r="F300" s="37"/>
    </row>
    <row r="301" ht="13.5" customHeight="1">
      <c r="A301" s="37"/>
      <c r="B301" s="37"/>
      <c r="C301" s="37"/>
      <c r="D301" s="37"/>
      <c r="E301" s="37"/>
      <c r="F301" s="37"/>
    </row>
    <row r="302" ht="13.5" customHeight="1">
      <c r="A302" s="37"/>
      <c r="B302" s="37"/>
      <c r="C302" s="37"/>
      <c r="D302" s="37"/>
      <c r="E302" s="37"/>
      <c r="F302" s="37"/>
    </row>
    <row r="303" ht="13.5" customHeight="1">
      <c r="A303" s="37"/>
      <c r="B303" s="37"/>
      <c r="C303" s="37"/>
      <c r="D303" s="37"/>
      <c r="E303" s="37"/>
      <c r="F303" s="37"/>
    </row>
    <row r="304" ht="13.5" customHeight="1">
      <c r="A304" s="37"/>
      <c r="B304" s="37"/>
      <c r="C304" s="37"/>
      <c r="D304" s="37"/>
      <c r="E304" s="37"/>
      <c r="F304" s="37"/>
    </row>
    <row r="305" ht="13.5" customHeight="1">
      <c r="A305" s="37"/>
      <c r="B305" s="37"/>
      <c r="C305" s="37"/>
      <c r="D305" s="37"/>
      <c r="E305" s="37"/>
      <c r="F305" s="37"/>
    </row>
    <row r="306" ht="13.5" customHeight="1">
      <c r="A306" s="37"/>
      <c r="B306" s="37"/>
      <c r="C306" s="37"/>
      <c r="D306" s="37"/>
      <c r="E306" s="37"/>
      <c r="F306" s="37"/>
    </row>
    <row r="307" ht="13.5" customHeight="1">
      <c r="A307" s="37"/>
      <c r="B307" s="37"/>
      <c r="C307" s="37"/>
      <c r="D307" s="37"/>
      <c r="E307" s="37"/>
      <c r="F307" s="37"/>
    </row>
    <row r="308" ht="13.5" customHeight="1">
      <c r="A308" s="37"/>
      <c r="B308" s="37"/>
      <c r="C308" s="37"/>
      <c r="D308" s="37"/>
      <c r="E308" s="37"/>
      <c r="F308" s="37"/>
    </row>
    <row r="309" ht="13.5" customHeight="1">
      <c r="A309" s="37"/>
      <c r="B309" s="37"/>
      <c r="C309" s="37"/>
      <c r="D309" s="37"/>
      <c r="E309" s="37"/>
      <c r="F309" s="37"/>
    </row>
    <row r="310" ht="13.5" customHeight="1">
      <c r="A310" s="37"/>
      <c r="B310" s="37"/>
      <c r="C310" s="37"/>
      <c r="D310" s="37"/>
      <c r="E310" s="37"/>
      <c r="F310" s="37"/>
    </row>
    <row r="311" ht="13.5" customHeight="1">
      <c r="A311" s="37"/>
      <c r="B311" s="37"/>
      <c r="C311" s="37"/>
      <c r="D311" s="37"/>
      <c r="E311" s="37"/>
      <c r="F311" s="37"/>
    </row>
    <row r="312" ht="13.5" customHeight="1">
      <c r="A312" s="37"/>
      <c r="B312" s="37"/>
      <c r="C312" s="37"/>
      <c r="D312" s="37"/>
      <c r="E312" s="37"/>
      <c r="F312" s="37"/>
    </row>
    <row r="313" ht="13.5" customHeight="1">
      <c r="A313" s="37"/>
      <c r="B313" s="37"/>
      <c r="C313" s="37"/>
      <c r="D313" s="37"/>
      <c r="E313" s="37"/>
      <c r="F313" s="37"/>
    </row>
    <row r="314" ht="13.5" customHeight="1">
      <c r="A314" s="37"/>
      <c r="B314" s="37"/>
      <c r="C314" s="37"/>
      <c r="D314" s="37"/>
      <c r="E314" s="37"/>
      <c r="F314" s="37"/>
    </row>
    <row r="315" ht="13.5" customHeight="1">
      <c r="A315" s="37"/>
      <c r="B315" s="37"/>
      <c r="C315" s="37"/>
      <c r="D315" s="37"/>
      <c r="E315" s="37"/>
      <c r="F315" s="37"/>
    </row>
    <row r="316" ht="13.5" customHeight="1">
      <c r="A316" s="37"/>
      <c r="B316" s="37"/>
      <c r="C316" s="37"/>
      <c r="D316" s="37"/>
      <c r="E316" s="37"/>
      <c r="F316" s="37"/>
    </row>
    <row r="317" ht="13.5" customHeight="1">
      <c r="A317" s="37"/>
      <c r="B317" s="37"/>
      <c r="C317" s="37"/>
      <c r="D317" s="37"/>
      <c r="E317" s="37"/>
      <c r="F317" s="37"/>
    </row>
    <row r="318" ht="13.5" customHeight="1">
      <c r="A318" s="37"/>
      <c r="B318" s="37"/>
      <c r="C318" s="37"/>
      <c r="D318" s="37"/>
      <c r="E318" s="37"/>
      <c r="F318" s="37"/>
    </row>
    <row r="319" ht="13.5" customHeight="1">
      <c r="A319" s="37"/>
      <c r="B319" s="37"/>
      <c r="C319" s="37"/>
      <c r="D319" s="37"/>
      <c r="E319" s="37"/>
      <c r="F319" s="37"/>
    </row>
    <row r="320" ht="13.5" customHeight="1">
      <c r="A320" s="37"/>
      <c r="B320" s="37"/>
      <c r="C320" s="37"/>
      <c r="D320" s="37"/>
      <c r="E320" s="37"/>
      <c r="F320" s="37"/>
    </row>
    <row r="321" ht="13.5" customHeight="1">
      <c r="A321" s="37"/>
      <c r="B321" s="37"/>
      <c r="C321" s="37"/>
      <c r="D321" s="37"/>
      <c r="E321" s="37"/>
      <c r="F321" s="37"/>
    </row>
    <row r="322" ht="13.5" customHeight="1">
      <c r="A322" s="37"/>
      <c r="B322" s="37"/>
      <c r="C322" s="37"/>
      <c r="D322" s="37"/>
      <c r="E322" s="37"/>
      <c r="F322" s="37"/>
    </row>
    <row r="323" ht="13.5" customHeight="1">
      <c r="A323" s="37"/>
      <c r="B323" s="37"/>
      <c r="C323" s="37"/>
      <c r="D323" s="37"/>
      <c r="E323" s="37"/>
      <c r="F323" s="37"/>
    </row>
    <row r="324" ht="13.5" customHeight="1">
      <c r="A324" s="37"/>
      <c r="B324" s="37"/>
      <c r="C324" s="37"/>
      <c r="D324" s="37"/>
      <c r="E324" s="37"/>
      <c r="F324" s="37"/>
    </row>
    <row r="325" ht="13.5" customHeight="1">
      <c r="A325" s="37"/>
      <c r="B325" s="37"/>
      <c r="C325" s="37"/>
      <c r="D325" s="37"/>
      <c r="E325" s="37"/>
      <c r="F325" s="37"/>
    </row>
    <row r="326" ht="13.5" customHeight="1">
      <c r="A326" s="37"/>
      <c r="B326" s="37"/>
      <c r="C326" s="37"/>
      <c r="D326" s="37"/>
      <c r="E326" s="37"/>
      <c r="F326" s="37"/>
    </row>
    <row r="327" ht="13.5" customHeight="1">
      <c r="A327" s="37"/>
      <c r="B327" s="37"/>
      <c r="C327" s="37"/>
      <c r="D327" s="37"/>
      <c r="E327" s="37"/>
      <c r="F327" s="37"/>
    </row>
    <row r="328" ht="13.5" customHeight="1">
      <c r="A328" s="37"/>
      <c r="B328" s="37"/>
      <c r="C328" s="37"/>
      <c r="D328" s="37"/>
      <c r="E328" s="37"/>
      <c r="F328" s="37"/>
    </row>
    <row r="329" ht="13.5" customHeight="1">
      <c r="A329" s="37"/>
      <c r="B329" s="37"/>
      <c r="C329" s="37"/>
      <c r="D329" s="37"/>
      <c r="E329" s="37"/>
      <c r="F329" s="37"/>
    </row>
    <row r="330" ht="13.5" customHeight="1">
      <c r="A330" s="37"/>
      <c r="B330" s="37"/>
      <c r="C330" s="37"/>
      <c r="D330" s="37"/>
      <c r="E330" s="37"/>
      <c r="F330" s="37"/>
    </row>
    <row r="331" ht="13.5" customHeight="1">
      <c r="A331" s="37"/>
      <c r="B331" s="37"/>
      <c r="C331" s="37"/>
      <c r="D331" s="37"/>
      <c r="E331" s="37"/>
      <c r="F331" s="37"/>
    </row>
    <row r="332" ht="13.5" customHeight="1">
      <c r="A332" s="37"/>
      <c r="B332" s="37"/>
      <c r="C332" s="37"/>
      <c r="D332" s="37"/>
      <c r="E332" s="37"/>
      <c r="F332" s="37"/>
    </row>
    <row r="333" ht="13.5" customHeight="1">
      <c r="A333" s="37"/>
      <c r="B333" s="37"/>
      <c r="C333" s="37"/>
      <c r="D333" s="37"/>
      <c r="E333" s="37"/>
      <c r="F333" s="37"/>
    </row>
    <row r="334" ht="13.5" customHeight="1">
      <c r="A334" s="37"/>
      <c r="B334" s="37"/>
      <c r="C334" s="37"/>
      <c r="D334" s="37"/>
      <c r="E334" s="37"/>
      <c r="F334" s="37"/>
    </row>
    <row r="335" ht="13.5" customHeight="1">
      <c r="A335" s="37"/>
      <c r="B335" s="37"/>
      <c r="C335" s="37"/>
      <c r="D335" s="37"/>
      <c r="E335" s="37"/>
      <c r="F335" s="37"/>
    </row>
    <row r="336" ht="13.5" customHeight="1">
      <c r="A336" s="37"/>
      <c r="B336" s="37"/>
      <c r="C336" s="37"/>
      <c r="D336" s="37"/>
      <c r="E336" s="37"/>
      <c r="F336" s="37"/>
    </row>
    <row r="337" ht="13.5" customHeight="1">
      <c r="A337" s="37"/>
      <c r="B337" s="37"/>
      <c r="C337" s="37"/>
      <c r="D337" s="37"/>
      <c r="E337" s="37"/>
      <c r="F337" s="37"/>
    </row>
    <row r="338" ht="13.5" customHeight="1">
      <c r="A338" s="37"/>
      <c r="B338" s="37"/>
      <c r="C338" s="37"/>
      <c r="D338" s="37"/>
      <c r="E338" s="37"/>
      <c r="F338" s="37"/>
    </row>
    <row r="339" ht="13.5" customHeight="1">
      <c r="A339" s="37"/>
      <c r="B339" s="37"/>
      <c r="C339" s="37"/>
      <c r="D339" s="37"/>
      <c r="E339" s="37"/>
      <c r="F339" s="37"/>
    </row>
    <row r="340" ht="13.5" customHeight="1">
      <c r="A340" s="37"/>
      <c r="B340" s="37"/>
      <c r="C340" s="37"/>
      <c r="D340" s="37"/>
      <c r="E340" s="37"/>
      <c r="F340" s="37"/>
    </row>
    <row r="341" ht="13.5" customHeight="1">
      <c r="A341" s="37"/>
      <c r="B341" s="37"/>
      <c r="C341" s="37"/>
      <c r="D341" s="37"/>
      <c r="E341" s="37"/>
      <c r="F341" s="37"/>
    </row>
    <row r="342" ht="13.5" customHeight="1">
      <c r="A342" s="37"/>
      <c r="B342" s="37"/>
      <c r="C342" s="37"/>
      <c r="D342" s="37"/>
      <c r="E342" s="37"/>
      <c r="F342" s="37"/>
    </row>
    <row r="343" ht="13.5" customHeight="1">
      <c r="A343" s="37"/>
      <c r="B343" s="37"/>
      <c r="C343" s="37"/>
      <c r="D343" s="37"/>
      <c r="E343" s="37"/>
      <c r="F343" s="37"/>
    </row>
    <row r="344" ht="13.5" customHeight="1">
      <c r="A344" s="37"/>
      <c r="B344" s="37"/>
      <c r="C344" s="37"/>
      <c r="D344" s="37"/>
      <c r="E344" s="37"/>
      <c r="F344" s="37"/>
    </row>
    <row r="345" ht="13.5" customHeight="1">
      <c r="A345" s="37"/>
      <c r="B345" s="37"/>
      <c r="C345" s="37"/>
      <c r="D345" s="37"/>
      <c r="E345" s="37"/>
      <c r="F345" s="37"/>
    </row>
    <row r="346" ht="13.5" customHeight="1">
      <c r="A346" s="37"/>
      <c r="B346" s="37"/>
      <c r="C346" s="37"/>
      <c r="D346" s="37"/>
      <c r="E346" s="37"/>
      <c r="F346" s="37"/>
    </row>
    <row r="347" ht="13.5" customHeight="1">
      <c r="A347" s="37"/>
      <c r="B347" s="37"/>
      <c r="C347" s="37"/>
      <c r="D347" s="37"/>
      <c r="E347" s="37"/>
      <c r="F347" s="37"/>
    </row>
    <row r="348" ht="13.5" customHeight="1">
      <c r="A348" s="37"/>
      <c r="B348" s="37"/>
      <c r="C348" s="37"/>
      <c r="D348" s="37"/>
      <c r="E348" s="37"/>
      <c r="F348" s="37"/>
    </row>
    <row r="349" ht="13.5" customHeight="1">
      <c r="A349" s="37"/>
      <c r="B349" s="37"/>
      <c r="C349" s="37"/>
      <c r="D349" s="37"/>
      <c r="E349" s="37"/>
      <c r="F349" s="37"/>
    </row>
    <row r="350" ht="13.5" customHeight="1">
      <c r="A350" s="37"/>
      <c r="B350" s="37"/>
      <c r="C350" s="37"/>
      <c r="D350" s="37"/>
      <c r="E350" s="37"/>
      <c r="F350" s="37"/>
    </row>
    <row r="351" ht="13.5" customHeight="1">
      <c r="A351" s="37"/>
      <c r="B351" s="37"/>
      <c r="C351" s="37"/>
      <c r="D351" s="37"/>
      <c r="E351" s="37"/>
      <c r="F351" s="37"/>
    </row>
    <row r="352" ht="13.5" customHeight="1">
      <c r="A352" s="37"/>
      <c r="B352" s="37"/>
      <c r="C352" s="37"/>
      <c r="D352" s="37"/>
      <c r="E352" s="37"/>
      <c r="F352" s="37"/>
    </row>
    <row r="353" ht="13.5" customHeight="1">
      <c r="A353" s="37"/>
      <c r="B353" s="37"/>
      <c r="C353" s="37"/>
      <c r="D353" s="37"/>
      <c r="E353" s="37"/>
      <c r="F353" s="37"/>
    </row>
    <row r="354" ht="13.5" customHeight="1">
      <c r="A354" s="37"/>
      <c r="B354" s="37"/>
      <c r="C354" s="37"/>
      <c r="D354" s="37"/>
      <c r="E354" s="37"/>
      <c r="F354" s="37"/>
    </row>
    <row r="355" ht="13.5" customHeight="1">
      <c r="A355" s="37"/>
      <c r="B355" s="37"/>
      <c r="C355" s="37"/>
      <c r="D355" s="37"/>
      <c r="E355" s="37"/>
      <c r="F355" s="37"/>
    </row>
    <row r="356" ht="13.5" customHeight="1">
      <c r="A356" s="37"/>
      <c r="B356" s="37"/>
      <c r="C356" s="37"/>
      <c r="D356" s="37"/>
      <c r="E356" s="37"/>
      <c r="F356" s="37"/>
    </row>
    <row r="357" ht="13.5" customHeight="1">
      <c r="A357" s="37"/>
      <c r="B357" s="37"/>
      <c r="C357" s="37"/>
      <c r="D357" s="37"/>
      <c r="E357" s="37"/>
      <c r="F357" s="37"/>
    </row>
    <row r="358" ht="13.5" customHeight="1">
      <c r="A358" s="37"/>
      <c r="B358" s="37"/>
      <c r="C358" s="37"/>
      <c r="D358" s="37"/>
      <c r="E358" s="37"/>
      <c r="F358" s="37"/>
    </row>
    <row r="359" ht="13.5" customHeight="1">
      <c r="A359" s="37"/>
      <c r="B359" s="37"/>
      <c r="C359" s="37"/>
      <c r="D359" s="37"/>
      <c r="E359" s="37"/>
      <c r="F359" s="37"/>
    </row>
    <row r="360" ht="13.5" customHeight="1">
      <c r="A360" s="37"/>
      <c r="B360" s="37"/>
      <c r="C360" s="37"/>
      <c r="D360" s="37"/>
      <c r="E360" s="37"/>
      <c r="F360" s="37"/>
    </row>
    <row r="361" ht="13.5" customHeight="1">
      <c r="A361" s="37"/>
      <c r="B361" s="37"/>
      <c r="C361" s="37"/>
      <c r="D361" s="37"/>
      <c r="E361" s="37"/>
      <c r="F361" s="37"/>
    </row>
    <row r="362" ht="13.5" customHeight="1">
      <c r="A362" s="37"/>
      <c r="B362" s="37"/>
      <c r="C362" s="37"/>
      <c r="D362" s="37"/>
      <c r="E362" s="37"/>
      <c r="F362" s="37"/>
    </row>
    <row r="363" ht="13.5" customHeight="1">
      <c r="A363" s="37"/>
      <c r="B363" s="37"/>
      <c r="C363" s="37"/>
      <c r="D363" s="37"/>
      <c r="E363" s="37"/>
      <c r="F363" s="37"/>
    </row>
    <row r="364" ht="13.5" customHeight="1">
      <c r="A364" s="37"/>
      <c r="B364" s="37"/>
      <c r="C364" s="37"/>
      <c r="D364" s="37"/>
      <c r="E364" s="37"/>
      <c r="F364" s="37"/>
    </row>
    <row r="365" ht="13.5" customHeight="1">
      <c r="A365" s="37"/>
      <c r="B365" s="37"/>
      <c r="C365" s="37"/>
      <c r="D365" s="37"/>
      <c r="E365" s="37"/>
      <c r="F365" s="37"/>
    </row>
    <row r="366" ht="13.5" customHeight="1">
      <c r="A366" s="37"/>
      <c r="B366" s="37"/>
      <c r="C366" s="37"/>
      <c r="D366" s="37"/>
      <c r="E366" s="37"/>
      <c r="F366" s="37"/>
    </row>
    <row r="367" ht="13.5" customHeight="1">
      <c r="A367" s="37"/>
      <c r="B367" s="37"/>
      <c r="C367" s="37"/>
      <c r="D367" s="37"/>
      <c r="E367" s="37"/>
      <c r="F367" s="37"/>
    </row>
    <row r="368" ht="13.5" customHeight="1">
      <c r="A368" s="37"/>
      <c r="B368" s="37"/>
      <c r="C368" s="37"/>
      <c r="D368" s="37"/>
      <c r="E368" s="37"/>
      <c r="F368" s="37"/>
    </row>
    <row r="369" ht="13.5" customHeight="1">
      <c r="A369" s="37"/>
      <c r="B369" s="37"/>
      <c r="C369" s="37"/>
      <c r="D369" s="37"/>
      <c r="E369" s="37"/>
      <c r="F369" s="37"/>
    </row>
    <row r="370" ht="13.5" customHeight="1">
      <c r="A370" s="37"/>
      <c r="B370" s="37"/>
      <c r="C370" s="37"/>
      <c r="D370" s="37"/>
      <c r="E370" s="37"/>
      <c r="F370" s="37"/>
    </row>
    <row r="371" ht="13.5" customHeight="1">
      <c r="A371" s="37"/>
      <c r="B371" s="37"/>
      <c r="C371" s="37"/>
      <c r="D371" s="37"/>
      <c r="E371" s="37"/>
      <c r="F371" s="37"/>
    </row>
    <row r="372" ht="13.5" customHeight="1">
      <c r="A372" s="37"/>
      <c r="B372" s="37"/>
      <c r="C372" s="37"/>
      <c r="D372" s="37"/>
      <c r="E372" s="37"/>
      <c r="F372" s="37"/>
    </row>
    <row r="373" ht="13.5" customHeight="1">
      <c r="A373" s="37"/>
      <c r="B373" s="37"/>
      <c r="C373" s="37"/>
      <c r="D373" s="37"/>
      <c r="E373" s="37"/>
      <c r="F373" s="37"/>
    </row>
    <row r="374" ht="13.5" customHeight="1">
      <c r="A374" s="37"/>
      <c r="B374" s="37"/>
      <c r="C374" s="37"/>
      <c r="D374" s="37"/>
      <c r="E374" s="37"/>
      <c r="F374" s="37"/>
    </row>
    <row r="375" ht="13.5" customHeight="1">
      <c r="A375" s="37"/>
      <c r="B375" s="37"/>
      <c r="C375" s="37"/>
      <c r="D375" s="37"/>
      <c r="E375" s="37"/>
      <c r="F375" s="37"/>
    </row>
    <row r="376" ht="13.5" customHeight="1">
      <c r="A376" s="37"/>
      <c r="B376" s="37"/>
      <c r="C376" s="37"/>
      <c r="D376" s="37"/>
      <c r="E376" s="37"/>
      <c r="F376" s="37"/>
    </row>
    <row r="377" ht="13.5" customHeight="1">
      <c r="A377" s="37"/>
      <c r="B377" s="37"/>
      <c r="C377" s="37"/>
      <c r="D377" s="37"/>
      <c r="E377" s="37"/>
      <c r="F377" s="37"/>
    </row>
    <row r="378" ht="13.5" customHeight="1">
      <c r="A378" s="37"/>
      <c r="B378" s="37"/>
      <c r="C378" s="37"/>
      <c r="D378" s="37"/>
      <c r="E378" s="37"/>
      <c r="F378" s="37"/>
    </row>
    <row r="379" ht="13.5" customHeight="1">
      <c r="A379" s="37"/>
      <c r="B379" s="37"/>
      <c r="C379" s="37"/>
      <c r="D379" s="37"/>
      <c r="E379" s="37"/>
      <c r="F379" s="37"/>
    </row>
    <row r="380" ht="13.5" customHeight="1">
      <c r="A380" s="37"/>
      <c r="B380" s="37"/>
      <c r="C380" s="37"/>
      <c r="D380" s="37"/>
      <c r="E380" s="37"/>
      <c r="F380" s="37"/>
    </row>
    <row r="381" ht="13.5" customHeight="1">
      <c r="A381" s="37"/>
      <c r="B381" s="37"/>
      <c r="C381" s="37"/>
      <c r="D381" s="37"/>
      <c r="E381" s="37"/>
      <c r="F381" s="37"/>
    </row>
    <row r="382" ht="13.5" customHeight="1">
      <c r="A382" s="37"/>
      <c r="B382" s="37"/>
      <c r="C382" s="37"/>
      <c r="D382" s="37"/>
      <c r="E382" s="37"/>
      <c r="F382" s="37"/>
    </row>
    <row r="383" ht="13.5" customHeight="1">
      <c r="A383" s="37"/>
      <c r="B383" s="37"/>
      <c r="C383" s="37"/>
      <c r="D383" s="37"/>
      <c r="E383" s="37"/>
      <c r="F383" s="37"/>
    </row>
    <row r="384" ht="13.5" customHeight="1">
      <c r="A384" s="37"/>
      <c r="B384" s="37"/>
      <c r="C384" s="37"/>
      <c r="D384" s="37"/>
      <c r="E384" s="37"/>
      <c r="F384" s="37"/>
    </row>
    <row r="385" ht="13.5" customHeight="1">
      <c r="A385" s="37"/>
      <c r="B385" s="37"/>
      <c r="C385" s="37"/>
      <c r="D385" s="37"/>
      <c r="E385" s="37"/>
      <c r="F385" s="37"/>
    </row>
    <row r="386" ht="13.5" customHeight="1">
      <c r="A386" s="37"/>
      <c r="B386" s="37"/>
      <c r="C386" s="37"/>
      <c r="D386" s="37"/>
      <c r="E386" s="37"/>
      <c r="F386" s="37"/>
    </row>
    <row r="387" ht="13.5" customHeight="1">
      <c r="A387" s="37"/>
      <c r="B387" s="37"/>
      <c r="C387" s="37"/>
      <c r="D387" s="37"/>
      <c r="E387" s="37"/>
      <c r="F387" s="37"/>
    </row>
    <row r="388" ht="13.5" customHeight="1">
      <c r="A388" s="37"/>
      <c r="B388" s="37"/>
      <c r="C388" s="37"/>
      <c r="D388" s="37"/>
      <c r="E388" s="37"/>
      <c r="F388" s="37"/>
    </row>
    <row r="389" ht="13.5" customHeight="1">
      <c r="A389" s="37"/>
      <c r="B389" s="37"/>
      <c r="C389" s="37"/>
      <c r="D389" s="37"/>
      <c r="E389" s="37"/>
      <c r="F389" s="37"/>
    </row>
    <row r="390" ht="13.5" customHeight="1">
      <c r="A390" s="37"/>
      <c r="B390" s="37"/>
      <c r="C390" s="37"/>
      <c r="D390" s="37"/>
      <c r="E390" s="37"/>
      <c r="F390" s="37"/>
    </row>
    <row r="391" ht="13.5" customHeight="1">
      <c r="A391" s="37"/>
      <c r="B391" s="37"/>
      <c r="C391" s="37"/>
      <c r="D391" s="37"/>
      <c r="E391" s="37"/>
      <c r="F391" s="37"/>
    </row>
    <row r="392" ht="13.5" customHeight="1">
      <c r="A392" s="37"/>
      <c r="B392" s="37"/>
      <c r="C392" s="37"/>
      <c r="D392" s="37"/>
      <c r="E392" s="37"/>
      <c r="F392" s="37"/>
    </row>
    <row r="393" ht="13.5" customHeight="1">
      <c r="A393" s="37"/>
      <c r="B393" s="37"/>
      <c r="C393" s="37"/>
      <c r="D393" s="37"/>
      <c r="E393" s="37"/>
      <c r="F393" s="37"/>
    </row>
    <row r="394" ht="13.5" customHeight="1">
      <c r="A394" s="37"/>
      <c r="B394" s="37"/>
      <c r="C394" s="37"/>
      <c r="D394" s="37"/>
      <c r="E394" s="37"/>
      <c r="F394" s="37"/>
    </row>
    <row r="395" ht="13.5" customHeight="1">
      <c r="A395" s="37"/>
      <c r="B395" s="37"/>
      <c r="C395" s="37"/>
      <c r="D395" s="37"/>
      <c r="E395" s="37"/>
      <c r="F395" s="37"/>
    </row>
    <row r="396" ht="13.5" customHeight="1">
      <c r="A396" s="37"/>
      <c r="B396" s="37"/>
      <c r="C396" s="37"/>
      <c r="D396" s="37"/>
      <c r="E396" s="37"/>
      <c r="F396" s="37"/>
    </row>
    <row r="397" ht="13.5" customHeight="1">
      <c r="A397" s="37"/>
      <c r="B397" s="37"/>
      <c r="C397" s="37"/>
      <c r="D397" s="37"/>
      <c r="E397" s="37"/>
      <c r="F397" s="37"/>
    </row>
    <row r="398" ht="13.5" customHeight="1">
      <c r="A398" s="37"/>
      <c r="B398" s="37"/>
      <c r="C398" s="37"/>
      <c r="D398" s="37"/>
      <c r="E398" s="37"/>
      <c r="F398" s="37"/>
    </row>
    <row r="399" ht="13.5" customHeight="1">
      <c r="A399" s="37"/>
      <c r="B399" s="37"/>
      <c r="C399" s="37"/>
      <c r="D399" s="37"/>
      <c r="E399" s="37"/>
      <c r="F399" s="37"/>
    </row>
    <row r="400" ht="13.5" customHeight="1">
      <c r="A400" s="37"/>
      <c r="B400" s="37"/>
      <c r="C400" s="37"/>
      <c r="D400" s="37"/>
      <c r="E400" s="37"/>
      <c r="F400" s="37"/>
    </row>
    <row r="401" ht="13.5" customHeight="1">
      <c r="A401" s="37"/>
      <c r="B401" s="37"/>
      <c r="C401" s="37"/>
      <c r="D401" s="37"/>
      <c r="E401" s="37"/>
      <c r="F401" s="37"/>
    </row>
    <row r="402" ht="13.5" customHeight="1">
      <c r="A402" s="37"/>
      <c r="B402" s="37"/>
      <c r="C402" s="37"/>
      <c r="D402" s="37"/>
      <c r="E402" s="37"/>
      <c r="F402" s="37"/>
    </row>
    <row r="403" ht="13.5" customHeight="1">
      <c r="A403" s="37"/>
      <c r="B403" s="37"/>
      <c r="C403" s="37"/>
      <c r="D403" s="37"/>
      <c r="E403" s="37"/>
      <c r="F403" s="37"/>
    </row>
    <row r="404" ht="13.5" customHeight="1">
      <c r="A404" s="37"/>
      <c r="B404" s="37"/>
      <c r="C404" s="37"/>
      <c r="D404" s="37"/>
      <c r="E404" s="37"/>
      <c r="F404" s="37"/>
    </row>
    <row r="405" ht="13.5" customHeight="1">
      <c r="A405" s="37"/>
      <c r="B405" s="37"/>
      <c r="C405" s="37"/>
      <c r="D405" s="37"/>
      <c r="E405" s="37"/>
      <c r="F405" s="37"/>
    </row>
    <row r="406" ht="13.5" customHeight="1">
      <c r="A406" s="37"/>
      <c r="B406" s="37"/>
      <c r="C406" s="37"/>
      <c r="D406" s="37"/>
      <c r="E406" s="37"/>
      <c r="F406" s="37"/>
    </row>
    <row r="407" ht="13.5" customHeight="1">
      <c r="A407" s="37"/>
      <c r="B407" s="37"/>
      <c r="C407" s="37"/>
      <c r="D407" s="37"/>
      <c r="E407" s="37"/>
      <c r="F407" s="37"/>
    </row>
    <row r="408" ht="13.5" customHeight="1">
      <c r="A408" s="37"/>
      <c r="B408" s="37"/>
      <c r="C408" s="37"/>
      <c r="D408" s="37"/>
      <c r="E408" s="37"/>
      <c r="F408" s="37"/>
    </row>
    <row r="409" ht="13.5" customHeight="1">
      <c r="A409" s="37"/>
      <c r="B409" s="37"/>
      <c r="C409" s="37"/>
      <c r="D409" s="37"/>
      <c r="E409" s="37"/>
      <c r="F409" s="37"/>
    </row>
    <row r="410" ht="13.5" customHeight="1">
      <c r="A410" s="37"/>
      <c r="B410" s="37"/>
      <c r="C410" s="37"/>
      <c r="D410" s="37"/>
      <c r="E410" s="37"/>
      <c r="F410" s="37"/>
    </row>
    <row r="411" ht="13.5" customHeight="1">
      <c r="A411" s="37"/>
      <c r="B411" s="37"/>
      <c r="C411" s="37"/>
      <c r="D411" s="37"/>
      <c r="E411" s="37"/>
      <c r="F411" s="37"/>
    </row>
    <row r="412" ht="13.5" customHeight="1">
      <c r="A412" s="37"/>
      <c r="B412" s="37"/>
      <c r="C412" s="37"/>
      <c r="D412" s="37"/>
      <c r="E412" s="37"/>
      <c r="F412" s="37"/>
    </row>
    <row r="413" ht="13.5" customHeight="1">
      <c r="A413" s="37"/>
      <c r="B413" s="37"/>
      <c r="C413" s="37"/>
      <c r="D413" s="37"/>
      <c r="E413" s="37"/>
      <c r="F413" s="37"/>
    </row>
    <row r="414" ht="13.5" customHeight="1">
      <c r="A414" s="37"/>
      <c r="B414" s="37"/>
      <c r="C414" s="37"/>
      <c r="D414" s="37"/>
      <c r="E414" s="37"/>
      <c r="F414" s="37"/>
    </row>
    <row r="415" ht="13.5" customHeight="1">
      <c r="A415" s="37"/>
      <c r="B415" s="37"/>
      <c r="C415" s="37"/>
      <c r="D415" s="37"/>
      <c r="E415" s="37"/>
      <c r="F415" s="37"/>
    </row>
    <row r="416" ht="13.5" customHeight="1">
      <c r="A416" s="37"/>
      <c r="B416" s="37"/>
      <c r="C416" s="37"/>
      <c r="D416" s="37"/>
      <c r="E416" s="37"/>
      <c r="F416" s="37"/>
    </row>
    <row r="417" ht="13.5" customHeight="1">
      <c r="A417" s="37"/>
      <c r="B417" s="37"/>
      <c r="C417" s="37"/>
      <c r="D417" s="37"/>
      <c r="E417" s="37"/>
      <c r="F417" s="37"/>
    </row>
    <row r="418" ht="13.5" customHeight="1">
      <c r="A418" s="37"/>
      <c r="B418" s="37"/>
      <c r="C418" s="37"/>
      <c r="D418" s="37"/>
      <c r="E418" s="37"/>
      <c r="F418" s="37"/>
    </row>
    <row r="419" ht="13.5" customHeight="1">
      <c r="A419" s="37"/>
      <c r="B419" s="37"/>
      <c r="C419" s="37"/>
      <c r="D419" s="37"/>
      <c r="E419" s="37"/>
      <c r="F419" s="37"/>
    </row>
    <row r="420" ht="13.5" customHeight="1">
      <c r="A420" s="37"/>
      <c r="B420" s="37"/>
      <c r="C420" s="37"/>
      <c r="D420" s="37"/>
      <c r="E420" s="37"/>
      <c r="F420" s="37"/>
    </row>
    <row r="421" ht="13.5" customHeight="1">
      <c r="A421" s="37"/>
      <c r="B421" s="37"/>
      <c r="C421" s="37"/>
      <c r="D421" s="37"/>
      <c r="E421" s="37"/>
      <c r="F421" s="37"/>
    </row>
    <row r="422" ht="13.5" customHeight="1">
      <c r="A422" s="37"/>
      <c r="B422" s="37"/>
      <c r="C422" s="37"/>
      <c r="D422" s="37"/>
      <c r="E422" s="37"/>
      <c r="F422" s="37"/>
    </row>
    <row r="423" ht="13.5" customHeight="1">
      <c r="A423" s="37"/>
      <c r="B423" s="37"/>
      <c r="C423" s="37"/>
      <c r="D423" s="37"/>
      <c r="E423" s="37"/>
      <c r="F423" s="37"/>
    </row>
    <row r="424" ht="13.5" customHeight="1">
      <c r="A424" s="37"/>
      <c r="B424" s="37"/>
      <c r="C424" s="37"/>
      <c r="D424" s="37"/>
      <c r="E424" s="37"/>
      <c r="F424" s="37"/>
    </row>
    <row r="425" ht="13.5" customHeight="1">
      <c r="A425" s="37"/>
      <c r="B425" s="37"/>
      <c r="C425" s="37"/>
      <c r="D425" s="37"/>
      <c r="E425" s="37"/>
      <c r="F425" s="37"/>
    </row>
    <row r="426" ht="13.5" customHeight="1">
      <c r="A426" s="37"/>
      <c r="B426" s="37"/>
      <c r="C426" s="37"/>
      <c r="D426" s="37"/>
      <c r="E426" s="37"/>
      <c r="F426" s="37"/>
    </row>
    <row r="427" ht="13.5" customHeight="1">
      <c r="A427" s="37"/>
      <c r="B427" s="37"/>
      <c r="C427" s="37"/>
      <c r="D427" s="37"/>
      <c r="E427" s="37"/>
      <c r="F427" s="37"/>
    </row>
    <row r="428" ht="13.5" customHeight="1">
      <c r="A428" s="37"/>
      <c r="B428" s="37"/>
      <c r="C428" s="37"/>
      <c r="D428" s="37"/>
      <c r="E428" s="37"/>
      <c r="F428" s="37"/>
    </row>
    <row r="429" ht="13.5" customHeight="1">
      <c r="A429" s="37"/>
      <c r="B429" s="37"/>
      <c r="C429" s="37"/>
      <c r="D429" s="37"/>
      <c r="E429" s="37"/>
      <c r="F429" s="37"/>
    </row>
    <row r="430" ht="13.5" customHeight="1">
      <c r="A430" s="37"/>
      <c r="B430" s="37"/>
      <c r="C430" s="37"/>
      <c r="D430" s="37"/>
      <c r="E430" s="37"/>
      <c r="F430" s="37"/>
    </row>
    <row r="431" ht="13.5" customHeight="1">
      <c r="A431" s="37"/>
      <c r="B431" s="37"/>
      <c r="C431" s="37"/>
      <c r="D431" s="37"/>
      <c r="E431" s="37"/>
      <c r="F431" s="37"/>
    </row>
    <row r="432" ht="13.5" customHeight="1">
      <c r="A432" s="37"/>
      <c r="B432" s="37"/>
      <c r="C432" s="37"/>
      <c r="D432" s="37"/>
      <c r="E432" s="37"/>
      <c r="F432" s="37"/>
    </row>
    <row r="433" ht="13.5" customHeight="1">
      <c r="A433" s="37"/>
      <c r="B433" s="37"/>
      <c r="C433" s="37"/>
      <c r="D433" s="37"/>
      <c r="E433" s="37"/>
      <c r="F433" s="37"/>
    </row>
    <row r="434" ht="13.5" customHeight="1">
      <c r="A434" s="37"/>
      <c r="B434" s="37"/>
      <c r="C434" s="37"/>
      <c r="D434" s="37"/>
      <c r="E434" s="37"/>
      <c r="F434" s="37"/>
    </row>
    <row r="435" ht="13.5" customHeight="1">
      <c r="A435" s="37"/>
      <c r="B435" s="37"/>
      <c r="C435" s="37"/>
      <c r="D435" s="37"/>
      <c r="E435" s="37"/>
      <c r="F435" s="37"/>
    </row>
    <row r="436" ht="13.5" customHeight="1">
      <c r="A436" s="37"/>
      <c r="B436" s="37"/>
      <c r="C436" s="37"/>
      <c r="D436" s="37"/>
      <c r="E436" s="37"/>
      <c r="F436" s="37"/>
    </row>
    <row r="437" ht="13.5" customHeight="1">
      <c r="A437" s="37"/>
      <c r="B437" s="37"/>
      <c r="C437" s="37"/>
      <c r="D437" s="37"/>
      <c r="E437" s="37"/>
      <c r="F437" s="37"/>
    </row>
    <row r="438" ht="13.5" customHeight="1">
      <c r="A438" s="37"/>
      <c r="B438" s="37"/>
      <c r="C438" s="37"/>
      <c r="D438" s="37"/>
      <c r="E438" s="37"/>
      <c r="F438" s="37"/>
    </row>
    <row r="439" ht="13.5" customHeight="1">
      <c r="A439" s="37"/>
      <c r="B439" s="37"/>
      <c r="C439" s="37"/>
      <c r="D439" s="37"/>
      <c r="E439" s="37"/>
      <c r="F439" s="37"/>
    </row>
    <row r="440" ht="13.5" customHeight="1">
      <c r="A440" s="37"/>
      <c r="B440" s="37"/>
      <c r="C440" s="37"/>
      <c r="D440" s="37"/>
      <c r="E440" s="37"/>
      <c r="F440" s="37"/>
    </row>
    <row r="441" ht="13.5" customHeight="1">
      <c r="A441" s="37"/>
      <c r="B441" s="37"/>
      <c r="C441" s="37"/>
      <c r="D441" s="37"/>
      <c r="E441" s="37"/>
      <c r="F441" s="37"/>
    </row>
    <row r="442" ht="13.5" customHeight="1">
      <c r="A442" s="37"/>
      <c r="B442" s="37"/>
      <c r="C442" s="37"/>
      <c r="D442" s="37"/>
      <c r="E442" s="37"/>
      <c r="F442" s="37"/>
    </row>
    <row r="443" ht="13.5" customHeight="1">
      <c r="A443" s="37"/>
      <c r="B443" s="37"/>
      <c r="C443" s="37"/>
      <c r="D443" s="37"/>
      <c r="E443" s="37"/>
      <c r="F443" s="37"/>
    </row>
    <row r="444" ht="13.5" customHeight="1">
      <c r="A444" s="37"/>
      <c r="B444" s="37"/>
      <c r="C444" s="37"/>
      <c r="D444" s="37"/>
      <c r="E444" s="37"/>
      <c r="F444" s="37"/>
    </row>
    <row r="445" ht="13.5" customHeight="1">
      <c r="A445" s="37"/>
      <c r="B445" s="37"/>
      <c r="C445" s="37"/>
      <c r="D445" s="37"/>
      <c r="E445" s="37"/>
      <c r="F445" s="37"/>
    </row>
    <row r="446" ht="13.5" customHeight="1">
      <c r="A446" s="37"/>
      <c r="B446" s="37"/>
      <c r="C446" s="37"/>
      <c r="D446" s="37"/>
      <c r="E446" s="37"/>
      <c r="F446" s="37"/>
    </row>
    <row r="447" ht="13.5" customHeight="1">
      <c r="A447" s="37"/>
      <c r="B447" s="37"/>
      <c r="C447" s="37"/>
      <c r="D447" s="37"/>
      <c r="E447" s="37"/>
      <c r="F447" s="37"/>
    </row>
    <row r="448" ht="13.5" customHeight="1">
      <c r="A448" s="37"/>
      <c r="B448" s="37"/>
      <c r="C448" s="37"/>
      <c r="D448" s="37"/>
      <c r="E448" s="37"/>
      <c r="F448" s="37"/>
    </row>
    <row r="449" ht="13.5" customHeight="1">
      <c r="A449" s="37"/>
      <c r="B449" s="37"/>
      <c r="C449" s="37"/>
      <c r="D449" s="37"/>
      <c r="E449" s="37"/>
      <c r="F449" s="37"/>
    </row>
    <row r="450" ht="13.5" customHeight="1">
      <c r="A450" s="37"/>
      <c r="B450" s="37"/>
      <c r="C450" s="37"/>
      <c r="D450" s="37"/>
      <c r="E450" s="37"/>
      <c r="F450" s="37"/>
    </row>
    <row r="451" ht="13.5" customHeight="1">
      <c r="A451" s="37"/>
      <c r="B451" s="37"/>
      <c r="C451" s="37"/>
      <c r="D451" s="37"/>
      <c r="E451" s="37"/>
      <c r="F451" s="37"/>
    </row>
    <row r="452" ht="13.5" customHeight="1">
      <c r="A452" s="37"/>
      <c r="B452" s="37"/>
      <c r="C452" s="37"/>
      <c r="D452" s="37"/>
      <c r="E452" s="37"/>
      <c r="F452" s="37"/>
    </row>
    <row r="453" ht="13.5" customHeight="1">
      <c r="A453" s="37"/>
      <c r="B453" s="37"/>
      <c r="C453" s="37"/>
      <c r="D453" s="37"/>
      <c r="E453" s="37"/>
      <c r="F453" s="37"/>
    </row>
    <row r="454" ht="13.5" customHeight="1">
      <c r="A454" s="37"/>
      <c r="B454" s="37"/>
      <c r="C454" s="37"/>
      <c r="D454" s="37"/>
      <c r="E454" s="37"/>
      <c r="F454" s="37"/>
    </row>
    <row r="455" ht="13.5" customHeight="1">
      <c r="A455" s="37"/>
      <c r="B455" s="37"/>
      <c r="C455" s="37"/>
      <c r="D455" s="37"/>
      <c r="E455" s="37"/>
      <c r="F455" s="37"/>
    </row>
    <row r="456" ht="13.5" customHeight="1">
      <c r="A456" s="37"/>
      <c r="B456" s="37"/>
      <c r="C456" s="37"/>
      <c r="D456" s="37"/>
      <c r="E456" s="37"/>
      <c r="F456" s="37"/>
    </row>
    <row r="457" ht="13.5" customHeight="1">
      <c r="A457" s="37"/>
      <c r="B457" s="37"/>
      <c r="C457" s="37"/>
      <c r="D457" s="37"/>
      <c r="E457" s="37"/>
      <c r="F457" s="37"/>
    </row>
    <row r="458" ht="13.5" customHeight="1">
      <c r="A458" s="37"/>
      <c r="B458" s="37"/>
      <c r="C458" s="37"/>
      <c r="D458" s="37"/>
      <c r="E458" s="37"/>
      <c r="F458" s="37"/>
    </row>
    <row r="459" ht="13.5" customHeight="1">
      <c r="A459" s="37"/>
      <c r="B459" s="37"/>
      <c r="C459" s="37"/>
      <c r="D459" s="37"/>
      <c r="E459" s="37"/>
      <c r="F459" s="37"/>
    </row>
    <row r="460" ht="13.5" customHeight="1">
      <c r="A460" s="37"/>
      <c r="B460" s="37"/>
      <c r="C460" s="37"/>
      <c r="D460" s="37"/>
      <c r="E460" s="37"/>
      <c r="F460" s="37"/>
    </row>
    <row r="461" ht="13.5" customHeight="1">
      <c r="A461" s="37"/>
      <c r="B461" s="37"/>
      <c r="C461" s="37"/>
      <c r="D461" s="37"/>
      <c r="E461" s="37"/>
      <c r="F461" s="37"/>
    </row>
    <row r="462" ht="13.5" customHeight="1">
      <c r="A462" s="37"/>
      <c r="B462" s="37"/>
      <c r="C462" s="37"/>
      <c r="D462" s="37"/>
      <c r="E462" s="37"/>
      <c r="F462" s="37"/>
    </row>
    <row r="463" ht="13.5" customHeight="1">
      <c r="A463" s="37"/>
      <c r="B463" s="37"/>
      <c r="C463" s="37"/>
      <c r="D463" s="37"/>
      <c r="E463" s="37"/>
      <c r="F463" s="37"/>
    </row>
    <row r="464" ht="13.5" customHeight="1">
      <c r="A464" s="37"/>
      <c r="B464" s="37"/>
      <c r="C464" s="37"/>
      <c r="D464" s="37"/>
      <c r="E464" s="37"/>
      <c r="F464" s="37"/>
    </row>
    <row r="465" ht="13.5" customHeight="1">
      <c r="A465" s="37"/>
      <c r="B465" s="37"/>
      <c r="C465" s="37"/>
      <c r="D465" s="37"/>
      <c r="E465" s="37"/>
      <c r="F465" s="37"/>
    </row>
    <row r="466" ht="13.5" customHeight="1">
      <c r="A466" s="37"/>
      <c r="B466" s="37"/>
      <c r="C466" s="37"/>
      <c r="D466" s="37"/>
      <c r="E466" s="37"/>
      <c r="F466" s="37"/>
    </row>
    <row r="467" ht="13.5" customHeight="1">
      <c r="A467" s="37"/>
      <c r="B467" s="37"/>
      <c r="C467" s="37"/>
      <c r="D467" s="37"/>
      <c r="E467" s="37"/>
      <c r="F467" s="37"/>
    </row>
    <row r="468" ht="13.5" customHeight="1">
      <c r="A468" s="37"/>
      <c r="B468" s="37"/>
      <c r="C468" s="37"/>
      <c r="D468" s="37"/>
      <c r="E468" s="37"/>
      <c r="F468" s="37"/>
    </row>
    <row r="469" ht="13.5" customHeight="1">
      <c r="A469" s="37"/>
      <c r="B469" s="37"/>
      <c r="C469" s="37"/>
      <c r="D469" s="37"/>
      <c r="E469" s="37"/>
      <c r="F469" s="37"/>
    </row>
    <row r="470" ht="13.5" customHeight="1">
      <c r="A470" s="37"/>
      <c r="B470" s="37"/>
      <c r="C470" s="37"/>
      <c r="D470" s="37"/>
      <c r="E470" s="37"/>
      <c r="F470" s="37"/>
    </row>
    <row r="471" ht="13.5" customHeight="1">
      <c r="A471" s="37"/>
      <c r="B471" s="37"/>
      <c r="C471" s="37"/>
      <c r="D471" s="37"/>
      <c r="E471" s="37"/>
      <c r="F471" s="37"/>
    </row>
    <row r="472" ht="13.5" customHeight="1">
      <c r="A472" s="37"/>
      <c r="B472" s="37"/>
      <c r="C472" s="37"/>
      <c r="D472" s="37"/>
      <c r="E472" s="37"/>
      <c r="F472" s="37"/>
    </row>
    <row r="473" ht="13.5" customHeight="1">
      <c r="A473" s="37"/>
      <c r="B473" s="37"/>
      <c r="C473" s="37"/>
      <c r="D473" s="37"/>
      <c r="E473" s="37"/>
      <c r="F473" s="37"/>
    </row>
    <row r="474" ht="13.5" customHeight="1">
      <c r="A474" s="37"/>
      <c r="B474" s="37"/>
      <c r="C474" s="37"/>
      <c r="D474" s="37"/>
      <c r="E474" s="37"/>
      <c r="F474" s="37"/>
    </row>
    <row r="475" ht="13.5" customHeight="1">
      <c r="A475" s="37"/>
      <c r="B475" s="37"/>
      <c r="C475" s="37"/>
      <c r="D475" s="37"/>
      <c r="E475" s="37"/>
      <c r="F475" s="37"/>
    </row>
    <row r="476" ht="13.5" customHeight="1">
      <c r="A476" s="37"/>
      <c r="B476" s="37"/>
      <c r="C476" s="37"/>
      <c r="D476" s="37"/>
      <c r="E476" s="37"/>
      <c r="F476" s="37"/>
    </row>
    <row r="477" ht="13.5" customHeight="1">
      <c r="A477" s="37"/>
      <c r="B477" s="37"/>
      <c r="C477" s="37"/>
      <c r="D477" s="37"/>
      <c r="E477" s="37"/>
      <c r="F477" s="37"/>
    </row>
    <row r="478" ht="13.5" customHeight="1">
      <c r="A478" s="37"/>
      <c r="B478" s="37"/>
      <c r="C478" s="37"/>
      <c r="D478" s="37"/>
      <c r="E478" s="37"/>
      <c r="F478" s="37"/>
    </row>
    <row r="479" ht="13.5" customHeight="1">
      <c r="A479" s="37"/>
      <c r="B479" s="37"/>
      <c r="C479" s="37"/>
      <c r="D479" s="37"/>
      <c r="E479" s="37"/>
      <c r="F479" s="37"/>
    </row>
    <row r="480" ht="13.5" customHeight="1">
      <c r="A480" s="37"/>
      <c r="B480" s="37"/>
      <c r="C480" s="37"/>
      <c r="D480" s="37"/>
      <c r="E480" s="37"/>
      <c r="F480" s="37"/>
    </row>
    <row r="481" ht="13.5" customHeight="1">
      <c r="A481" s="37"/>
      <c r="B481" s="37"/>
      <c r="C481" s="37"/>
      <c r="D481" s="37"/>
      <c r="E481" s="37"/>
      <c r="F481" s="37"/>
    </row>
    <row r="482" ht="13.5" customHeight="1">
      <c r="A482" s="37"/>
      <c r="B482" s="37"/>
      <c r="C482" s="37"/>
      <c r="D482" s="37"/>
      <c r="E482" s="37"/>
      <c r="F482" s="37"/>
    </row>
    <row r="483" ht="13.5" customHeight="1">
      <c r="A483" s="37"/>
      <c r="B483" s="37"/>
      <c r="C483" s="37"/>
      <c r="D483" s="37"/>
      <c r="E483" s="37"/>
      <c r="F483" s="37"/>
    </row>
    <row r="484" ht="13.5" customHeight="1">
      <c r="A484" s="37"/>
      <c r="B484" s="37"/>
      <c r="C484" s="37"/>
      <c r="D484" s="37"/>
      <c r="E484" s="37"/>
      <c r="F484" s="37"/>
    </row>
    <row r="485" ht="13.5" customHeight="1">
      <c r="A485" s="37"/>
      <c r="B485" s="37"/>
      <c r="C485" s="37"/>
      <c r="D485" s="37"/>
      <c r="E485" s="37"/>
      <c r="F485" s="37"/>
    </row>
    <row r="486" ht="13.5" customHeight="1">
      <c r="A486" s="37"/>
      <c r="B486" s="37"/>
      <c r="C486" s="37"/>
      <c r="D486" s="37"/>
      <c r="E486" s="37"/>
      <c r="F486" s="37"/>
    </row>
    <row r="487" ht="13.5" customHeight="1">
      <c r="A487" s="37"/>
      <c r="B487" s="37"/>
      <c r="C487" s="37"/>
      <c r="D487" s="37"/>
      <c r="E487" s="37"/>
      <c r="F487" s="37"/>
    </row>
    <row r="488" ht="13.5" customHeight="1">
      <c r="A488" s="37"/>
      <c r="B488" s="37"/>
      <c r="C488" s="37"/>
      <c r="D488" s="37"/>
      <c r="E488" s="37"/>
      <c r="F488" s="37"/>
    </row>
    <row r="489" ht="13.5" customHeight="1">
      <c r="A489" s="37"/>
      <c r="B489" s="37"/>
      <c r="C489" s="37"/>
      <c r="D489" s="37"/>
      <c r="E489" s="37"/>
      <c r="F489" s="37"/>
    </row>
    <row r="490" ht="13.5" customHeight="1">
      <c r="A490" s="37"/>
      <c r="B490" s="37"/>
      <c r="C490" s="37"/>
      <c r="D490" s="37"/>
      <c r="E490" s="37"/>
      <c r="F490" s="37"/>
    </row>
    <row r="491" ht="13.5" customHeight="1">
      <c r="A491" s="37"/>
      <c r="B491" s="37"/>
      <c r="C491" s="37"/>
      <c r="D491" s="37"/>
      <c r="E491" s="37"/>
      <c r="F491" s="37"/>
    </row>
    <row r="492" ht="13.5" customHeight="1">
      <c r="A492" s="37"/>
      <c r="B492" s="37"/>
      <c r="C492" s="37"/>
      <c r="D492" s="37"/>
      <c r="E492" s="37"/>
      <c r="F492" s="37"/>
    </row>
    <row r="493" ht="13.5" customHeight="1">
      <c r="A493" s="37"/>
      <c r="B493" s="37"/>
      <c r="C493" s="37"/>
      <c r="D493" s="37"/>
      <c r="E493" s="37"/>
      <c r="F493" s="37"/>
    </row>
    <row r="494" ht="13.5" customHeight="1">
      <c r="A494" s="37"/>
      <c r="B494" s="37"/>
      <c r="C494" s="37"/>
      <c r="D494" s="37"/>
      <c r="E494" s="37"/>
      <c r="F494" s="37"/>
    </row>
    <row r="495" ht="13.5" customHeight="1">
      <c r="A495" s="37"/>
      <c r="B495" s="37"/>
      <c r="C495" s="37"/>
      <c r="D495" s="37"/>
      <c r="E495" s="37"/>
      <c r="F495" s="37"/>
    </row>
    <row r="496" ht="13.5" customHeight="1">
      <c r="A496" s="37"/>
      <c r="B496" s="37"/>
      <c r="C496" s="37"/>
      <c r="D496" s="37"/>
      <c r="E496" s="37"/>
      <c r="F496" s="37"/>
    </row>
    <row r="497" ht="13.5" customHeight="1">
      <c r="A497" s="37"/>
      <c r="B497" s="37"/>
      <c r="C497" s="37"/>
      <c r="D497" s="37"/>
      <c r="E497" s="37"/>
      <c r="F497" s="37"/>
    </row>
    <row r="498" ht="13.5" customHeight="1">
      <c r="A498" s="37"/>
      <c r="B498" s="37"/>
      <c r="C498" s="37"/>
      <c r="D498" s="37"/>
      <c r="E498" s="37"/>
      <c r="F498" s="37"/>
    </row>
    <row r="499" ht="13.5" customHeight="1">
      <c r="A499" s="37"/>
      <c r="B499" s="37"/>
      <c r="C499" s="37"/>
      <c r="D499" s="37"/>
      <c r="E499" s="37"/>
      <c r="F499" s="37"/>
    </row>
    <row r="500" ht="13.5" customHeight="1">
      <c r="A500" s="37"/>
      <c r="B500" s="37"/>
      <c r="C500" s="37"/>
      <c r="D500" s="37"/>
      <c r="E500" s="37"/>
      <c r="F500" s="37"/>
    </row>
    <row r="501" ht="13.5" customHeight="1">
      <c r="A501" s="37"/>
      <c r="B501" s="37"/>
      <c r="C501" s="37"/>
      <c r="D501" s="37"/>
      <c r="E501" s="37"/>
      <c r="F501" s="37"/>
    </row>
    <row r="502" ht="13.5" customHeight="1">
      <c r="A502" s="37"/>
      <c r="B502" s="37"/>
      <c r="C502" s="37"/>
      <c r="D502" s="37"/>
      <c r="E502" s="37"/>
      <c r="F502" s="37"/>
    </row>
    <row r="503" ht="13.5" customHeight="1">
      <c r="A503" s="37"/>
      <c r="B503" s="37"/>
      <c r="C503" s="37"/>
      <c r="D503" s="37"/>
      <c r="E503" s="37"/>
      <c r="F503" s="37"/>
    </row>
    <row r="504" ht="13.5" customHeight="1">
      <c r="A504" s="37"/>
      <c r="B504" s="37"/>
      <c r="C504" s="37"/>
      <c r="D504" s="37"/>
      <c r="E504" s="37"/>
      <c r="F504" s="37"/>
    </row>
    <row r="505" ht="13.5" customHeight="1">
      <c r="A505" s="37"/>
      <c r="B505" s="37"/>
      <c r="C505" s="37"/>
      <c r="D505" s="37"/>
      <c r="E505" s="37"/>
      <c r="F505" s="37"/>
    </row>
    <row r="506" ht="13.5" customHeight="1">
      <c r="A506" s="37"/>
      <c r="B506" s="37"/>
      <c r="C506" s="37"/>
      <c r="D506" s="37"/>
      <c r="E506" s="37"/>
      <c r="F506" s="37"/>
    </row>
    <row r="507" ht="13.5" customHeight="1">
      <c r="A507" s="37"/>
      <c r="B507" s="37"/>
      <c r="C507" s="37"/>
      <c r="D507" s="37"/>
      <c r="E507" s="37"/>
      <c r="F507" s="37"/>
    </row>
    <row r="508" ht="13.5" customHeight="1">
      <c r="A508" s="37"/>
      <c r="B508" s="37"/>
      <c r="C508" s="37"/>
      <c r="D508" s="37"/>
      <c r="E508" s="37"/>
      <c r="F508" s="37"/>
    </row>
    <row r="509" ht="13.5" customHeight="1">
      <c r="A509" s="37"/>
      <c r="B509" s="37"/>
      <c r="C509" s="37"/>
      <c r="D509" s="37"/>
      <c r="E509" s="37"/>
      <c r="F509" s="37"/>
    </row>
    <row r="510" ht="13.5" customHeight="1">
      <c r="A510" s="37"/>
      <c r="B510" s="37"/>
      <c r="C510" s="37"/>
      <c r="D510" s="37"/>
      <c r="E510" s="37"/>
      <c r="F510" s="37"/>
    </row>
    <row r="511" ht="13.5" customHeight="1">
      <c r="A511" s="37"/>
      <c r="B511" s="37"/>
      <c r="C511" s="37"/>
      <c r="D511" s="37"/>
      <c r="E511" s="37"/>
      <c r="F511" s="37"/>
    </row>
    <row r="512" ht="13.5" customHeight="1">
      <c r="A512" s="37"/>
      <c r="B512" s="37"/>
      <c r="C512" s="37"/>
      <c r="D512" s="37"/>
      <c r="E512" s="37"/>
      <c r="F512" s="37"/>
    </row>
    <row r="513" ht="13.5" customHeight="1">
      <c r="A513" s="37"/>
      <c r="B513" s="37"/>
      <c r="C513" s="37"/>
      <c r="D513" s="37"/>
      <c r="E513" s="37"/>
      <c r="F513" s="37"/>
    </row>
    <row r="514" ht="13.5" customHeight="1">
      <c r="A514" s="37"/>
      <c r="B514" s="37"/>
      <c r="C514" s="37"/>
      <c r="D514" s="37"/>
      <c r="E514" s="37"/>
      <c r="F514" s="37"/>
    </row>
    <row r="515" ht="13.5" customHeight="1">
      <c r="A515" s="37"/>
      <c r="B515" s="37"/>
      <c r="C515" s="37"/>
      <c r="D515" s="37"/>
      <c r="E515" s="37"/>
      <c r="F515" s="37"/>
    </row>
    <row r="516" ht="13.5" customHeight="1">
      <c r="A516" s="37"/>
      <c r="B516" s="37"/>
      <c r="C516" s="37"/>
      <c r="D516" s="37"/>
      <c r="E516" s="37"/>
      <c r="F516" s="37"/>
    </row>
    <row r="517" ht="13.5" customHeight="1">
      <c r="A517" s="37"/>
      <c r="B517" s="37"/>
      <c r="C517" s="37"/>
      <c r="D517" s="37"/>
      <c r="E517" s="37"/>
      <c r="F517" s="37"/>
    </row>
    <row r="518" ht="13.5" customHeight="1">
      <c r="A518" s="37"/>
      <c r="B518" s="37"/>
      <c r="C518" s="37"/>
      <c r="D518" s="37"/>
      <c r="E518" s="37"/>
      <c r="F518" s="37"/>
    </row>
    <row r="519" ht="13.5" customHeight="1">
      <c r="A519" s="37"/>
      <c r="B519" s="37"/>
      <c r="C519" s="37"/>
      <c r="D519" s="37"/>
      <c r="E519" s="37"/>
      <c r="F519" s="37"/>
    </row>
    <row r="520" ht="13.5" customHeight="1">
      <c r="A520" s="37"/>
      <c r="B520" s="37"/>
      <c r="C520" s="37"/>
      <c r="D520" s="37"/>
      <c r="E520" s="37"/>
      <c r="F520" s="37"/>
    </row>
    <row r="521" ht="13.5" customHeight="1">
      <c r="A521" s="37"/>
      <c r="B521" s="37"/>
      <c r="C521" s="37"/>
      <c r="D521" s="37"/>
      <c r="E521" s="37"/>
      <c r="F521" s="37"/>
    </row>
    <row r="522" ht="13.5" customHeight="1">
      <c r="A522" s="37"/>
      <c r="B522" s="37"/>
      <c r="C522" s="37"/>
      <c r="D522" s="37"/>
      <c r="E522" s="37"/>
      <c r="F522" s="37"/>
    </row>
    <row r="523" ht="13.5" customHeight="1">
      <c r="A523" s="37"/>
      <c r="B523" s="37"/>
      <c r="C523" s="37"/>
      <c r="D523" s="37"/>
      <c r="E523" s="37"/>
      <c r="F523" s="37"/>
    </row>
    <row r="524" ht="13.5" customHeight="1">
      <c r="A524" s="37"/>
      <c r="B524" s="37"/>
      <c r="C524" s="37"/>
      <c r="D524" s="37"/>
      <c r="E524" s="37"/>
      <c r="F524" s="37"/>
    </row>
    <row r="525" ht="13.5" customHeight="1">
      <c r="A525" s="37"/>
      <c r="B525" s="37"/>
      <c r="C525" s="37"/>
      <c r="D525" s="37"/>
      <c r="E525" s="37"/>
      <c r="F525" s="37"/>
    </row>
    <row r="526" ht="13.5" customHeight="1">
      <c r="A526" s="37"/>
      <c r="B526" s="37"/>
      <c r="C526" s="37"/>
      <c r="D526" s="37"/>
      <c r="E526" s="37"/>
      <c r="F526" s="37"/>
    </row>
    <row r="527" ht="13.5" customHeight="1">
      <c r="A527" s="37"/>
      <c r="B527" s="37"/>
      <c r="C527" s="37"/>
      <c r="D527" s="37"/>
      <c r="E527" s="37"/>
      <c r="F527" s="37"/>
    </row>
    <row r="528" ht="13.5" customHeight="1">
      <c r="A528" s="37"/>
      <c r="B528" s="37"/>
      <c r="C528" s="37"/>
      <c r="D528" s="37"/>
      <c r="E528" s="37"/>
      <c r="F528" s="37"/>
    </row>
    <row r="529" ht="13.5" customHeight="1">
      <c r="A529" s="37"/>
      <c r="B529" s="37"/>
      <c r="C529" s="37"/>
      <c r="D529" s="37"/>
      <c r="E529" s="37"/>
      <c r="F529" s="37"/>
    </row>
    <row r="530" ht="13.5" customHeight="1">
      <c r="A530" s="37"/>
      <c r="B530" s="37"/>
      <c r="C530" s="37"/>
      <c r="D530" s="37"/>
      <c r="E530" s="37"/>
      <c r="F530" s="37"/>
    </row>
    <row r="531" ht="13.5" customHeight="1">
      <c r="A531" s="37"/>
      <c r="B531" s="37"/>
      <c r="C531" s="37"/>
      <c r="D531" s="37"/>
      <c r="E531" s="37"/>
      <c r="F531" s="37"/>
    </row>
    <row r="532" ht="13.5" customHeight="1">
      <c r="A532" s="37"/>
      <c r="B532" s="37"/>
      <c r="C532" s="37"/>
      <c r="D532" s="37"/>
      <c r="E532" s="37"/>
      <c r="F532" s="37"/>
    </row>
    <row r="533" ht="13.5" customHeight="1">
      <c r="A533" s="37"/>
      <c r="B533" s="37"/>
      <c r="C533" s="37"/>
      <c r="D533" s="37"/>
      <c r="E533" s="37"/>
      <c r="F533" s="37"/>
    </row>
    <row r="534" ht="13.5" customHeight="1">
      <c r="A534" s="37"/>
      <c r="B534" s="37"/>
      <c r="C534" s="37"/>
      <c r="D534" s="37"/>
      <c r="E534" s="37"/>
      <c r="F534" s="37"/>
    </row>
    <row r="535" ht="13.5" customHeight="1">
      <c r="A535" s="37"/>
      <c r="B535" s="37"/>
      <c r="C535" s="37"/>
      <c r="D535" s="37"/>
      <c r="E535" s="37"/>
      <c r="F535" s="37"/>
    </row>
    <row r="536" ht="13.5" customHeight="1">
      <c r="A536" s="37"/>
      <c r="B536" s="37"/>
      <c r="C536" s="37"/>
      <c r="D536" s="37"/>
      <c r="E536" s="37"/>
      <c r="F536" s="37"/>
    </row>
    <row r="537" ht="13.5" customHeight="1">
      <c r="A537" s="37"/>
      <c r="B537" s="37"/>
      <c r="C537" s="37"/>
      <c r="D537" s="37"/>
      <c r="E537" s="37"/>
      <c r="F537" s="37"/>
    </row>
    <row r="538" ht="13.5" customHeight="1">
      <c r="A538" s="37"/>
      <c r="B538" s="37"/>
      <c r="C538" s="37"/>
      <c r="D538" s="37"/>
      <c r="E538" s="37"/>
      <c r="F538" s="37"/>
    </row>
    <row r="539" ht="13.5" customHeight="1">
      <c r="A539" s="37"/>
      <c r="B539" s="37"/>
      <c r="C539" s="37"/>
      <c r="D539" s="37"/>
      <c r="E539" s="37"/>
      <c r="F539" s="37"/>
    </row>
    <row r="540" ht="13.5" customHeight="1">
      <c r="A540" s="37"/>
      <c r="B540" s="37"/>
      <c r="C540" s="37"/>
      <c r="D540" s="37"/>
      <c r="E540" s="37"/>
      <c r="F540" s="37"/>
    </row>
    <row r="541" ht="13.5" customHeight="1">
      <c r="A541" s="37"/>
      <c r="B541" s="37"/>
      <c r="C541" s="37"/>
      <c r="D541" s="37"/>
      <c r="E541" s="37"/>
      <c r="F541" s="37"/>
    </row>
    <row r="542" ht="13.5" customHeight="1">
      <c r="A542" s="37"/>
      <c r="B542" s="37"/>
      <c r="C542" s="37"/>
      <c r="D542" s="37"/>
      <c r="E542" s="37"/>
      <c r="F542" s="37"/>
    </row>
    <row r="543" ht="13.5" customHeight="1">
      <c r="A543" s="37"/>
      <c r="B543" s="37"/>
      <c r="C543" s="37"/>
      <c r="D543" s="37"/>
      <c r="E543" s="37"/>
      <c r="F543" s="37"/>
    </row>
    <row r="544" ht="13.5" customHeight="1">
      <c r="A544" s="37"/>
      <c r="B544" s="37"/>
      <c r="C544" s="37"/>
      <c r="D544" s="37"/>
      <c r="E544" s="37"/>
      <c r="F544" s="37"/>
    </row>
    <row r="545" ht="13.5" customHeight="1">
      <c r="A545" s="37"/>
      <c r="B545" s="37"/>
      <c r="C545" s="37"/>
      <c r="D545" s="37"/>
      <c r="E545" s="37"/>
      <c r="F545" s="37"/>
    </row>
    <row r="546" ht="13.5" customHeight="1">
      <c r="A546" s="37"/>
      <c r="B546" s="37"/>
      <c r="C546" s="37"/>
      <c r="D546" s="37"/>
      <c r="E546" s="37"/>
      <c r="F546" s="37"/>
    </row>
    <row r="547" ht="13.5" customHeight="1">
      <c r="A547" s="37"/>
      <c r="B547" s="37"/>
      <c r="C547" s="37"/>
      <c r="D547" s="37"/>
      <c r="E547" s="37"/>
      <c r="F547" s="37"/>
    </row>
    <row r="548" ht="13.5" customHeight="1">
      <c r="A548" s="37"/>
      <c r="B548" s="37"/>
      <c r="C548" s="37"/>
      <c r="D548" s="37"/>
      <c r="E548" s="37"/>
      <c r="F548" s="37"/>
    </row>
    <row r="549" ht="13.5" customHeight="1">
      <c r="A549" s="37"/>
      <c r="B549" s="37"/>
      <c r="C549" s="37"/>
      <c r="D549" s="37"/>
      <c r="E549" s="37"/>
      <c r="F549" s="37"/>
    </row>
    <row r="550" ht="13.5" customHeight="1">
      <c r="A550" s="37"/>
      <c r="B550" s="37"/>
      <c r="C550" s="37"/>
      <c r="D550" s="37"/>
      <c r="E550" s="37"/>
      <c r="F550" s="37"/>
    </row>
    <row r="551" ht="13.5" customHeight="1">
      <c r="A551" s="37"/>
      <c r="B551" s="37"/>
      <c r="C551" s="37"/>
      <c r="D551" s="37"/>
      <c r="E551" s="37"/>
      <c r="F551" s="37"/>
    </row>
    <row r="552" ht="13.5" customHeight="1">
      <c r="A552" s="37"/>
      <c r="B552" s="37"/>
      <c r="C552" s="37"/>
      <c r="D552" s="37"/>
      <c r="E552" s="37"/>
      <c r="F552" s="37"/>
    </row>
    <row r="553" ht="13.5" customHeight="1">
      <c r="A553" s="37"/>
      <c r="B553" s="37"/>
      <c r="C553" s="37"/>
      <c r="D553" s="37"/>
      <c r="E553" s="37"/>
      <c r="F553" s="37"/>
    </row>
    <row r="554" ht="13.5" customHeight="1">
      <c r="A554" s="37"/>
      <c r="B554" s="37"/>
      <c r="C554" s="37"/>
      <c r="D554" s="37"/>
      <c r="E554" s="37"/>
      <c r="F554" s="37"/>
    </row>
    <row r="555" ht="13.5" customHeight="1">
      <c r="A555" s="37"/>
      <c r="B555" s="37"/>
      <c r="C555" s="37"/>
      <c r="D555" s="37"/>
      <c r="E555" s="37"/>
      <c r="F555" s="37"/>
    </row>
    <row r="556" ht="13.5" customHeight="1">
      <c r="A556" s="37"/>
      <c r="B556" s="37"/>
      <c r="C556" s="37"/>
      <c r="D556" s="37"/>
      <c r="E556" s="37"/>
      <c r="F556" s="37"/>
    </row>
    <row r="557" ht="13.5" customHeight="1">
      <c r="A557" s="37"/>
      <c r="B557" s="37"/>
      <c r="C557" s="37"/>
      <c r="D557" s="37"/>
      <c r="E557" s="37"/>
      <c r="F557" s="37"/>
    </row>
    <row r="558" ht="13.5" customHeight="1">
      <c r="A558" s="37"/>
      <c r="B558" s="37"/>
      <c r="C558" s="37"/>
      <c r="D558" s="37"/>
      <c r="E558" s="37"/>
      <c r="F558" s="37"/>
    </row>
    <row r="559" ht="13.5" customHeight="1">
      <c r="A559" s="37"/>
      <c r="B559" s="37"/>
      <c r="C559" s="37"/>
      <c r="D559" s="37"/>
      <c r="E559" s="37"/>
      <c r="F559" s="37"/>
    </row>
    <row r="560" ht="13.5" customHeight="1">
      <c r="A560" s="37"/>
      <c r="B560" s="37"/>
      <c r="C560" s="37"/>
      <c r="D560" s="37"/>
      <c r="E560" s="37"/>
      <c r="F560" s="37"/>
    </row>
    <row r="561" ht="13.5" customHeight="1">
      <c r="A561" s="37"/>
      <c r="B561" s="37"/>
      <c r="C561" s="37"/>
      <c r="D561" s="37"/>
      <c r="E561" s="37"/>
      <c r="F561" s="37"/>
    </row>
    <row r="562" ht="13.5" customHeight="1">
      <c r="A562" s="37"/>
      <c r="B562" s="37"/>
      <c r="C562" s="37"/>
      <c r="D562" s="37"/>
      <c r="E562" s="37"/>
      <c r="F562" s="37"/>
    </row>
    <row r="563" ht="13.5" customHeight="1">
      <c r="A563" s="37"/>
      <c r="B563" s="37"/>
      <c r="C563" s="37"/>
      <c r="D563" s="37"/>
      <c r="E563" s="37"/>
      <c r="F563" s="37"/>
    </row>
    <row r="564" ht="13.5" customHeight="1">
      <c r="A564" s="37"/>
      <c r="B564" s="37"/>
      <c r="C564" s="37"/>
      <c r="D564" s="37"/>
      <c r="E564" s="37"/>
      <c r="F564" s="37"/>
    </row>
    <row r="565" ht="13.5" customHeight="1">
      <c r="A565" s="37"/>
      <c r="B565" s="37"/>
      <c r="C565" s="37"/>
      <c r="D565" s="37"/>
      <c r="E565" s="37"/>
      <c r="F565" s="37"/>
    </row>
    <row r="566" ht="13.5" customHeight="1">
      <c r="A566" s="37"/>
      <c r="B566" s="37"/>
      <c r="C566" s="37"/>
      <c r="D566" s="37"/>
      <c r="E566" s="37"/>
      <c r="F566" s="37"/>
    </row>
    <row r="567" ht="13.5" customHeight="1">
      <c r="A567" s="37"/>
      <c r="B567" s="37"/>
      <c r="C567" s="37"/>
      <c r="D567" s="37"/>
      <c r="E567" s="37"/>
      <c r="F567" s="37"/>
    </row>
    <row r="568" ht="13.5" customHeight="1">
      <c r="A568" s="37"/>
      <c r="B568" s="37"/>
      <c r="C568" s="37"/>
      <c r="D568" s="37"/>
      <c r="E568" s="37"/>
      <c r="F568" s="37"/>
    </row>
    <row r="569" ht="13.5" customHeight="1">
      <c r="A569" s="37"/>
      <c r="B569" s="37"/>
      <c r="C569" s="37"/>
      <c r="D569" s="37"/>
      <c r="E569" s="37"/>
      <c r="F569" s="37"/>
    </row>
    <row r="570" ht="13.5" customHeight="1">
      <c r="A570" s="37"/>
      <c r="B570" s="37"/>
      <c r="C570" s="37"/>
      <c r="D570" s="37"/>
      <c r="E570" s="37"/>
      <c r="F570" s="37"/>
    </row>
    <row r="571" ht="13.5" customHeight="1">
      <c r="A571" s="37"/>
      <c r="B571" s="37"/>
      <c r="C571" s="37"/>
      <c r="D571" s="37"/>
      <c r="E571" s="37"/>
      <c r="F571" s="37"/>
    </row>
    <row r="572" ht="13.5" customHeight="1">
      <c r="A572" s="37"/>
      <c r="B572" s="37"/>
      <c r="C572" s="37"/>
      <c r="D572" s="37"/>
      <c r="E572" s="37"/>
      <c r="F572" s="37"/>
    </row>
    <row r="573" ht="13.5" customHeight="1">
      <c r="A573" s="37"/>
      <c r="B573" s="37"/>
      <c r="C573" s="37"/>
      <c r="D573" s="37"/>
      <c r="E573" s="37"/>
      <c r="F573" s="37"/>
    </row>
    <row r="574" ht="13.5" customHeight="1">
      <c r="A574" s="37"/>
      <c r="B574" s="37"/>
      <c r="C574" s="37"/>
      <c r="D574" s="37"/>
      <c r="E574" s="37"/>
      <c r="F574" s="37"/>
    </row>
    <row r="575" ht="13.5" customHeight="1">
      <c r="A575" s="37"/>
      <c r="B575" s="37"/>
      <c r="C575" s="37"/>
      <c r="D575" s="37"/>
      <c r="E575" s="37"/>
      <c r="F575" s="37"/>
    </row>
    <row r="576" ht="13.5" customHeight="1">
      <c r="A576" s="37"/>
      <c r="B576" s="37"/>
      <c r="C576" s="37"/>
      <c r="D576" s="37"/>
      <c r="E576" s="37"/>
      <c r="F576" s="37"/>
    </row>
    <row r="577" ht="13.5" customHeight="1">
      <c r="A577" s="37"/>
      <c r="B577" s="37"/>
      <c r="C577" s="37"/>
      <c r="D577" s="37"/>
      <c r="E577" s="37"/>
      <c r="F577" s="37"/>
    </row>
    <row r="578" ht="13.5" customHeight="1">
      <c r="A578" s="37"/>
      <c r="B578" s="37"/>
      <c r="C578" s="37"/>
      <c r="D578" s="37"/>
      <c r="E578" s="37"/>
      <c r="F578" s="37"/>
    </row>
    <row r="579" ht="13.5" customHeight="1">
      <c r="A579" s="37"/>
      <c r="B579" s="37"/>
      <c r="C579" s="37"/>
      <c r="D579" s="37"/>
      <c r="E579" s="37"/>
      <c r="F579" s="37"/>
    </row>
    <row r="580" ht="13.5" customHeight="1">
      <c r="A580" s="37"/>
      <c r="B580" s="37"/>
      <c r="C580" s="37"/>
      <c r="D580" s="37"/>
      <c r="E580" s="37"/>
      <c r="F580" s="37"/>
    </row>
    <row r="581" ht="13.5" customHeight="1">
      <c r="A581" s="37"/>
      <c r="B581" s="37"/>
      <c r="C581" s="37"/>
      <c r="D581" s="37"/>
      <c r="E581" s="37"/>
      <c r="F581" s="37"/>
    </row>
    <row r="582" ht="13.5" customHeight="1">
      <c r="A582" s="37"/>
      <c r="B582" s="37"/>
      <c r="C582" s="37"/>
      <c r="D582" s="37"/>
      <c r="E582" s="37"/>
      <c r="F582" s="37"/>
    </row>
    <row r="583" ht="13.5" customHeight="1">
      <c r="A583" s="37"/>
      <c r="B583" s="37"/>
      <c r="C583" s="37"/>
      <c r="D583" s="37"/>
      <c r="E583" s="37"/>
      <c r="F583" s="37"/>
    </row>
    <row r="584" ht="13.5" customHeight="1">
      <c r="A584" s="37"/>
      <c r="B584" s="37"/>
      <c r="C584" s="37"/>
      <c r="D584" s="37"/>
      <c r="E584" s="37"/>
      <c r="F584" s="37"/>
    </row>
    <row r="585" ht="13.5" customHeight="1">
      <c r="A585" s="37"/>
      <c r="B585" s="37"/>
      <c r="C585" s="37"/>
      <c r="D585" s="37"/>
      <c r="E585" s="37"/>
      <c r="F585" s="37"/>
    </row>
    <row r="586" ht="13.5" customHeight="1">
      <c r="A586" s="37"/>
      <c r="B586" s="37"/>
      <c r="C586" s="37"/>
      <c r="D586" s="37"/>
      <c r="E586" s="37"/>
      <c r="F586" s="37"/>
    </row>
    <row r="587" ht="13.5" customHeight="1">
      <c r="A587" s="37"/>
      <c r="B587" s="37"/>
      <c r="C587" s="37"/>
      <c r="D587" s="37"/>
      <c r="E587" s="37"/>
      <c r="F587" s="37"/>
    </row>
    <row r="588" ht="13.5" customHeight="1">
      <c r="A588" s="37"/>
      <c r="B588" s="37"/>
      <c r="C588" s="37"/>
      <c r="D588" s="37"/>
      <c r="E588" s="37"/>
      <c r="F588" s="37"/>
    </row>
    <row r="589" ht="13.5" customHeight="1">
      <c r="A589" s="37"/>
      <c r="B589" s="37"/>
      <c r="C589" s="37"/>
      <c r="D589" s="37"/>
      <c r="E589" s="37"/>
      <c r="F589" s="37"/>
    </row>
    <row r="590" ht="13.5" customHeight="1">
      <c r="A590" s="37"/>
      <c r="B590" s="37"/>
      <c r="C590" s="37"/>
      <c r="D590" s="37"/>
      <c r="E590" s="37"/>
      <c r="F590" s="37"/>
    </row>
    <row r="591" ht="13.5" customHeight="1">
      <c r="A591" s="37"/>
      <c r="B591" s="37"/>
      <c r="C591" s="37"/>
      <c r="D591" s="37"/>
      <c r="E591" s="37"/>
      <c r="F591" s="37"/>
    </row>
    <row r="592" ht="13.5" customHeight="1">
      <c r="A592" s="37"/>
      <c r="B592" s="37"/>
      <c r="C592" s="37"/>
      <c r="D592" s="37"/>
      <c r="E592" s="37"/>
      <c r="F592" s="37"/>
    </row>
    <row r="593" ht="13.5" customHeight="1">
      <c r="A593" s="37"/>
      <c r="B593" s="37"/>
      <c r="C593" s="37"/>
      <c r="D593" s="37"/>
      <c r="E593" s="37"/>
      <c r="F593" s="37"/>
    </row>
    <row r="594" ht="13.5" customHeight="1">
      <c r="A594" s="37"/>
      <c r="B594" s="37"/>
      <c r="C594" s="37"/>
      <c r="D594" s="37"/>
      <c r="E594" s="37"/>
      <c r="F594" s="37"/>
    </row>
    <row r="595" ht="13.5" customHeight="1">
      <c r="A595" s="37"/>
      <c r="B595" s="37"/>
      <c r="C595" s="37"/>
      <c r="D595" s="37"/>
      <c r="E595" s="37"/>
      <c r="F595" s="37"/>
    </row>
    <row r="596" ht="13.5" customHeight="1">
      <c r="A596" s="37"/>
      <c r="B596" s="37"/>
      <c r="C596" s="37"/>
      <c r="D596" s="37"/>
      <c r="E596" s="37"/>
      <c r="F596" s="37"/>
    </row>
    <row r="597" ht="13.5" customHeight="1">
      <c r="A597" s="37"/>
      <c r="B597" s="37"/>
      <c r="C597" s="37"/>
      <c r="D597" s="37"/>
      <c r="E597" s="37"/>
      <c r="F597" s="37"/>
    </row>
    <row r="598" ht="13.5" customHeight="1">
      <c r="A598" s="37"/>
      <c r="B598" s="37"/>
      <c r="C598" s="37"/>
      <c r="D598" s="37"/>
      <c r="E598" s="37"/>
      <c r="F598" s="37"/>
    </row>
    <row r="599" ht="13.5" customHeight="1">
      <c r="A599" s="37"/>
      <c r="B599" s="37"/>
      <c r="C599" s="37"/>
      <c r="D599" s="37"/>
      <c r="E599" s="37"/>
      <c r="F599" s="37"/>
    </row>
    <row r="600" ht="13.5" customHeight="1">
      <c r="A600" s="37"/>
      <c r="B600" s="37"/>
      <c r="C600" s="37"/>
      <c r="D600" s="37"/>
      <c r="E600" s="37"/>
      <c r="F600" s="37"/>
    </row>
    <row r="601" ht="13.5" customHeight="1">
      <c r="A601" s="37"/>
      <c r="B601" s="37"/>
      <c r="C601" s="37"/>
      <c r="D601" s="37"/>
      <c r="E601" s="37"/>
      <c r="F601" s="37"/>
    </row>
    <row r="602" ht="13.5" customHeight="1">
      <c r="A602" s="37"/>
      <c r="B602" s="37"/>
      <c r="C602" s="37"/>
      <c r="D602" s="37"/>
      <c r="E602" s="37"/>
      <c r="F602" s="37"/>
    </row>
    <row r="603" ht="13.5" customHeight="1">
      <c r="A603" s="37"/>
      <c r="B603" s="37"/>
      <c r="C603" s="37"/>
      <c r="D603" s="37"/>
      <c r="E603" s="37"/>
      <c r="F603" s="37"/>
    </row>
    <row r="604" ht="13.5" customHeight="1">
      <c r="A604" s="37"/>
      <c r="B604" s="37"/>
      <c r="C604" s="37"/>
      <c r="D604" s="37"/>
      <c r="E604" s="37"/>
      <c r="F604" s="37"/>
    </row>
    <row r="605" ht="13.5" customHeight="1">
      <c r="A605" s="37"/>
      <c r="B605" s="37"/>
      <c r="C605" s="37"/>
      <c r="D605" s="37"/>
      <c r="E605" s="37"/>
      <c r="F605" s="37"/>
    </row>
    <row r="606" ht="13.5" customHeight="1">
      <c r="A606" s="37"/>
      <c r="B606" s="37"/>
      <c r="C606" s="37"/>
      <c r="D606" s="37"/>
      <c r="E606" s="37"/>
      <c r="F606" s="37"/>
    </row>
    <row r="607" ht="13.5" customHeight="1">
      <c r="A607" s="37"/>
      <c r="B607" s="37"/>
      <c r="C607" s="37"/>
      <c r="D607" s="37"/>
      <c r="E607" s="37"/>
      <c r="F607" s="37"/>
    </row>
    <row r="608" ht="13.5" customHeight="1">
      <c r="A608" s="37"/>
      <c r="B608" s="37"/>
      <c r="C608" s="37"/>
      <c r="D608" s="37"/>
      <c r="E608" s="37"/>
      <c r="F608" s="37"/>
    </row>
    <row r="609" ht="13.5" customHeight="1">
      <c r="A609" s="37"/>
      <c r="B609" s="37"/>
      <c r="C609" s="37"/>
      <c r="D609" s="37"/>
      <c r="E609" s="37"/>
      <c r="F609" s="37"/>
    </row>
    <row r="610" ht="13.5" customHeight="1">
      <c r="A610" s="37"/>
      <c r="B610" s="37"/>
      <c r="C610" s="37"/>
      <c r="D610" s="37"/>
      <c r="E610" s="37"/>
      <c r="F610" s="37"/>
    </row>
    <row r="611" ht="13.5" customHeight="1">
      <c r="A611" s="37"/>
      <c r="B611" s="37"/>
      <c r="C611" s="37"/>
      <c r="D611" s="37"/>
      <c r="E611" s="37"/>
      <c r="F611" s="37"/>
    </row>
    <row r="612" ht="13.5" customHeight="1">
      <c r="A612" s="37"/>
      <c r="B612" s="37"/>
      <c r="C612" s="37"/>
      <c r="D612" s="37"/>
      <c r="E612" s="37"/>
      <c r="F612" s="37"/>
    </row>
    <row r="613" ht="13.5" customHeight="1">
      <c r="A613" s="37"/>
      <c r="B613" s="37"/>
      <c r="C613" s="37"/>
      <c r="D613" s="37"/>
      <c r="E613" s="37"/>
      <c r="F613" s="37"/>
    </row>
    <row r="614" ht="13.5" customHeight="1">
      <c r="A614" s="37"/>
      <c r="B614" s="37"/>
      <c r="C614" s="37"/>
      <c r="D614" s="37"/>
      <c r="E614" s="37"/>
      <c r="F614" s="37"/>
    </row>
    <row r="615" ht="13.5" customHeight="1">
      <c r="A615" s="37"/>
      <c r="B615" s="37"/>
      <c r="C615" s="37"/>
      <c r="D615" s="37"/>
      <c r="E615" s="37"/>
      <c r="F615" s="37"/>
    </row>
    <row r="616" ht="13.5" customHeight="1">
      <c r="A616" s="37"/>
      <c r="B616" s="37"/>
      <c r="C616" s="37"/>
      <c r="D616" s="37"/>
      <c r="E616" s="37"/>
      <c r="F616" s="37"/>
    </row>
    <row r="617" ht="13.5" customHeight="1">
      <c r="A617" s="37"/>
      <c r="B617" s="37"/>
      <c r="C617" s="37"/>
      <c r="D617" s="37"/>
      <c r="E617" s="37"/>
      <c r="F617" s="37"/>
    </row>
    <row r="618" ht="13.5" customHeight="1">
      <c r="A618" s="37"/>
      <c r="B618" s="37"/>
      <c r="C618" s="37"/>
      <c r="D618" s="37"/>
      <c r="E618" s="37"/>
      <c r="F618" s="37"/>
    </row>
    <row r="619" ht="13.5" customHeight="1">
      <c r="A619" s="37"/>
      <c r="B619" s="37"/>
      <c r="C619" s="37"/>
      <c r="D619" s="37"/>
      <c r="E619" s="37"/>
      <c r="F619" s="37"/>
    </row>
    <row r="620" ht="13.5" customHeight="1">
      <c r="A620" s="37"/>
      <c r="B620" s="37"/>
      <c r="C620" s="37"/>
      <c r="D620" s="37"/>
      <c r="E620" s="37"/>
      <c r="F620" s="37"/>
    </row>
    <row r="621" ht="13.5" customHeight="1">
      <c r="A621" s="37"/>
      <c r="B621" s="37"/>
      <c r="C621" s="37"/>
      <c r="D621" s="37"/>
      <c r="E621" s="37"/>
      <c r="F621" s="37"/>
    </row>
    <row r="622" ht="13.5" customHeight="1">
      <c r="A622" s="37"/>
      <c r="B622" s="37"/>
      <c r="C622" s="37"/>
      <c r="D622" s="37"/>
      <c r="E622" s="37"/>
      <c r="F622" s="37"/>
    </row>
    <row r="623" ht="13.5" customHeight="1">
      <c r="A623" s="37"/>
      <c r="B623" s="37"/>
      <c r="C623" s="37"/>
      <c r="D623" s="37"/>
      <c r="E623" s="37"/>
      <c r="F623" s="37"/>
    </row>
    <row r="624" ht="13.5" customHeight="1">
      <c r="A624" s="37"/>
      <c r="B624" s="37"/>
      <c r="C624" s="37"/>
      <c r="D624" s="37"/>
      <c r="E624" s="37"/>
      <c r="F624" s="37"/>
    </row>
    <row r="625" ht="13.5" customHeight="1">
      <c r="A625" s="37"/>
      <c r="B625" s="37"/>
      <c r="C625" s="37"/>
      <c r="D625" s="37"/>
      <c r="E625" s="37"/>
      <c r="F625" s="37"/>
    </row>
    <row r="626" ht="13.5" customHeight="1">
      <c r="A626" s="37"/>
      <c r="B626" s="37"/>
      <c r="C626" s="37"/>
      <c r="D626" s="37"/>
      <c r="E626" s="37"/>
      <c r="F626" s="37"/>
    </row>
    <row r="627" ht="13.5" customHeight="1">
      <c r="A627" s="37"/>
      <c r="B627" s="37"/>
      <c r="C627" s="37"/>
      <c r="D627" s="37"/>
      <c r="E627" s="37"/>
      <c r="F627" s="37"/>
    </row>
    <row r="628" ht="13.5" customHeight="1">
      <c r="A628" s="37"/>
      <c r="B628" s="37"/>
      <c r="C628" s="37"/>
      <c r="D628" s="37"/>
      <c r="E628" s="37"/>
      <c r="F628" s="37"/>
    </row>
    <row r="629" ht="13.5" customHeight="1">
      <c r="A629" s="37"/>
      <c r="B629" s="37"/>
      <c r="C629" s="37"/>
      <c r="D629" s="37"/>
      <c r="E629" s="37"/>
      <c r="F629" s="37"/>
    </row>
    <row r="630" ht="13.5" customHeight="1">
      <c r="A630" s="37"/>
      <c r="B630" s="37"/>
      <c r="C630" s="37"/>
      <c r="D630" s="37"/>
      <c r="E630" s="37"/>
      <c r="F630" s="37"/>
    </row>
    <row r="631" ht="13.5" customHeight="1">
      <c r="A631" s="37"/>
      <c r="B631" s="37"/>
      <c r="C631" s="37"/>
      <c r="D631" s="37"/>
      <c r="E631" s="37"/>
      <c r="F631" s="37"/>
    </row>
    <row r="632" ht="13.5" customHeight="1">
      <c r="A632" s="37"/>
      <c r="B632" s="37"/>
      <c r="C632" s="37"/>
      <c r="D632" s="37"/>
      <c r="E632" s="37"/>
      <c r="F632" s="37"/>
    </row>
    <row r="633" ht="13.5" customHeight="1">
      <c r="A633" s="37"/>
      <c r="B633" s="37"/>
      <c r="C633" s="37"/>
      <c r="D633" s="37"/>
      <c r="E633" s="37"/>
      <c r="F633" s="37"/>
    </row>
    <row r="634" ht="13.5" customHeight="1">
      <c r="A634" s="37"/>
      <c r="B634" s="37"/>
      <c r="C634" s="37"/>
      <c r="D634" s="37"/>
      <c r="E634" s="37"/>
      <c r="F634" s="37"/>
    </row>
    <row r="635" ht="13.5" customHeight="1">
      <c r="A635" s="37"/>
      <c r="B635" s="37"/>
      <c r="C635" s="37"/>
      <c r="D635" s="37"/>
      <c r="E635" s="37"/>
      <c r="F635" s="37"/>
    </row>
    <row r="636" ht="13.5" customHeight="1">
      <c r="A636" s="37"/>
      <c r="B636" s="37"/>
      <c r="C636" s="37"/>
      <c r="D636" s="37"/>
      <c r="E636" s="37"/>
      <c r="F636" s="37"/>
    </row>
    <row r="637" ht="13.5" customHeight="1">
      <c r="A637" s="37"/>
      <c r="B637" s="37"/>
      <c r="C637" s="37"/>
      <c r="D637" s="37"/>
      <c r="E637" s="37"/>
      <c r="F637" s="37"/>
    </row>
    <row r="638" ht="13.5" customHeight="1">
      <c r="A638" s="37"/>
      <c r="B638" s="37"/>
      <c r="C638" s="37"/>
      <c r="D638" s="37"/>
      <c r="E638" s="37"/>
      <c r="F638" s="37"/>
    </row>
    <row r="639" ht="13.5" customHeight="1">
      <c r="A639" s="37"/>
      <c r="B639" s="37"/>
      <c r="C639" s="37"/>
      <c r="D639" s="37"/>
      <c r="E639" s="37"/>
      <c r="F639" s="37"/>
    </row>
    <row r="640" ht="13.5" customHeight="1">
      <c r="A640" s="37"/>
      <c r="B640" s="37"/>
      <c r="C640" s="37"/>
      <c r="D640" s="37"/>
      <c r="E640" s="37"/>
      <c r="F640" s="37"/>
    </row>
    <row r="641" ht="13.5" customHeight="1">
      <c r="A641" s="37"/>
      <c r="B641" s="37"/>
      <c r="C641" s="37"/>
      <c r="D641" s="37"/>
      <c r="E641" s="37"/>
      <c r="F641" s="37"/>
    </row>
    <row r="642" ht="13.5" customHeight="1">
      <c r="A642" s="37"/>
      <c r="B642" s="37"/>
      <c r="C642" s="37"/>
      <c r="D642" s="37"/>
      <c r="E642" s="37"/>
      <c r="F642" s="37"/>
    </row>
    <row r="643" ht="13.5" customHeight="1">
      <c r="A643" s="37"/>
      <c r="B643" s="37"/>
      <c r="C643" s="37"/>
      <c r="D643" s="37"/>
      <c r="E643" s="37"/>
      <c r="F643" s="37"/>
    </row>
    <row r="644" ht="13.5" customHeight="1">
      <c r="A644" s="37"/>
      <c r="B644" s="37"/>
      <c r="C644" s="37"/>
      <c r="D644" s="37"/>
      <c r="E644" s="37"/>
      <c r="F644" s="37"/>
    </row>
    <row r="645" ht="13.5" customHeight="1">
      <c r="A645" s="37"/>
      <c r="B645" s="37"/>
      <c r="C645" s="37"/>
      <c r="D645" s="37"/>
      <c r="E645" s="37"/>
      <c r="F645" s="37"/>
    </row>
    <row r="646" ht="13.5" customHeight="1">
      <c r="A646" s="37"/>
      <c r="B646" s="37"/>
      <c r="C646" s="37"/>
      <c r="D646" s="37"/>
      <c r="E646" s="37"/>
      <c r="F646" s="37"/>
    </row>
    <row r="647" ht="13.5" customHeight="1">
      <c r="A647" s="37"/>
      <c r="B647" s="37"/>
      <c r="C647" s="37"/>
      <c r="D647" s="37"/>
      <c r="E647" s="37"/>
      <c r="F647" s="37"/>
    </row>
    <row r="648" ht="13.5" customHeight="1">
      <c r="A648" s="37"/>
      <c r="B648" s="37"/>
      <c r="C648" s="37"/>
      <c r="D648" s="37"/>
      <c r="E648" s="37"/>
      <c r="F648" s="37"/>
    </row>
    <row r="649" ht="13.5" customHeight="1">
      <c r="A649" s="37"/>
      <c r="B649" s="37"/>
      <c r="C649" s="37"/>
      <c r="D649" s="37"/>
      <c r="E649" s="37"/>
      <c r="F649" s="37"/>
    </row>
    <row r="650" ht="13.5" customHeight="1">
      <c r="A650" s="37"/>
      <c r="B650" s="37"/>
      <c r="C650" s="37"/>
      <c r="D650" s="37"/>
      <c r="E650" s="37"/>
      <c r="F650" s="37"/>
    </row>
    <row r="651" ht="13.5" customHeight="1">
      <c r="A651" s="37"/>
      <c r="B651" s="37"/>
      <c r="C651" s="37"/>
      <c r="D651" s="37"/>
      <c r="E651" s="37"/>
      <c r="F651" s="37"/>
    </row>
    <row r="652" ht="13.5" customHeight="1">
      <c r="A652" s="37"/>
      <c r="B652" s="37"/>
      <c r="C652" s="37"/>
      <c r="D652" s="37"/>
      <c r="E652" s="37"/>
      <c r="F652" s="37"/>
    </row>
    <row r="653" ht="13.5" customHeight="1">
      <c r="A653" s="37"/>
      <c r="B653" s="37"/>
      <c r="C653" s="37"/>
      <c r="D653" s="37"/>
      <c r="E653" s="37"/>
      <c r="F653" s="37"/>
    </row>
    <row r="654" ht="13.5" customHeight="1">
      <c r="A654" s="37"/>
      <c r="B654" s="37"/>
      <c r="C654" s="37"/>
      <c r="D654" s="37"/>
      <c r="E654" s="37"/>
      <c r="F654" s="37"/>
    </row>
    <row r="655" ht="13.5" customHeight="1">
      <c r="A655" s="37"/>
      <c r="B655" s="37"/>
      <c r="C655" s="37"/>
      <c r="D655" s="37"/>
      <c r="E655" s="37"/>
      <c r="F655" s="37"/>
    </row>
    <row r="656" ht="13.5" customHeight="1">
      <c r="A656" s="37"/>
      <c r="B656" s="37"/>
      <c r="C656" s="37"/>
      <c r="D656" s="37"/>
      <c r="E656" s="37"/>
      <c r="F656" s="37"/>
    </row>
    <row r="657" ht="13.5" customHeight="1">
      <c r="A657" s="37"/>
      <c r="B657" s="37"/>
      <c r="C657" s="37"/>
      <c r="D657" s="37"/>
      <c r="E657" s="37"/>
      <c r="F657" s="37"/>
    </row>
    <row r="658" ht="13.5" customHeight="1">
      <c r="A658" s="37"/>
      <c r="B658" s="37"/>
      <c r="C658" s="37"/>
      <c r="D658" s="37"/>
      <c r="E658" s="37"/>
      <c r="F658" s="37"/>
    </row>
    <row r="659" ht="13.5" customHeight="1">
      <c r="A659" s="37"/>
      <c r="B659" s="37"/>
      <c r="C659" s="37"/>
      <c r="D659" s="37"/>
      <c r="E659" s="37"/>
      <c r="F659" s="37"/>
    </row>
    <row r="660" ht="13.5" customHeight="1">
      <c r="A660" s="37"/>
      <c r="B660" s="37"/>
      <c r="C660" s="37"/>
      <c r="D660" s="37"/>
      <c r="E660" s="37"/>
      <c r="F660" s="37"/>
    </row>
    <row r="661" ht="13.5" customHeight="1">
      <c r="A661" s="37"/>
      <c r="B661" s="37"/>
      <c r="C661" s="37"/>
      <c r="D661" s="37"/>
      <c r="E661" s="37"/>
      <c r="F661" s="37"/>
    </row>
    <row r="662" ht="13.5" customHeight="1">
      <c r="A662" s="37"/>
      <c r="B662" s="37"/>
      <c r="C662" s="37"/>
      <c r="D662" s="37"/>
      <c r="E662" s="37"/>
      <c r="F662" s="37"/>
    </row>
    <row r="663" ht="13.5" customHeight="1">
      <c r="A663" s="37"/>
      <c r="B663" s="37"/>
      <c r="C663" s="37"/>
      <c r="D663" s="37"/>
      <c r="E663" s="37"/>
      <c r="F663" s="37"/>
    </row>
    <row r="664" ht="13.5" customHeight="1">
      <c r="A664" s="37"/>
      <c r="B664" s="37"/>
      <c r="C664" s="37"/>
      <c r="D664" s="37"/>
      <c r="E664" s="37"/>
      <c r="F664" s="37"/>
    </row>
    <row r="665" ht="13.5" customHeight="1">
      <c r="A665" s="37"/>
      <c r="B665" s="37"/>
      <c r="C665" s="37"/>
      <c r="D665" s="37"/>
      <c r="E665" s="37"/>
      <c r="F665" s="37"/>
    </row>
    <row r="666" ht="13.5" customHeight="1">
      <c r="A666" s="37"/>
      <c r="B666" s="37"/>
      <c r="C666" s="37"/>
      <c r="D666" s="37"/>
      <c r="E666" s="37"/>
      <c r="F666" s="37"/>
    </row>
    <row r="667" ht="13.5" customHeight="1">
      <c r="A667" s="37"/>
      <c r="B667" s="37"/>
      <c r="C667" s="37"/>
      <c r="D667" s="37"/>
      <c r="E667" s="37"/>
      <c r="F667" s="37"/>
    </row>
    <row r="668" ht="13.5" customHeight="1">
      <c r="A668" s="37"/>
      <c r="B668" s="37"/>
      <c r="C668" s="37"/>
      <c r="D668" s="37"/>
      <c r="E668" s="37"/>
      <c r="F668" s="37"/>
    </row>
    <row r="669" ht="13.5" customHeight="1">
      <c r="A669" s="37"/>
      <c r="B669" s="37"/>
      <c r="C669" s="37"/>
      <c r="D669" s="37"/>
      <c r="E669" s="37"/>
      <c r="F669" s="37"/>
    </row>
    <row r="670" ht="13.5" customHeight="1">
      <c r="A670" s="37"/>
      <c r="B670" s="37"/>
      <c r="C670" s="37"/>
      <c r="D670" s="37"/>
      <c r="E670" s="37"/>
      <c r="F670" s="37"/>
    </row>
    <row r="671" ht="13.5" customHeight="1">
      <c r="A671" s="37"/>
      <c r="B671" s="37"/>
      <c r="C671" s="37"/>
      <c r="D671" s="37"/>
      <c r="E671" s="37"/>
      <c r="F671" s="37"/>
    </row>
    <row r="672" ht="13.5" customHeight="1">
      <c r="A672" s="37"/>
      <c r="B672" s="37"/>
      <c r="C672" s="37"/>
      <c r="D672" s="37"/>
      <c r="E672" s="37"/>
      <c r="F672" s="37"/>
    </row>
    <row r="673" ht="13.5" customHeight="1">
      <c r="A673" s="37"/>
      <c r="B673" s="37"/>
      <c r="C673" s="37"/>
      <c r="D673" s="37"/>
      <c r="E673" s="37"/>
      <c r="F673" s="37"/>
    </row>
    <row r="674" ht="13.5" customHeight="1">
      <c r="A674" s="37"/>
      <c r="B674" s="37"/>
      <c r="C674" s="37"/>
      <c r="D674" s="37"/>
      <c r="E674" s="37"/>
      <c r="F674" s="37"/>
    </row>
    <row r="675" ht="13.5" customHeight="1">
      <c r="A675" s="37"/>
      <c r="B675" s="37"/>
      <c r="C675" s="37"/>
      <c r="D675" s="37"/>
      <c r="E675" s="37"/>
      <c r="F675" s="37"/>
    </row>
    <row r="676" ht="13.5" customHeight="1">
      <c r="A676" s="37"/>
      <c r="B676" s="37"/>
      <c r="C676" s="37"/>
      <c r="D676" s="37"/>
      <c r="E676" s="37"/>
      <c r="F676" s="37"/>
    </row>
    <row r="677" ht="13.5" customHeight="1">
      <c r="A677" s="37"/>
      <c r="B677" s="37"/>
      <c r="C677" s="37"/>
      <c r="D677" s="37"/>
      <c r="E677" s="37"/>
      <c r="F677" s="37"/>
    </row>
    <row r="678" ht="13.5" customHeight="1">
      <c r="A678" s="37"/>
      <c r="B678" s="37"/>
      <c r="C678" s="37"/>
      <c r="D678" s="37"/>
      <c r="E678" s="37"/>
      <c r="F678" s="37"/>
    </row>
    <row r="679" ht="13.5" customHeight="1">
      <c r="A679" s="37"/>
      <c r="B679" s="37"/>
      <c r="C679" s="37"/>
      <c r="D679" s="37"/>
      <c r="E679" s="37"/>
      <c r="F679" s="37"/>
    </row>
    <row r="680" ht="13.5" customHeight="1">
      <c r="A680" s="37"/>
      <c r="B680" s="37"/>
      <c r="C680" s="37"/>
      <c r="D680" s="37"/>
      <c r="E680" s="37"/>
      <c r="F680" s="37"/>
    </row>
    <row r="681" ht="13.5" customHeight="1">
      <c r="A681" s="37"/>
      <c r="B681" s="37"/>
      <c r="C681" s="37"/>
      <c r="D681" s="37"/>
      <c r="E681" s="37"/>
      <c r="F681" s="37"/>
    </row>
    <row r="682" ht="13.5" customHeight="1">
      <c r="A682" s="37"/>
      <c r="B682" s="37"/>
      <c r="C682" s="37"/>
      <c r="D682" s="37"/>
      <c r="E682" s="37"/>
      <c r="F682" s="37"/>
    </row>
    <row r="683" ht="13.5" customHeight="1">
      <c r="A683" s="37"/>
      <c r="B683" s="37"/>
      <c r="C683" s="37"/>
      <c r="D683" s="37"/>
      <c r="E683" s="37"/>
      <c r="F683" s="37"/>
    </row>
    <row r="684" ht="13.5" customHeight="1">
      <c r="A684" s="37"/>
      <c r="B684" s="37"/>
      <c r="C684" s="37"/>
      <c r="D684" s="37"/>
      <c r="E684" s="37"/>
      <c r="F684" s="37"/>
    </row>
    <row r="685" ht="13.5" customHeight="1">
      <c r="A685" s="37"/>
      <c r="B685" s="37"/>
      <c r="C685" s="37"/>
      <c r="D685" s="37"/>
      <c r="E685" s="37"/>
      <c r="F685" s="37"/>
    </row>
    <row r="686" ht="13.5" customHeight="1">
      <c r="A686" s="37"/>
      <c r="B686" s="37"/>
      <c r="C686" s="37"/>
      <c r="D686" s="37"/>
      <c r="E686" s="37"/>
      <c r="F686" s="37"/>
    </row>
    <row r="687" ht="13.5" customHeight="1">
      <c r="A687" s="37"/>
      <c r="B687" s="37"/>
      <c r="C687" s="37"/>
      <c r="D687" s="37"/>
      <c r="E687" s="37"/>
      <c r="F687" s="37"/>
    </row>
    <row r="688" ht="13.5" customHeight="1">
      <c r="A688" s="37"/>
      <c r="B688" s="37"/>
      <c r="C688" s="37"/>
      <c r="D688" s="37"/>
      <c r="E688" s="37"/>
      <c r="F688" s="37"/>
    </row>
    <row r="689" ht="13.5" customHeight="1">
      <c r="A689" s="37"/>
      <c r="B689" s="37"/>
      <c r="C689" s="37"/>
      <c r="D689" s="37"/>
      <c r="E689" s="37"/>
      <c r="F689" s="37"/>
    </row>
    <row r="690" ht="13.5" customHeight="1">
      <c r="A690" s="37"/>
      <c r="B690" s="37"/>
      <c r="C690" s="37"/>
      <c r="D690" s="37"/>
      <c r="E690" s="37"/>
      <c r="F690" s="37"/>
    </row>
    <row r="691" ht="13.5" customHeight="1">
      <c r="A691" s="37"/>
      <c r="B691" s="37"/>
      <c r="C691" s="37"/>
      <c r="D691" s="37"/>
      <c r="E691" s="37"/>
      <c r="F691" s="37"/>
    </row>
    <row r="692" ht="13.5" customHeight="1">
      <c r="A692" s="37"/>
      <c r="B692" s="37"/>
      <c r="C692" s="37"/>
      <c r="D692" s="37"/>
      <c r="E692" s="37"/>
      <c r="F692" s="37"/>
    </row>
    <row r="693" ht="13.5" customHeight="1">
      <c r="A693" s="37"/>
      <c r="B693" s="37"/>
      <c r="C693" s="37"/>
      <c r="D693" s="37"/>
      <c r="E693" s="37"/>
      <c r="F693" s="37"/>
    </row>
    <row r="694" ht="13.5" customHeight="1">
      <c r="A694" s="37"/>
      <c r="B694" s="37"/>
      <c r="C694" s="37"/>
      <c r="D694" s="37"/>
      <c r="E694" s="37"/>
      <c r="F694" s="37"/>
    </row>
    <row r="695" ht="13.5" customHeight="1">
      <c r="A695" s="37"/>
      <c r="B695" s="37"/>
      <c r="C695" s="37"/>
      <c r="D695" s="37"/>
      <c r="E695" s="37"/>
      <c r="F695" s="37"/>
    </row>
    <row r="696" ht="13.5" customHeight="1">
      <c r="A696" s="37"/>
      <c r="B696" s="37"/>
      <c r="C696" s="37"/>
      <c r="D696" s="37"/>
      <c r="E696" s="37"/>
      <c r="F696" s="37"/>
    </row>
    <row r="697" ht="13.5" customHeight="1">
      <c r="A697" s="37"/>
      <c r="B697" s="37"/>
      <c r="C697" s="37"/>
      <c r="D697" s="37"/>
      <c r="E697" s="37"/>
      <c r="F697" s="37"/>
    </row>
    <row r="698" ht="13.5" customHeight="1">
      <c r="A698" s="37"/>
      <c r="B698" s="37"/>
      <c r="C698" s="37"/>
      <c r="D698" s="37"/>
      <c r="E698" s="37"/>
      <c r="F698" s="37"/>
    </row>
    <row r="699" ht="13.5" customHeight="1">
      <c r="A699" s="37"/>
      <c r="B699" s="37"/>
      <c r="C699" s="37"/>
      <c r="D699" s="37"/>
      <c r="E699" s="37"/>
      <c r="F699" s="37"/>
    </row>
    <row r="700" ht="13.5" customHeight="1">
      <c r="A700" s="37"/>
      <c r="B700" s="37"/>
      <c r="C700" s="37"/>
      <c r="D700" s="37"/>
      <c r="E700" s="37"/>
      <c r="F700" s="37"/>
    </row>
    <row r="701" ht="13.5" customHeight="1">
      <c r="A701" s="37"/>
      <c r="B701" s="37"/>
      <c r="C701" s="37"/>
      <c r="D701" s="37"/>
      <c r="E701" s="37"/>
      <c r="F701" s="37"/>
    </row>
    <row r="702" ht="13.5" customHeight="1">
      <c r="A702" s="37"/>
      <c r="B702" s="37"/>
      <c r="C702" s="37"/>
      <c r="D702" s="37"/>
      <c r="E702" s="37"/>
      <c r="F702" s="37"/>
    </row>
    <row r="703" ht="13.5" customHeight="1">
      <c r="A703" s="37"/>
      <c r="B703" s="37"/>
      <c r="C703" s="37"/>
      <c r="D703" s="37"/>
      <c r="E703" s="37"/>
      <c r="F703" s="37"/>
    </row>
    <row r="704" ht="13.5" customHeight="1">
      <c r="A704" s="37"/>
      <c r="B704" s="37"/>
      <c r="C704" s="37"/>
      <c r="D704" s="37"/>
      <c r="E704" s="37"/>
      <c r="F704" s="37"/>
    </row>
    <row r="705" ht="13.5" customHeight="1">
      <c r="A705" s="37"/>
      <c r="B705" s="37"/>
      <c r="C705" s="37"/>
      <c r="D705" s="37"/>
      <c r="E705" s="37"/>
      <c r="F705" s="37"/>
    </row>
    <row r="706" ht="13.5" customHeight="1">
      <c r="A706" s="37"/>
      <c r="B706" s="37"/>
      <c r="C706" s="37"/>
      <c r="D706" s="37"/>
      <c r="E706" s="37"/>
      <c r="F706" s="37"/>
    </row>
    <row r="707" ht="13.5" customHeight="1">
      <c r="A707" s="37"/>
      <c r="B707" s="37"/>
      <c r="C707" s="37"/>
      <c r="D707" s="37"/>
      <c r="E707" s="37"/>
      <c r="F707" s="37"/>
    </row>
    <row r="708" ht="13.5" customHeight="1">
      <c r="A708" s="37"/>
      <c r="B708" s="37"/>
      <c r="C708" s="37"/>
      <c r="D708" s="37"/>
      <c r="E708" s="37"/>
      <c r="F708" s="37"/>
    </row>
    <row r="709" ht="13.5" customHeight="1">
      <c r="A709" s="37"/>
      <c r="B709" s="37"/>
      <c r="C709" s="37"/>
      <c r="D709" s="37"/>
      <c r="E709" s="37"/>
      <c r="F709" s="37"/>
    </row>
    <row r="710" ht="13.5" customHeight="1">
      <c r="A710" s="37"/>
      <c r="B710" s="37"/>
      <c r="C710" s="37"/>
      <c r="D710" s="37"/>
      <c r="E710" s="37"/>
      <c r="F710" s="37"/>
    </row>
    <row r="711" ht="13.5" customHeight="1">
      <c r="A711" s="37"/>
      <c r="B711" s="37"/>
      <c r="C711" s="37"/>
      <c r="D711" s="37"/>
      <c r="E711" s="37"/>
      <c r="F711" s="37"/>
    </row>
    <row r="712" ht="13.5" customHeight="1">
      <c r="A712" s="37"/>
      <c r="B712" s="37"/>
      <c r="C712" s="37"/>
      <c r="D712" s="37"/>
      <c r="E712" s="37"/>
      <c r="F712" s="37"/>
    </row>
    <row r="713" ht="13.5" customHeight="1">
      <c r="A713" s="37"/>
      <c r="B713" s="37"/>
      <c r="C713" s="37"/>
      <c r="D713" s="37"/>
      <c r="E713" s="37"/>
      <c r="F713" s="37"/>
    </row>
    <row r="714" ht="13.5" customHeight="1">
      <c r="A714" s="37"/>
      <c r="B714" s="37"/>
      <c r="C714" s="37"/>
      <c r="D714" s="37"/>
      <c r="E714" s="37"/>
      <c r="F714" s="37"/>
    </row>
    <row r="715" ht="13.5" customHeight="1">
      <c r="A715" s="37"/>
      <c r="B715" s="37"/>
      <c r="C715" s="37"/>
      <c r="D715" s="37"/>
      <c r="E715" s="37"/>
      <c r="F715" s="37"/>
    </row>
    <row r="716" ht="13.5" customHeight="1">
      <c r="A716" s="37"/>
      <c r="B716" s="37"/>
      <c r="C716" s="37"/>
      <c r="D716" s="37"/>
      <c r="E716" s="37"/>
      <c r="F716" s="37"/>
    </row>
    <row r="717" ht="13.5" customHeight="1">
      <c r="A717" s="37"/>
      <c r="B717" s="37"/>
      <c r="C717" s="37"/>
      <c r="D717" s="37"/>
      <c r="E717" s="37"/>
      <c r="F717" s="37"/>
    </row>
    <row r="718" ht="13.5" customHeight="1">
      <c r="A718" s="37"/>
      <c r="B718" s="37"/>
      <c r="C718" s="37"/>
      <c r="D718" s="37"/>
      <c r="E718" s="37"/>
      <c r="F718" s="37"/>
    </row>
    <row r="719" ht="13.5" customHeight="1">
      <c r="A719" s="37"/>
      <c r="B719" s="37"/>
      <c r="C719" s="37"/>
      <c r="D719" s="37"/>
      <c r="E719" s="37"/>
      <c r="F719" s="37"/>
    </row>
    <row r="720" ht="13.5" customHeight="1">
      <c r="A720" s="37"/>
      <c r="B720" s="37"/>
      <c r="C720" s="37"/>
      <c r="D720" s="37"/>
      <c r="E720" s="37"/>
      <c r="F720" s="37"/>
    </row>
    <row r="721" ht="13.5" customHeight="1">
      <c r="A721" s="37"/>
      <c r="B721" s="37"/>
      <c r="C721" s="37"/>
      <c r="D721" s="37"/>
      <c r="E721" s="37"/>
      <c r="F721" s="37"/>
    </row>
    <row r="722" ht="13.5" customHeight="1">
      <c r="A722" s="37"/>
      <c r="B722" s="37"/>
      <c r="C722" s="37"/>
      <c r="D722" s="37"/>
      <c r="E722" s="37"/>
      <c r="F722" s="37"/>
    </row>
    <row r="723" ht="13.5" customHeight="1">
      <c r="A723" s="37"/>
      <c r="B723" s="37"/>
      <c r="C723" s="37"/>
      <c r="D723" s="37"/>
      <c r="E723" s="37"/>
      <c r="F723" s="37"/>
    </row>
    <row r="724" ht="13.5" customHeight="1">
      <c r="A724" s="37"/>
      <c r="B724" s="37"/>
      <c r="C724" s="37"/>
      <c r="D724" s="37"/>
      <c r="E724" s="37"/>
      <c r="F724" s="37"/>
    </row>
    <row r="725" ht="13.5" customHeight="1">
      <c r="A725" s="37"/>
      <c r="B725" s="37"/>
      <c r="C725" s="37"/>
      <c r="D725" s="37"/>
      <c r="E725" s="37"/>
      <c r="F725" s="37"/>
    </row>
    <row r="726" ht="13.5" customHeight="1">
      <c r="A726" s="37"/>
      <c r="B726" s="37"/>
      <c r="C726" s="37"/>
      <c r="D726" s="37"/>
      <c r="E726" s="37"/>
      <c r="F726" s="37"/>
    </row>
    <row r="727" ht="13.5" customHeight="1">
      <c r="A727" s="37"/>
      <c r="B727" s="37"/>
      <c r="C727" s="37"/>
      <c r="D727" s="37"/>
      <c r="E727" s="37"/>
      <c r="F727" s="37"/>
    </row>
    <row r="728" ht="13.5" customHeight="1">
      <c r="A728" s="37"/>
      <c r="B728" s="37"/>
      <c r="C728" s="37"/>
      <c r="D728" s="37"/>
      <c r="E728" s="37"/>
      <c r="F728" s="37"/>
    </row>
    <row r="729" ht="13.5" customHeight="1">
      <c r="A729" s="37"/>
      <c r="B729" s="37"/>
      <c r="C729" s="37"/>
      <c r="D729" s="37"/>
      <c r="E729" s="37"/>
      <c r="F729" s="37"/>
    </row>
    <row r="730" ht="13.5" customHeight="1">
      <c r="A730" s="37"/>
      <c r="B730" s="37"/>
      <c r="C730" s="37"/>
      <c r="D730" s="37"/>
      <c r="E730" s="37"/>
      <c r="F730" s="37"/>
    </row>
    <row r="731" ht="13.5" customHeight="1">
      <c r="A731" s="37"/>
      <c r="B731" s="37"/>
      <c r="C731" s="37"/>
      <c r="D731" s="37"/>
      <c r="E731" s="37"/>
      <c r="F731" s="37"/>
    </row>
    <row r="732" ht="13.5" customHeight="1">
      <c r="A732" s="37"/>
      <c r="B732" s="37"/>
      <c r="C732" s="37"/>
      <c r="D732" s="37"/>
      <c r="E732" s="37"/>
      <c r="F732" s="37"/>
    </row>
    <row r="733" ht="13.5" customHeight="1">
      <c r="A733" s="37"/>
      <c r="B733" s="37"/>
      <c r="C733" s="37"/>
      <c r="D733" s="37"/>
      <c r="E733" s="37"/>
      <c r="F733" s="37"/>
    </row>
    <row r="734" ht="13.5" customHeight="1">
      <c r="A734" s="37"/>
      <c r="B734" s="37"/>
      <c r="C734" s="37"/>
      <c r="D734" s="37"/>
      <c r="E734" s="37"/>
      <c r="F734" s="37"/>
    </row>
    <row r="735" ht="13.5" customHeight="1">
      <c r="A735" s="37"/>
      <c r="B735" s="37"/>
      <c r="C735" s="37"/>
      <c r="D735" s="37"/>
      <c r="E735" s="37"/>
      <c r="F735" s="37"/>
    </row>
    <row r="736" ht="13.5" customHeight="1">
      <c r="A736" s="37"/>
      <c r="B736" s="37"/>
      <c r="C736" s="37"/>
      <c r="D736" s="37"/>
      <c r="E736" s="37"/>
      <c r="F736" s="37"/>
    </row>
    <row r="737" ht="13.5" customHeight="1">
      <c r="A737" s="37"/>
      <c r="B737" s="37"/>
      <c r="C737" s="37"/>
      <c r="D737" s="37"/>
      <c r="E737" s="37"/>
      <c r="F737" s="37"/>
    </row>
    <row r="738" ht="13.5" customHeight="1">
      <c r="A738" s="37"/>
      <c r="B738" s="37"/>
      <c r="C738" s="37"/>
      <c r="D738" s="37"/>
      <c r="E738" s="37"/>
      <c r="F738" s="37"/>
    </row>
    <row r="739" ht="13.5" customHeight="1">
      <c r="A739" s="37"/>
      <c r="B739" s="37"/>
      <c r="C739" s="37"/>
      <c r="D739" s="37"/>
      <c r="E739" s="37"/>
      <c r="F739" s="37"/>
    </row>
    <row r="740" ht="13.5" customHeight="1">
      <c r="A740" s="37"/>
      <c r="B740" s="37"/>
      <c r="C740" s="37"/>
      <c r="D740" s="37"/>
      <c r="E740" s="37"/>
      <c r="F740" s="37"/>
    </row>
    <row r="741" ht="13.5" customHeight="1">
      <c r="A741" s="37"/>
      <c r="B741" s="37"/>
      <c r="C741" s="37"/>
      <c r="D741" s="37"/>
      <c r="E741" s="37"/>
      <c r="F741" s="37"/>
    </row>
    <row r="742" ht="13.5" customHeight="1">
      <c r="A742" s="37"/>
      <c r="B742" s="37"/>
      <c r="C742" s="37"/>
      <c r="D742" s="37"/>
      <c r="E742" s="37"/>
      <c r="F742" s="37"/>
    </row>
    <row r="743" ht="13.5" customHeight="1">
      <c r="A743" s="37"/>
      <c r="B743" s="37"/>
      <c r="C743" s="37"/>
      <c r="D743" s="37"/>
      <c r="E743" s="37"/>
      <c r="F743" s="37"/>
    </row>
    <row r="744" ht="13.5" customHeight="1">
      <c r="A744" s="37"/>
      <c r="B744" s="37"/>
      <c r="C744" s="37"/>
      <c r="D744" s="37"/>
      <c r="E744" s="37"/>
      <c r="F744" s="37"/>
    </row>
    <row r="745" ht="13.5" customHeight="1">
      <c r="A745" s="37"/>
      <c r="B745" s="37"/>
      <c r="C745" s="37"/>
      <c r="D745" s="37"/>
      <c r="E745" s="37"/>
      <c r="F745" s="37"/>
    </row>
    <row r="746" ht="13.5" customHeight="1">
      <c r="A746" s="37"/>
      <c r="B746" s="37"/>
      <c r="C746" s="37"/>
      <c r="D746" s="37"/>
      <c r="E746" s="37"/>
      <c r="F746" s="37"/>
    </row>
    <row r="747" ht="13.5" customHeight="1">
      <c r="A747" s="37"/>
      <c r="B747" s="37"/>
      <c r="C747" s="37"/>
      <c r="D747" s="37"/>
      <c r="E747" s="37"/>
      <c r="F747" s="37"/>
    </row>
    <row r="748" ht="13.5" customHeight="1">
      <c r="A748" s="37"/>
      <c r="B748" s="37"/>
      <c r="C748" s="37"/>
      <c r="D748" s="37"/>
      <c r="E748" s="37"/>
      <c r="F748" s="37"/>
    </row>
    <row r="749" ht="13.5" customHeight="1">
      <c r="A749" s="37"/>
      <c r="B749" s="37"/>
      <c r="C749" s="37"/>
      <c r="D749" s="37"/>
      <c r="E749" s="37"/>
      <c r="F749" s="37"/>
    </row>
    <row r="750" ht="13.5" customHeight="1">
      <c r="A750" s="37"/>
      <c r="B750" s="37"/>
      <c r="C750" s="37"/>
      <c r="D750" s="37"/>
      <c r="E750" s="37"/>
      <c r="F750" s="37"/>
    </row>
    <row r="751" ht="13.5" customHeight="1">
      <c r="A751" s="37"/>
      <c r="B751" s="37"/>
      <c r="C751" s="37"/>
      <c r="D751" s="37"/>
      <c r="E751" s="37"/>
      <c r="F751" s="37"/>
    </row>
    <row r="752" ht="13.5" customHeight="1">
      <c r="A752" s="37"/>
      <c r="B752" s="37"/>
      <c r="C752" s="37"/>
      <c r="D752" s="37"/>
      <c r="E752" s="37"/>
      <c r="F752" s="37"/>
    </row>
    <row r="753" ht="13.5" customHeight="1">
      <c r="A753" s="37"/>
      <c r="B753" s="37"/>
      <c r="C753" s="37"/>
      <c r="D753" s="37"/>
      <c r="E753" s="37"/>
      <c r="F753" s="37"/>
    </row>
    <row r="754" ht="13.5" customHeight="1">
      <c r="A754" s="37"/>
      <c r="B754" s="37"/>
      <c r="C754" s="37"/>
      <c r="D754" s="37"/>
      <c r="E754" s="37"/>
      <c r="F754" s="37"/>
    </row>
    <row r="755" ht="13.5" customHeight="1">
      <c r="A755" s="37"/>
      <c r="B755" s="37"/>
      <c r="C755" s="37"/>
      <c r="D755" s="37"/>
      <c r="E755" s="37"/>
      <c r="F755" s="37"/>
    </row>
    <row r="756" ht="13.5" customHeight="1">
      <c r="A756" s="37"/>
      <c r="B756" s="37"/>
      <c r="C756" s="37"/>
      <c r="D756" s="37"/>
      <c r="E756" s="37"/>
      <c r="F756" s="37"/>
    </row>
    <row r="757" ht="13.5" customHeight="1">
      <c r="A757" s="37"/>
      <c r="B757" s="37"/>
      <c r="C757" s="37"/>
      <c r="D757" s="37"/>
      <c r="E757" s="37"/>
      <c r="F757" s="37"/>
    </row>
    <row r="758" ht="13.5" customHeight="1">
      <c r="A758" s="37"/>
      <c r="B758" s="37"/>
      <c r="C758" s="37"/>
      <c r="D758" s="37"/>
      <c r="E758" s="37"/>
      <c r="F758" s="37"/>
    </row>
    <row r="759" ht="13.5" customHeight="1">
      <c r="A759" s="37"/>
      <c r="B759" s="37"/>
      <c r="C759" s="37"/>
      <c r="D759" s="37"/>
      <c r="E759" s="37"/>
      <c r="F759" s="37"/>
    </row>
    <row r="760" ht="13.5" customHeight="1">
      <c r="A760" s="37"/>
      <c r="B760" s="37"/>
      <c r="C760" s="37"/>
      <c r="D760" s="37"/>
      <c r="E760" s="37"/>
      <c r="F760" s="37"/>
    </row>
    <row r="761" ht="13.5" customHeight="1">
      <c r="A761" s="37"/>
      <c r="B761" s="37"/>
      <c r="C761" s="37"/>
      <c r="D761" s="37"/>
      <c r="E761" s="37"/>
      <c r="F761" s="37"/>
    </row>
    <row r="762" ht="13.5" customHeight="1">
      <c r="A762" s="37"/>
      <c r="B762" s="37"/>
      <c r="C762" s="37"/>
      <c r="D762" s="37"/>
      <c r="E762" s="37"/>
      <c r="F762" s="37"/>
    </row>
    <row r="763" ht="13.5" customHeight="1">
      <c r="A763" s="37"/>
      <c r="B763" s="37"/>
      <c r="C763" s="37"/>
      <c r="D763" s="37"/>
      <c r="E763" s="37"/>
      <c r="F763" s="37"/>
    </row>
    <row r="764" ht="13.5" customHeight="1">
      <c r="A764" s="37"/>
      <c r="B764" s="37"/>
      <c r="C764" s="37"/>
      <c r="D764" s="37"/>
      <c r="E764" s="37"/>
      <c r="F764" s="37"/>
    </row>
    <row r="765" ht="13.5" customHeight="1">
      <c r="A765" s="37"/>
      <c r="B765" s="37"/>
      <c r="C765" s="37"/>
      <c r="D765" s="37"/>
      <c r="E765" s="37"/>
      <c r="F765" s="37"/>
    </row>
    <row r="766" ht="13.5" customHeight="1">
      <c r="A766" s="37"/>
      <c r="B766" s="37"/>
      <c r="C766" s="37"/>
      <c r="D766" s="37"/>
      <c r="E766" s="37"/>
      <c r="F766" s="37"/>
    </row>
    <row r="767" ht="13.5" customHeight="1">
      <c r="A767" s="37"/>
      <c r="B767" s="37"/>
      <c r="C767" s="37"/>
      <c r="D767" s="37"/>
      <c r="E767" s="37"/>
      <c r="F767" s="37"/>
    </row>
    <row r="768" ht="13.5" customHeight="1">
      <c r="A768" s="37"/>
      <c r="B768" s="37"/>
      <c r="C768" s="37"/>
      <c r="D768" s="37"/>
      <c r="E768" s="37"/>
      <c r="F768" s="37"/>
    </row>
    <row r="769" ht="13.5" customHeight="1">
      <c r="A769" s="37"/>
      <c r="B769" s="37"/>
      <c r="C769" s="37"/>
      <c r="D769" s="37"/>
      <c r="E769" s="37"/>
      <c r="F769" s="37"/>
    </row>
    <row r="770" ht="13.5" customHeight="1">
      <c r="A770" s="37"/>
      <c r="B770" s="37"/>
      <c r="C770" s="37"/>
      <c r="D770" s="37"/>
      <c r="E770" s="37"/>
      <c r="F770" s="37"/>
    </row>
    <row r="771" ht="13.5" customHeight="1">
      <c r="A771" s="37"/>
      <c r="B771" s="37"/>
      <c r="C771" s="37"/>
      <c r="D771" s="37"/>
      <c r="E771" s="37"/>
      <c r="F771" s="37"/>
    </row>
    <row r="772" ht="13.5" customHeight="1">
      <c r="A772" s="37"/>
      <c r="B772" s="37"/>
      <c r="C772" s="37"/>
      <c r="D772" s="37"/>
      <c r="E772" s="37"/>
      <c r="F772" s="37"/>
    </row>
    <row r="773" ht="13.5" customHeight="1">
      <c r="A773" s="37"/>
      <c r="B773" s="37"/>
      <c r="C773" s="37"/>
      <c r="D773" s="37"/>
      <c r="E773" s="37"/>
      <c r="F773" s="37"/>
    </row>
    <row r="774" ht="13.5" customHeight="1">
      <c r="A774" s="37"/>
      <c r="B774" s="37"/>
      <c r="C774" s="37"/>
      <c r="D774" s="37"/>
      <c r="E774" s="37"/>
      <c r="F774" s="37"/>
    </row>
    <row r="775" ht="13.5" customHeight="1">
      <c r="A775" s="37"/>
      <c r="B775" s="37"/>
      <c r="C775" s="37"/>
      <c r="D775" s="37"/>
      <c r="E775" s="37"/>
      <c r="F775" s="37"/>
    </row>
    <row r="776" ht="13.5" customHeight="1">
      <c r="A776" s="37"/>
      <c r="B776" s="37"/>
      <c r="C776" s="37"/>
      <c r="D776" s="37"/>
      <c r="E776" s="37"/>
      <c r="F776" s="37"/>
    </row>
    <row r="777" ht="13.5" customHeight="1">
      <c r="A777" s="37"/>
      <c r="B777" s="37"/>
      <c r="C777" s="37"/>
      <c r="D777" s="37"/>
      <c r="E777" s="37"/>
      <c r="F777" s="37"/>
    </row>
    <row r="778" ht="13.5" customHeight="1">
      <c r="A778" s="37"/>
      <c r="B778" s="37"/>
      <c r="C778" s="37"/>
      <c r="D778" s="37"/>
      <c r="E778" s="37"/>
      <c r="F778" s="37"/>
    </row>
    <row r="779" ht="13.5" customHeight="1">
      <c r="A779" s="37"/>
      <c r="B779" s="37"/>
      <c r="C779" s="37"/>
      <c r="D779" s="37"/>
      <c r="E779" s="37"/>
      <c r="F779" s="37"/>
    </row>
    <row r="780" ht="13.5" customHeight="1">
      <c r="A780" s="37"/>
      <c r="B780" s="37"/>
      <c r="C780" s="37"/>
      <c r="D780" s="37"/>
      <c r="E780" s="37"/>
      <c r="F780" s="37"/>
    </row>
    <row r="781" ht="13.5" customHeight="1">
      <c r="A781" s="37"/>
      <c r="B781" s="37"/>
      <c r="C781" s="37"/>
      <c r="D781" s="37"/>
      <c r="E781" s="37"/>
      <c r="F781" s="37"/>
    </row>
    <row r="782" ht="13.5" customHeight="1">
      <c r="A782" s="37"/>
      <c r="B782" s="37"/>
      <c r="C782" s="37"/>
      <c r="D782" s="37"/>
      <c r="E782" s="37"/>
      <c r="F782" s="37"/>
    </row>
    <row r="783" ht="13.5" customHeight="1">
      <c r="A783" s="37"/>
      <c r="B783" s="37"/>
      <c r="C783" s="37"/>
      <c r="D783" s="37"/>
      <c r="E783" s="37"/>
      <c r="F783" s="37"/>
    </row>
    <row r="784" ht="13.5" customHeight="1">
      <c r="A784" s="37"/>
      <c r="B784" s="37"/>
      <c r="C784" s="37"/>
      <c r="D784" s="37"/>
      <c r="E784" s="37"/>
      <c r="F784" s="37"/>
    </row>
    <row r="785" ht="13.5" customHeight="1">
      <c r="A785" s="37"/>
      <c r="B785" s="37"/>
      <c r="C785" s="37"/>
      <c r="D785" s="37"/>
      <c r="E785" s="37"/>
      <c r="F785" s="37"/>
    </row>
    <row r="786" ht="13.5" customHeight="1">
      <c r="A786" s="37"/>
      <c r="B786" s="37"/>
      <c r="C786" s="37"/>
      <c r="D786" s="37"/>
      <c r="E786" s="37"/>
      <c r="F786" s="37"/>
    </row>
    <row r="787" ht="13.5" customHeight="1">
      <c r="A787" s="37"/>
      <c r="B787" s="37"/>
      <c r="C787" s="37"/>
      <c r="D787" s="37"/>
      <c r="E787" s="37"/>
      <c r="F787" s="37"/>
    </row>
    <row r="788" ht="13.5" customHeight="1">
      <c r="A788" s="37"/>
      <c r="B788" s="37"/>
      <c r="C788" s="37"/>
      <c r="D788" s="37"/>
      <c r="E788" s="37"/>
      <c r="F788" s="37"/>
    </row>
    <row r="789" ht="13.5" customHeight="1">
      <c r="A789" s="37"/>
      <c r="B789" s="37"/>
      <c r="C789" s="37"/>
      <c r="D789" s="37"/>
      <c r="E789" s="37"/>
      <c r="F789" s="37"/>
    </row>
    <row r="790" ht="13.5" customHeight="1">
      <c r="A790" s="37"/>
      <c r="B790" s="37"/>
      <c r="C790" s="37"/>
      <c r="D790" s="37"/>
      <c r="E790" s="37"/>
      <c r="F790" s="37"/>
    </row>
    <row r="791" ht="13.5" customHeight="1">
      <c r="A791" s="37"/>
      <c r="B791" s="37"/>
      <c r="C791" s="37"/>
      <c r="D791" s="37"/>
      <c r="E791" s="37"/>
      <c r="F791" s="37"/>
    </row>
    <row r="792" ht="13.5" customHeight="1">
      <c r="A792" s="37"/>
      <c r="B792" s="37"/>
      <c r="C792" s="37"/>
      <c r="D792" s="37"/>
      <c r="E792" s="37"/>
      <c r="F792" s="37"/>
    </row>
    <row r="793" ht="13.5" customHeight="1">
      <c r="A793" s="37"/>
      <c r="B793" s="37"/>
      <c r="C793" s="37"/>
      <c r="D793" s="37"/>
      <c r="E793" s="37"/>
      <c r="F793" s="37"/>
    </row>
    <row r="794" ht="13.5" customHeight="1">
      <c r="A794" s="37"/>
      <c r="B794" s="37"/>
      <c r="C794" s="37"/>
      <c r="D794" s="37"/>
      <c r="E794" s="37"/>
      <c r="F794" s="37"/>
    </row>
    <row r="795" ht="13.5" customHeight="1">
      <c r="A795" s="37"/>
      <c r="B795" s="37"/>
      <c r="C795" s="37"/>
      <c r="D795" s="37"/>
      <c r="E795" s="37"/>
      <c r="F795" s="37"/>
    </row>
    <row r="796" ht="13.5" customHeight="1">
      <c r="A796" s="37"/>
      <c r="B796" s="37"/>
      <c r="C796" s="37"/>
      <c r="D796" s="37"/>
      <c r="E796" s="37"/>
      <c r="F796" s="37"/>
    </row>
    <row r="797" ht="13.5" customHeight="1">
      <c r="A797" s="37"/>
      <c r="B797" s="37"/>
      <c r="C797" s="37"/>
      <c r="D797" s="37"/>
      <c r="E797" s="37"/>
      <c r="F797" s="37"/>
    </row>
    <row r="798" ht="13.5" customHeight="1">
      <c r="A798" s="37"/>
      <c r="B798" s="37"/>
      <c r="C798" s="37"/>
      <c r="D798" s="37"/>
      <c r="E798" s="37"/>
      <c r="F798" s="37"/>
    </row>
    <row r="799" ht="13.5" customHeight="1">
      <c r="A799" s="37"/>
      <c r="B799" s="37"/>
      <c r="C799" s="37"/>
      <c r="D799" s="37"/>
      <c r="E799" s="37"/>
      <c r="F799" s="37"/>
    </row>
    <row r="800" ht="13.5" customHeight="1">
      <c r="A800" s="37"/>
      <c r="B800" s="37"/>
      <c r="C800" s="37"/>
      <c r="D800" s="37"/>
      <c r="E800" s="37"/>
      <c r="F800" s="37"/>
    </row>
    <row r="801" ht="13.5" customHeight="1">
      <c r="A801" s="37"/>
      <c r="B801" s="37"/>
      <c r="C801" s="37"/>
      <c r="D801" s="37"/>
      <c r="E801" s="37"/>
      <c r="F801" s="37"/>
    </row>
    <row r="802" ht="13.5" customHeight="1">
      <c r="A802" s="37"/>
      <c r="B802" s="37"/>
      <c r="C802" s="37"/>
      <c r="D802" s="37"/>
      <c r="E802" s="37"/>
      <c r="F802" s="37"/>
    </row>
    <row r="803" ht="13.5" customHeight="1">
      <c r="A803" s="37"/>
      <c r="B803" s="37"/>
      <c r="C803" s="37"/>
      <c r="D803" s="37"/>
      <c r="E803" s="37"/>
      <c r="F803" s="37"/>
    </row>
    <row r="804" ht="13.5" customHeight="1">
      <c r="A804" s="37"/>
      <c r="B804" s="37"/>
      <c r="C804" s="37"/>
      <c r="D804" s="37"/>
      <c r="E804" s="37"/>
      <c r="F804" s="37"/>
    </row>
    <row r="805" ht="13.5" customHeight="1">
      <c r="A805" s="37"/>
      <c r="B805" s="37"/>
      <c r="C805" s="37"/>
      <c r="D805" s="37"/>
      <c r="E805" s="37"/>
      <c r="F805" s="37"/>
    </row>
    <row r="806" ht="13.5" customHeight="1">
      <c r="A806" s="37"/>
      <c r="B806" s="37"/>
      <c r="C806" s="37"/>
      <c r="D806" s="37"/>
      <c r="E806" s="37"/>
      <c r="F806" s="37"/>
    </row>
    <row r="807" ht="13.5" customHeight="1">
      <c r="A807" s="37"/>
      <c r="B807" s="37"/>
      <c r="C807" s="37"/>
      <c r="D807" s="37"/>
      <c r="E807" s="37"/>
      <c r="F807" s="37"/>
    </row>
    <row r="808" ht="13.5" customHeight="1">
      <c r="A808" s="37"/>
      <c r="B808" s="37"/>
      <c r="C808" s="37"/>
      <c r="D808" s="37"/>
      <c r="E808" s="37"/>
      <c r="F808" s="37"/>
    </row>
    <row r="809" ht="13.5" customHeight="1">
      <c r="A809" s="37"/>
      <c r="B809" s="37"/>
      <c r="C809" s="37"/>
      <c r="D809" s="37"/>
      <c r="E809" s="37"/>
      <c r="F809" s="37"/>
    </row>
    <row r="810" ht="13.5" customHeight="1">
      <c r="A810" s="37"/>
      <c r="B810" s="37"/>
      <c r="C810" s="37"/>
      <c r="D810" s="37"/>
      <c r="E810" s="37"/>
      <c r="F810" s="37"/>
    </row>
    <row r="811" ht="13.5" customHeight="1">
      <c r="A811" s="37"/>
      <c r="B811" s="37"/>
      <c r="C811" s="37"/>
      <c r="D811" s="37"/>
      <c r="E811" s="37"/>
      <c r="F811" s="37"/>
    </row>
    <row r="812" ht="13.5" customHeight="1">
      <c r="A812" s="37"/>
      <c r="B812" s="37"/>
      <c r="C812" s="37"/>
      <c r="D812" s="37"/>
      <c r="E812" s="37"/>
      <c r="F812" s="37"/>
    </row>
    <row r="813" ht="13.5" customHeight="1">
      <c r="A813" s="37"/>
      <c r="B813" s="37"/>
      <c r="C813" s="37"/>
      <c r="D813" s="37"/>
      <c r="E813" s="37"/>
      <c r="F813" s="37"/>
    </row>
    <row r="814" ht="13.5" customHeight="1">
      <c r="A814" s="37"/>
      <c r="B814" s="37"/>
      <c r="C814" s="37"/>
      <c r="D814" s="37"/>
      <c r="E814" s="37"/>
      <c r="F814" s="37"/>
    </row>
    <row r="815" ht="13.5" customHeight="1">
      <c r="A815" s="37"/>
      <c r="B815" s="37"/>
      <c r="C815" s="37"/>
      <c r="D815" s="37"/>
      <c r="E815" s="37"/>
      <c r="F815" s="37"/>
    </row>
    <row r="816" ht="13.5" customHeight="1">
      <c r="A816" s="37"/>
      <c r="B816" s="37"/>
      <c r="C816" s="37"/>
      <c r="D816" s="37"/>
      <c r="E816" s="37"/>
      <c r="F816" s="37"/>
    </row>
    <row r="817" ht="13.5" customHeight="1">
      <c r="A817" s="37"/>
      <c r="B817" s="37"/>
      <c r="C817" s="37"/>
      <c r="D817" s="37"/>
      <c r="E817" s="37"/>
      <c r="F817" s="37"/>
    </row>
    <row r="818" ht="13.5" customHeight="1">
      <c r="A818" s="37"/>
      <c r="B818" s="37"/>
      <c r="C818" s="37"/>
      <c r="D818" s="37"/>
      <c r="E818" s="37"/>
      <c r="F818" s="37"/>
    </row>
    <row r="819" ht="13.5" customHeight="1">
      <c r="A819" s="37"/>
      <c r="B819" s="37"/>
      <c r="C819" s="37"/>
      <c r="D819" s="37"/>
      <c r="E819" s="37"/>
      <c r="F819" s="37"/>
    </row>
    <row r="820" ht="13.5" customHeight="1">
      <c r="A820" s="37"/>
      <c r="B820" s="37"/>
      <c r="C820" s="37"/>
      <c r="D820" s="37"/>
      <c r="E820" s="37"/>
      <c r="F820" s="37"/>
    </row>
    <row r="821" ht="13.5" customHeight="1">
      <c r="A821" s="37"/>
      <c r="B821" s="37"/>
      <c r="C821" s="37"/>
      <c r="D821" s="37"/>
      <c r="E821" s="37"/>
      <c r="F821" s="37"/>
    </row>
    <row r="822" ht="13.5" customHeight="1">
      <c r="A822" s="37"/>
      <c r="B822" s="37"/>
      <c r="C822" s="37"/>
      <c r="D822" s="37"/>
      <c r="E822" s="37"/>
      <c r="F822" s="37"/>
    </row>
    <row r="823" ht="13.5" customHeight="1">
      <c r="A823" s="37"/>
      <c r="B823" s="37"/>
      <c r="C823" s="37"/>
      <c r="D823" s="37"/>
      <c r="E823" s="37"/>
      <c r="F823" s="37"/>
    </row>
    <row r="824" ht="13.5" customHeight="1">
      <c r="A824" s="37"/>
      <c r="B824" s="37"/>
      <c r="C824" s="37"/>
      <c r="D824" s="37"/>
      <c r="E824" s="37"/>
      <c r="F824" s="37"/>
    </row>
    <row r="825" ht="13.5" customHeight="1">
      <c r="A825" s="37"/>
      <c r="B825" s="37"/>
      <c r="C825" s="37"/>
      <c r="D825" s="37"/>
      <c r="E825" s="37"/>
      <c r="F825" s="37"/>
    </row>
    <row r="826" ht="13.5" customHeight="1">
      <c r="A826" s="37"/>
      <c r="B826" s="37"/>
      <c r="C826" s="37"/>
      <c r="D826" s="37"/>
      <c r="E826" s="37"/>
      <c r="F826" s="37"/>
    </row>
    <row r="827" ht="13.5" customHeight="1">
      <c r="A827" s="37"/>
      <c r="B827" s="37"/>
      <c r="C827" s="37"/>
      <c r="D827" s="37"/>
      <c r="E827" s="37"/>
      <c r="F827" s="37"/>
    </row>
    <row r="828" ht="13.5" customHeight="1">
      <c r="A828" s="37"/>
      <c r="B828" s="37"/>
      <c r="C828" s="37"/>
      <c r="D828" s="37"/>
      <c r="E828" s="37"/>
      <c r="F828" s="37"/>
    </row>
    <row r="829" ht="13.5" customHeight="1">
      <c r="A829" s="37"/>
      <c r="B829" s="37"/>
      <c r="C829" s="37"/>
      <c r="D829" s="37"/>
      <c r="E829" s="37"/>
      <c r="F829" s="37"/>
    </row>
    <row r="830" ht="13.5" customHeight="1">
      <c r="A830" s="37"/>
      <c r="B830" s="37"/>
      <c r="C830" s="37"/>
      <c r="D830" s="37"/>
      <c r="E830" s="37"/>
      <c r="F830" s="37"/>
    </row>
    <row r="831" ht="13.5" customHeight="1">
      <c r="A831" s="37"/>
      <c r="B831" s="37"/>
      <c r="C831" s="37"/>
      <c r="D831" s="37"/>
      <c r="E831" s="37"/>
      <c r="F831" s="37"/>
    </row>
    <row r="832" ht="13.5" customHeight="1">
      <c r="A832" s="37"/>
      <c r="B832" s="37"/>
      <c r="C832" s="37"/>
      <c r="D832" s="37"/>
      <c r="E832" s="37"/>
      <c r="F832" s="37"/>
    </row>
    <row r="833" ht="13.5" customHeight="1">
      <c r="A833" s="37"/>
      <c r="B833" s="37"/>
      <c r="C833" s="37"/>
      <c r="D833" s="37"/>
      <c r="E833" s="37"/>
      <c r="F833" s="37"/>
    </row>
    <row r="834" ht="13.5" customHeight="1">
      <c r="A834" s="37"/>
      <c r="B834" s="37"/>
      <c r="C834" s="37"/>
      <c r="D834" s="37"/>
      <c r="E834" s="37"/>
      <c r="F834" s="37"/>
    </row>
    <row r="835" ht="13.5" customHeight="1">
      <c r="A835" s="37"/>
      <c r="B835" s="37"/>
      <c r="C835" s="37"/>
      <c r="D835" s="37"/>
      <c r="E835" s="37"/>
      <c r="F835" s="37"/>
    </row>
    <row r="836" ht="13.5" customHeight="1">
      <c r="A836" s="37"/>
      <c r="B836" s="37"/>
      <c r="C836" s="37"/>
      <c r="D836" s="37"/>
      <c r="E836" s="37"/>
      <c r="F836" s="37"/>
    </row>
    <row r="837" ht="13.5" customHeight="1">
      <c r="A837" s="37"/>
      <c r="B837" s="37"/>
      <c r="C837" s="37"/>
      <c r="D837" s="37"/>
      <c r="E837" s="37"/>
      <c r="F837" s="37"/>
    </row>
    <row r="838" ht="13.5" customHeight="1">
      <c r="A838" s="37"/>
      <c r="B838" s="37"/>
      <c r="C838" s="37"/>
      <c r="D838" s="37"/>
      <c r="E838" s="37"/>
      <c r="F838" s="37"/>
    </row>
    <row r="839" ht="13.5" customHeight="1">
      <c r="A839" s="37"/>
      <c r="B839" s="37"/>
      <c r="C839" s="37"/>
      <c r="D839" s="37"/>
      <c r="E839" s="37"/>
      <c r="F839" s="37"/>
    </row>
    <row r="840" ht="13.5" customHeight="1">
      <c r="A840" s="37"/>
      <c r="B840" s="37"/>
      <c r="C840" s="37"/>
      <c r="D840" s="37"/>
      <c r="E840" s="37"/>
      <c r="F840" s="37"/>
    </row>
    <row r="841" ht="13.5" customHeight="1">
      <c r="A841" s="37"/>
      <c r="B841" s="37"/>
      <c r="C841" s="37"/>
      <c r="D841" s="37"/>
      <c r="E841" s="37"/>
      <c r="F841" s="37"/>
    </row>
    <row r="842" ht="13.5" customHeight="1">
      <c r="A842" s="37"/>
      <c r="B842" s="37"/>
      <c r="C842" s="37"/>
      <c r="D842" s="37"/>
      <c r="E842" s="37"/>
      <c r="F842" s="37"/>
    </row>
    <row r="843" ht="13.5" customHeight="1">
      <c r="A843" s="37"/>
      <c r="B843" s="37"/>
      <c r="C843" s="37"/>
      <c r="D843" s="37"/>
      <c r="E843" s="37"/>
      <c r="F843" s="37"/>
    </row>
    <row r="844" ht="13.5" customHeight="1">
      <c r="A844" s="37"/>
      <c r="B844" s="37"/>
      <c r="C844" s="37"/>
      <c r="D844" s="37"/>
      <c r="E844" s="37"/>
      <c r="F844" s="37"/>
    </row>
    <row r="845" ht="13.5" customHeight="1">
      <c r="A845" s="37"/>
      <c r="B845" s="37"/>
      <c r="C845" s="37"/>
      <c r="D845" s="37"/>
      <c r="E845" s="37"/>
      <c r="F845" s="37"/>
    </row>
    <row r="846" ht="13.5" customHeight="1">
      <c r="A846" s="37"/>
      <c r="B846" s="37"/>
      <c r="C846" s="37"/>
      <c r="D846" s="37"/>
      <c r="E846" s="37"/>
      <c r="F846" s="37"/>
    </row>
    <row r="847" ht="13.5" customHeight="1">
      <c r="A847" s="37"/>
      <c r="B847" s="37"/>
      <c r="C847" s="37"/>
      <c r="D847" s="37"/>
      <c r="E847" s="37"/>
      <c r="F847" s="37"/>
    </row>
    <row r="848" ht="13.5" customHeight="1">
      <c r="A848" s="37"/>
      <c r="B848" s="37"/>
      <c r="C848" s="37"/>
      <c r="D848" s="37"/>
      <c r="E848" s="37"/>
      <c r="F848" s="37"/>
    </row>
    <row r="849" ht="13.5" customHeight="1">
      <c r="A849" s="37"/>
      <c r="B849" s="37"/>
      <c r="C849" s="37"/>
      <c r="D849" s="37"/>
      <c r="E849" s="37"/>
      <c r="F849" s="37"/>
    </row>
    <row r="850" ht="13.5" customHeight="1">
      <c r="A850" s="37"/>
      <c r="B850" s="37"/>
      <c r="C850" s="37"/>
      <c r="D850" s="37"/>
      <c r="E850" s="37"/>
      <c r="F850" s="37"/>
    </row>
    <row r="851" ht="13.5" customHeight="1">
      <c r="A851" s="37"/>
      <c r="B851" s="37"/>
      <c r="C851" s="37"/>
      <c r="D851" s="37"/>
      <c r="E851" s="37"/>
      <c r="F851" s="37"/>
    </row>
    <row r="852" ht="13.5" customHeight="1">
      <c r="A852" s="37"/>
      <c r="B852" s="37"/>
      <c r="C852" s="37"/>
      <c r="D852" s="37"/>
      <c r="E852" s="37"/>
      <c r="F852" s="37"/>
    </row>
    <row r="853" ht="13.5" customHeight="1">
      <c r="A853" s="37"/>
      <c r="B853" s="37"/>
      <c r="C853" s="37"/>
      <c r="D853" s="37"/>
      <c r="E853" s="37"/>
      <c r="F853" s="37"/>
    </row>
    <row r="854" ht="13.5" customHeight="1">
      <c r="A854" s="37"/>
      <c r="B854" s="37"/>
      <c r="C854" s="37"/>
      <c r="D854" s="37"/>
      <c r="E854" s="37"/>
      <c r="F854" s="37"/>
    </row>
    <row r="855" ht="13.5" customHeight="1">
      <c r="A855" s="37"/>
      <c r="B855" s="37"/>
      <c r="C855" s="37"/>
      <c r="D855" s="37"/>
      <c r="E855" s="37"/>
      <c r="F855" s="37"/>
    </row>
    <row r="856" ht="13.5" customHeight="1">
      <c r="A856" s="37"/>
      <c r="B856" s="37"/>
      <c r="C856" s="37"/>
      <c r="D856" s="37"/>
      <c r="E856" s="37"/>
      <c r="F856" s="37"/>
    </row>
    <row r="857" ht="13.5" customHeight="1">
      <c r="A857" s="37"/>
      <c r="B857" s="37"/>
      <c r="C857" s="37"/>
      <c r="D857" s="37"/>
      <c r="E857" s="37"/>
      <c r="F857" s="37"/>
    </row>
    <row r="858" ht="13.5" customHeight="1">
      <c r="A858" s="37"/>
      <c r="B858" s="37"/>
      <c r="C858" s="37"/>
      <c r="D858" s="37"/>
      <c r="E858" s="37"/>
      <c r="F858" s="37"/>
    </row>
    <row r="859" ht="13.5" customHeight="1">
      <c r="A859" s="37"/>
      <c r="B859" s="37"/>
      <c r="C859" s="37"/>
      <c r="D859" s="37"/>
      <c r="E859" s="37"/>
      <c r="F859" s="37"/>
    </row>
    <row r="860" ht="13.5" customHeight="1">
      <c r="A860" s="37"/>
      <c r="B860" s="37"/>
      <c r="C860" s="37"/>
      <c r="D860" s="37"/>
      <c r="E860" s="37"/>
      <c r="F860" s="37"/>
    </row>
    <row r="861" ht="13.5" customHeight="1">
      <c r="A861" s="37"/>
      <c r="B861" s="37"/>
      <c r="C861" s="37"/>
      <c r="D861" s="37"/>
      <c r="E861" s="37"/>
      <c r="F861" s="37"/>
    </row>
    <row r="862" ht="13.5" customHeight="1">
      <c r="A862" s="37"/>
      <c r="B862" s="37"/>
      <c r="C862" s="37"/>
      <c r="D862" s="37"/>
      <c r="E862" s="37"/>
      <c r="F862" s="37"/>
    </row>
    <row r="863" ht="13.5" customHeight="1">
      <c r="A863" s="37"/>
      <c r="B863" s="37"/>
      <c r="C863" s="37"/>
      <c r="D863" s="37"/>
      <c r="E863" s="37"/>
      <c r="F863" s="37"/>
    </row>
    <row r="864" ht="13.5" customHeight="1">
      <c r="A864" s="37"/>
      <c r="B864" s="37"/>
      <c r="C864" s="37"/>
      <c r="D864" s="37"/>
      <c r="E864" s="37"/>
      <c r="F864" s="37"/>
    </row>
    <row r="865" ht="13.5" customHeight="1">
      <c r="A865" s="37"/>
      <c r="B865" s="37"/>
      <c r="C865" s="37"/>
      <c r="D865" s="37"/>
      <c r="E865" s="37"/>
      <c r="F865" s="37"/>
    </row>
    <row r="866" ht="13.5" customHeight="1">
      <c r="A866" s="37"/>
      <c r="B866" s="37"/>
      <c r="C866" s="37"/>
      <c r="D866" s="37"/>
      <c r="E866" s="37"/>
      <c r="F866" s="37"/>
    </row>
    <row r="867" ht="13.5" customHeight="1">
      <c r="A867" s="37"/>
      <c r="B867" s="37"/>
      <c r="C867" s="37"/>
      <c r="D867" s="37"/>
      <c r="E867" s="37"/>
      <c r="F867" s="37"/>
    </row>
    <row r="868" ht="13.5" customHeight="1">
      <c r="A868" s="37"/>
      <c r="B868" s="37"/>
      <c r="C868" s="37"/>
      <c r="D868" s="37"/>
      <c r="E868" s="37"/>
      <c r="F868" s="37"/>
    </row>
    <row r="869" ht="13.5" customHeight="1">
      <c r="A869" s="37"/>
      <c r="B869" s="37"/>
      <c r="C869" s="37"/>
      <c r="D869" s="37"/>
      <c r="E869" s="37"/>
      <c r="F869" s="37"/>
    </row>
    <row r="870" ht="13.5" customHeight="1">
      <c r="A870" s="37"/>
      <c r="B870" s="37"/>
      <c r="C870" s="37"/>
      <c r="D870" s="37"/>
      <c r="E870" s="37"/>
      <c r="F870" s="37"/>
    </row>
    <row r="871" ht="13.5" customHeight="1">
      <c r="A871" s="37"/>
      <c r="B871" s="37"/>
      <c r="C871" s="37"/>
      <c r="D871" s="37"/>
      <c r="E871" s="37"/>
      <c r="F871" s="37"/>
    </row>
    <row r="872" ht="13.5" customHeight="1">
      <c r="A872" s="37"/>
      <c r="B872" s="37"/>
      <c r="C872" s="37"/>
      <c r="D872" s="37"/>
      <c r="E872" s="37"/>
      <c r="F872" s="37"/>
    </row>
    <row r="873" ht="13.5" customHeight="1">
      <c r="A873" s="37"/>
      <c r="B873" s="37"/>
      <c r="C873" s="37"/>
      <c r="D873" s="37"/>
      <c r="E873" s="37"/>
      <c r="F873" s="37"/>
    </row>
    <row r="874" ht="13.5" customHeight="1">
      <c r="A874" s="37"/>
      <c r="B874" s="37"/>
      <c r="C874" s="37"/>
      <c r="D874" s="37"/>
      <c r="E874" s="37"/>
      <c r="F874" s="37"/>
    </row>
    <row r="875" ht="13.5" customHeight="1">
      <c r="A875" s="37"/>
      <c r="B875" s="37"/>
      <c r="C875" s="37"/>
      <c r="D875" s="37"/>
      <c r="E875" s="37"/>
      <c r="F875" s="37"/>
    </row>
    <row r="876" ht="13.5" customHeight="1">
      <c r="A876" s="37"/>
      <c r="B876" s="37"/>
      <c r="C876" s="37"/>
      <c r="D876" s="37"/>
      <c r="E876" s="37"/>
      <c r="F876" s="37"/>
    </row>
    <row r="877" ht="13.5" customHeight="1">
      <c r="A877" s="37"/>
      <c r="B877" s="37"/>
      <c r="C877" s="37"/>
      <c r="D877" s="37"/>
      <c r="E877" s="37"/>
      <c r="F877" s="37"/>
    </row>
    <row r="878" ht="13.5" customHeight="1">
      <c r="A878" s="37"/>
      <c r="B878" s="37"/>
      <c r="C878" s="37"/>
      <c r="D878" s="37"/>
      <c r="E878" s="37"/>
      <c r="F878" s="37"/>
    </row>
    <row r="879" ht="13.5" customHeight="1">
      <c r="A879" s="37"/>
      <c r="B879" s="37"/>
      <c r="C879" s="37"/>
      <c r="D879" s="37"/>
      <c r="E879" s="37"/>
      <c r="F879" s="37"/>
    </row>
    <row r="880" ht="13.5" customHeight="1">
      <c r="A880" s="37"/>
      <c r="B880" s="37"/>
      <c r="C880" s="37"/>
      <c r="D880" s="37"/>
      <c r="E880" s="37"/>
      <c r="F880" s="37"/>
    </row>
    <row r="881" ht="13.5" customHeight="1">
      <c r="A881" s="37"/>
      <c r="B881" s="37"/>
      <c r="C881" s="37"/>
      <c r="D881" s="37"/>
      <c r="E881" s="37"/>
      <c r="F881" s="37"/>
    </row>
    <row r="882" ht="13.5" customHeight="1">
      <c r="A882" s="37"/>
      <c r="B882" s="37"/>
      <c r="C882" s="37"/>
      <c r="D882" s="37"/>
      <c r="E882" s="37"/>
      <c r="F882" s="37"/>
    </row>
    <row r="883" ht="13.5" customHeight="1">
      <c r="A883" s="37"/>
      <c r="B883" s="37"/>
      <c r="C883" s="37"/>
      <c r="D883" s="37"/>
      <c r="E883" s="37"/>
      <c r="F883" s="37"/>
    </row>
    <row r="884" ht="13.5" customHeight="1">
      <c r="A884" s="37"/>
      <c r="B884" s="37"/>
      <c r="C884" s="37"/>
      <c r="D884" s="37"/>
      <c r="E884" s="37"/>
      <c r="F884" s="37"/>
    </row>
    <row r="885" ht="13.5" customHeight="1">
      <c r="A885" s="37"/>
      <c r="B885" s="37"/>
      <c r="C885" s="37"/>
      <c r="D885" s="37"/>
      <c r="E885" s="37"/>
      <c r="F885" s="37"/>
    </row>
    <row r="886" ht="13.5" customHeight="1">
      <c r="A886" s="37"/>
      <c r="B886" s="37"/>
      <c r="C886" s="37"/>
      <c r="D886" s="37"/>
      <c r="E886" s="37"/>
      <c r="F886" s="37"/>
    </row>
    <row r="887" ht="13.5" customHeight="1">
      <c r="A887" s="37"/>
      <c r="B887" s="37"/>
      <c r="C887" s="37"/>
      <c r="D887" s="37"/>
      <c r="E887" s="37"/>
      <c r="F887" s="37"/>
    </row>
    <row r="888" ht="13.5" customHeight="1">
      <c r="A888" s="37"/>
      <c r="B888" s="37"/>
      <c r="C888" s="37"/>
      <c r="D888" s="37"/>
      <c r="E888" s="37"/>
      <c r="F888" s="37"/>
    </row>
    <row r="889" ht="13.5" customHeight="1">
      <c r="A889" s="37"/>
      <c r="B889" s="37"/>
      <c r="C889" s="37"/>
      <c r="D889" s="37"/>
      <c r="E889" s="37"/>
      <c r="F889" s="37"/>
    </row>
    <row r="890" ht="13.5" customHeight="1">
      <c r="A890" s="37"/>
      <c r="B890" s="37"/>
      <c r="C890" s="37"/>
      <c r="D890" s="37"/>
      <c r="E890" s="37"/>
      <c r="F890" s="37"/>
    </row>
    <row r="891" ht="13.5" customHeight="1">
      <c r="A891" s="37"/>
      <c r="B891" s="37"/>
      <c r="C891" s="37"/>
      <c r="D891" s="37"/>
      <c r="E891" s="37"/>
      <c r="F891" s="37"/>
    </row>
    <row r="892" ht="13.5" customHeight="1">
      <c r="A892" s="37"/>
      <c r="B892" s="37"/>
      <c r="C892" s="37"/>
      <c r="D892" s="37"/>
      <c r="E892" s="37"/>
      <c r="F892" s="37"/>
    </row>
    <row r="893" ht="13.5" customHeight="1">
      <c r="A893" s="37"/>
      <c r="B893" s="37"/>
      <c r="C893" s="37"/>
      <c r="D893" s="37"/>
      <c r="E893" s="37"/>
      <c r="F893" s="37"/>
    </row>
    <row r="894" ht="13.5" customHeight="1">
      <c r="A894" s="37"/>
      <c r="B894" s="37"/>
      <c r="C894" s="37"/>
      <c r="D894" s="37"/>
      <c r="E894" s="37"/>
      <c r="F894" s="37"/>
    </row>
    <row r="895" ht="13.5" customHeight="1">
      <c r="A895" s="37"/>
      <c r="B895" s="37"/>
      <c r="C895" s="37"/>
      <c r="D895" s="37"/>
      <c r="E895" s="37"/>
      <c r="F895" s="37"/>
    </row>
    <row r="896" ht="13.5" customHeight="1">
      <c r="A896" s="37"/>
      <c r="B896" s="37"/>
      <c r="C896" s="37"/>
      <c r="D896" s="37"/>
      <c r="E896" s="37"/>
      <c r="F896" s="37"/>
    </row>
    <row r="897" ht="13.5" customHeight="1">
      <c r="A897" s="37"/>
      <c r="B897" s="37"/>
      <c r="C897" s="37"/>
      <c r="D897" s="37"/>
      <c r="E897" s="37"/>
      <c r="F897" s="37"/>
    </row>
    <row r="898" ht="13.5" customHeight="1">
      <c r="A898" s="37"/>
      <c r="B898" s="37"/>
      <c r="C898" s="37"/>
      <c r="D898" s="37"/>
      <c r="E898" s="37"/>
      <c r="F898" s="37"/>
    </row>
    <row r="899" ht="13.5" customHeight="1">
      <c r="A899" s="37"/>
      <c r="B899" s="37"/>
      <c r="C899" s="37"/>
      <c r="D899" s="37"/>
      <c r="E899" s="37"/>
      <c r="F899" s="37"/>
    </row>
    <row r="900" ht="13.5" customHeight="1">
      <c r="A900" s="37"/>
      <c r="B900" s="37"/>
      <c r="C900" s="37"/>
      <c r="D900" s="37"/>
      <c r="E900" s="37"/>
      <c r="F900" s="37"/>
    </row>
    <row r="901" ht="13.5" customHeight="1">
      <c r="A901" s="37"/>
      <c r="B901" s="37"/>
      <c r="C901" s="37"/>
      <c r="D901" s="37"/>
      <c r="E901" s="37"/>
      <c r="F901" s="37"/>
    </row>
    <row r="902" ht="13.5" customHeight="1">
      <c r="A902" s="37"/>
      <c r="B902" s="37"/>
      <c r="C902" s="37"/>
      <c r="D902" s="37"/>
      <c r="E902" s="37"/>
      <c r="F902" s="37"/>
    </row>
    <row r="903" ht="13.5" customHeight="1">
      <c r="A903" s="37"/>
      <c r="B903" s="37"/>
      <c r="C903" s="37"/>
      <c r="D903" s="37"/>
      <c r="E903" s="37"/>
      <c r="F903" s="37"/>
    </row>
    <row r="904" ht="13.5" customHeight="1">
      <c r="A904" s="37"/>
      <c r="B904" s="37"/>
      <c r="C904" s="37"/>
      <c r="D904" s="37"/>
      <c r="E904" s="37"/>
      <c r="F904" s="37"/>
    </row>
    <row r="905" ht="13.5" customHeight="1">
      <c r="A905" s="37"/>
      <c r="B905" s="37"/>
      <c r="C905" s="37"/>
      <c r="D905" s="37"/>
      <c r="E905" s="37"/>
      <c r="F905" s="37"/>
    </row>
    <row r="906" ht="13.5" customHeight="1">
      <c r="A906" s="37"/>
      <c r="B906" s="37"/>
      <c r="C906" s="37"/>
      <c r="D906" s="37"/>
      <c r="E906" s="37"/>
      <c r="F906" s="37"/>
    </row>
    <row r="907" ht="13.5" customHeight="1">
      <c r="A907" s="37"/>
      <c r="B907" s="37"/>
      <c r="C907" s="37"/>
      <c r="D907" s="37"/>
      <c r="E907" s="37"/>
      <c r="F907" s="37"/>
    </row>
    <row r="908" ht="13.5" customHeight="1">
      <c r="A908" s="37"/>
      <c r="B908" s="37"/>
      <c r="C908" s="37"/>
      <c r="D908" s="37"/>
      <c r="E908" s="37"/>
      <c r="F908" s="37"/>
    </row>
    <row r="909" ht="13.5" customHeight="1">
      <c r="A909" s="37"/>
      <c r="B909" s="37"/>
      <c r="C909" s="37"/>
      <c r="D909" s="37"/>
      <c r="E909" s="37"/>
      <c r="F909" s="37"/>
    </row>
    <row r="910" ht="13.5" customHeight="1">
      <c r="A910" s="37"/>
      <c r="B910" s="37"/>
      <c r="C910" s="37"/>
      <c r="D910" s="37"/>
      <c r="E910" s="37"/>
      <c r="F910" s="37"/>
    </row>
    <row r="911" ht="13.5" customHeight="1">
      <c r="A911" s="37"/>
      <c r="B911" s="37"/>
      <c r="C911" s="37"/>
      <c r="D911" s="37"/>
      <c r="E911" s="37"/>
      <c r="F911" s="37"/>
    </row>
    <row r="912" ht="13.5" customHeight="1">
      <c r="A912" s="37"/>
      <c r="B912" s="37"/>
      <c r="C912" s="37"/>
      <c r="D912" s="37"/>
      <c r="E912" s="37"/>
      <c r="F912" s="37"/>
    </row>
    <row r="913" ht="13.5" customHeight="1">
      <c r="A913" s="37"/>
      <c r="B913" s="37"/>
      <c r="C913" s="37"/>
      <c r="D913" s="37"/>
      <c r="E913" s="37"/>
      <c r="F913" s="37"/>
    </row>
    <row r="914" ht="13.5" customHeight="1">
      <c r="A914" s="37"/>
      <c r="B914" s="37"/>
      <c r="C914" s="37"/>
      <c r="D914" s="37"/>
      <c r="E914" s="37"/>
      <c r="F914" s="37"/>
    </row>
    <row r="915" ht="13.5" customHeight="1">
      <c r="A915" s="37"/>
      <c r="B915" s="37"/>
      <c r="C915" s="37"/>
      <c r="D915" s="37"/>
      <c r="E915" s="37"/>
      <c r="F915" s="37"/>
    </row>
    <row r="916" ht="13.5" customHeight="1">
      <c r="A916" s="37"/>
      <c r="B916" s="37"/>
      <c r="C916" s="37"/>
      <c r="D916" s="37"/>
      <c r="E916" s="37"/>
      <c r="F916" s="37"/>
    </row>
    <row r="917" ht="13.5" customHeight="1">
      <c r="A917" s="37"/>
      <c r="B917" s="37"/>
      <c r="C917" s="37"/>
      <c r="D917" s="37"/>
      <c r="E917" s="37"/>
      <c r="F917" s="37"/>
    </row>
    <row r="918" ht="13.5" customHeight="1">
      <c r="A918" s="37"/>
      <c r="B918" s="37"/>
      <c r="C918" s="37"/>
      <c r="D918" s="37"/>
      <c r="E918" s="37"/>
      <c r="F918" s="37"/>
    </row>
    <row r="919" ht="13.5" customHeight="1">
      <c r="A919" s="37"/>
      <c r="B919" s="37"/>
      <c r="C919" s="37"/>
      <c r="D919" s="37"/>
      <c r="E919" s="37"/>
      <c r="F919" s="37"/>
    </row>
    <row r="920" ht="13.5" customHeight="1">
      <c r="A920" s="37"/>
      <c r="B920" s="37"/>
      <c r="C920" s="37"/>
      <c r="D920" s="37"/>
      <c r="E920" s="37"/>
      <c r="F920" s="37"/>
    </row>
    <row r="921" ht="13.5" customHeight="1">
      <c r="A921" s="37"/>
      <c r="B921" s="37"/>
      <c r="C921" s="37"/>
      <c r="D921" s="37"/>
      <c r="E921" s="37"/>
      <c r="F921" s="37"/>
    </row>
    <row r="922" ht="13.5" customHeight="1">
      <c r="A922" s="37"/>
      <c r="B922" s="37"/>
      <c r="C922" s="37"/>
      <c r="D922" s="37"/>
      <c r="E922" s="37"/>
      <c r="F922" s="37"/>
    </row>
    <row r="923" ht="13.5" customHeight="1">
      <c r="A923" s="37"/>
      <c r="B923" s="37"/>
      <c r="C923" s="37"/>
      <c r="D923" s="37"/>
      <c r="E923" s="37"/>
      <c r="F923" s="37"/>
    </row>
    <row r="924" ht="13.5" customHeight="1">
      <c r="A924" s="37"/>
      <c r="B924" s="37"/>
      <c r="C924" s="37"/>
      <c r="D924" s="37"/>
      <c r="E924" s="37"/>
      <c r="F924" s="37"/>
    </row>
    <row r="925" ht="13.5" customHeight="1">
      <c r="A925" s="37"/>
      <c r="B925" s="37"/>
      <c r="C925" s="37"/>
      <c r="D925" s="37"/>
      <c r="E925" s="37"/>
      <c r="F925" s="37"/>
    </row>
    <row r="926" ht="13.5" customHeight="1">
      <c r="A926" s="37"/>
      <c r="B926" s="37"/>
      <c r="C926" s="37"/>
      <c r="D926" s="37"/>
      <c r="E926" s="37"/>
      <c r="F926" s="37"/>
    </row>
    <row r="927" ht="13.5" customHeight="1">
      <c r="A927" s="37"/>
      <c r="B927" s="37"/>
      <c r="C927" s="37"/>
      <c r="D927" s="37"/>
      <c r="E927" s="37"/>
      <c r="F927" s="37"/>
    </row>
    <row r="928" ht="13.5" customHeight="1">
      <c r="A928" s="37"/>
      <c r="B928" s="37"/>
      <c r="C928" s="37"/>
      <c r="D928" s="37"/>
      <c r="E928" s="37"/>
      <c r="F928" s="37"/>
    </row>
    <row r="929" ht="13.5" customHeight="1">
      <c r="A929" s="37"/>
      <c r="B929" s="37"/>
      <c r="C929" s="37"/>
      <c r="D929" s="37"/>
      <c r="E929" s="37"/>
      <c r="F929" s="37"/>
    </row>
    <row r="930" ht="13.5" customHeight="1">
      <c r="A930" s="37"/>
      <c r="B930" s="37"/>
      <c r="C930" s="37"/>
      <c r="D930" s="37"/>
      <c r="E930" s="37"/>
      <c r="F930" s="37"/>
    </row>
    <row r="931" ht="13.5" customHeight="1">
      <c r="A931" s="37"/>
      <c r="B931" s="37"/>
      <c r="C931" s="37"/>
      <c r="D931" s="37"/>
      <c r="E931" s="37"/>
      <c r="F931" s="37"/>
    </row>
    <row r="932" ht="13.5" customHeight="1">
      <c r="A932" s="37"/>
      <c r="B932" s="37"/>
      <c r="C932" s="37"/>
      <c r="D932" s="37"/>
      <c r="E932" s="37"/>
      <c r="F932" s="37"/>
    </row>
    <row r="933" ht="13.5" customHeight="1">
      <c r="A933" s="37"/>
      <c r="B933" s="37"/>
      <c r="C933" s="37"/>
      <c r="D933" s="37"/>
      <c r="E933" s="37"/>
      <c r="F933" s="37"/>
    </row>
    <row r="934" ht="13.5" customHeight="1">
      <c r="A934" s="37"/>
      <c r="B934" s="37"/>
      <c r="C934" s="37"/>
      <c r="D934" s="37"/>
      <c r="E934" s="37"/>
      <c r="F934" s="37"/>
    </row>
    <row r="935" ht="13.5" customHeight="1">
      <c r="A935" s="37"/>
      <c r="B935" s="37"/>
      <c r="C935" s="37"/>
      <c r="D935" s="37"/>
      <c r="E935" s="37"/>
      <c r="F935" s="37"/>
    </row>
    <row r="936" ht="13.5" customHeight="1">
      <c r="A936" s="37"/>
      <c r="B936" s="37"/>
      <c r="C936" s="37"/>
      <c r="D936" s="37"/>
      <c r="E936" s="37"/>
      <c r="F936" s="37"/>
    </row>
    <row r="937" ht="13.5" customHeight="1">
      <c r="A937" s="37"/>
      <c r="B937" s="37"/>
      <c r="C937" s="37"/>
      <c r="D937" s="37"/>
      <c r="E937" s="37"/>
      <c r="F937" s="37"/>
    </row>
    <row r="938" ht="13.5" customHeight="1">
      <c r="A938" s="37"/>
      <c r="B938" s="37"/>
      <c r="C938" s="37"/>
      <c r="D938" s="37"/>
      <c r="E938" s="37"/>
      <c r="F938" s="37"/>
    </row>
    <row r="939" ht="13.5" customHeight="1">
      <c r="A939" s="37"/>
      <c r="B939" s="37"/>
      <c r="C939" s="37"/>
      <c r="D939" s="37"/>
      <c r="E939" s="37"/>
      <c r="F939" s="37"/>
    </row>
    <row r="940" ht="13.5" customHeight="1">
      <c r="A940" s="37"/>
      <c r="B940" s="37"/>
      <c r="C940" s="37"/>
      <c r="D940" s="37"/>
      <c r="E940" s="37"/>
      <c r="F940" s="37"/>
    </row>
    <row r="941" ht="13.5" customHeight="1">
      <c r="A941" s="37"/>
      <c r="B941" s="37"/>
      <c r="C941" s="37"/>
      <c r="D941" s="37"/>
      <c r="E941" s="37"/>
      <c r="F941" s="37"/>
    </row>
    <row r="942" ht="13.5" customHeight="1">
      <c r="A942" s="37"/>
      <c r="B942" s="37"/>
      <c r="C942" s="37"/>
      <c r="D942" s="37"/>
      <c r="E942" s="37"/>
      <c r="F942" s="37"/>
    </row>
    <row r="943" ht="13.5" customHeight="1">
      <c r="A943" s="37"/>
      <c r="B943" s="37"/>
      <c r="C943" s="37"/>
      <c r="D943" s="37"/>
      <c r="E943" s="37"/>
      <c r="F943" s="37"/>
    </row>
    <row r="944" ht="13.5" customHeight="1">
      <c r="A944" s="37"/>
      <c r="B944" s="37"/>
      <c r="C944" s="37"/>
      <c r="D944" s="37"/>
      <c r="E944" s="37"/>
      <c r="F944" s="37"/>
    </row>
    <row r="945" ht="13.5" customHeight="1">
      <c r="A945" s="37"/>
      <c r="B945" s="37"/>
      <c r="C945" s="37"/>
      <c r="D945" s="37"/>
      <c r="E945" s="37"/>
      <c r="F945" s="37"/>
    </row>
    <row r="946" ht="13.5" customHeight="1">
      <c r="A946" s="37"/>
      <c r="B946" s="37"/>
      <c r="C946" s="37"/>
      <c r="D946" s="37"/>
      <c r="E946" s="37"/>
      <c r="F946" s="37"/>
    </row>
    <row r="947" ht="13.5" customHeight="1">
      <c r="A947" s="37"/>
      <c r="B947" s="37"/>
      <c r="C947" s="37"/>
      <c r="D947" s="37"/>
      <c r="E947" s="37"/>
      <c r="F947" s="37"/>
    </row>
    <row r="948" ht="13.5" customHeight="1">
      <c r="A948" s="37"/>
      <c r="B948" s="37"/>
      <c r="C948" s="37"/>
      <c r="D948" s="37"/>
      <c r="E948" s="37"/>
      <c r="F948" s="37"/>
    </row>
    <row r="949" ht="13.5" customHeight="1">
      <c r="A949" s="37"/>
      <c r="B949" s="37"/>
      <c r="C949" s="37"/>
      <c r="D949" s="37"/>
      <c r="E949" s="37"/>
      <c r="F949" s="37"/>
    </row>
    <row r="950" ht="13.5" customHeight="1">
      <c r="A950" s="37"/>
      <c r="B950" s="37"/>
      <c r="C950" s="37"/>
      <c r="D950" s="37"/>
      <c r="E950" s="37"/>
      <c r="F950" s="37"/>
    </row>
    <row r="951" ht="13.5" customHeight="1">
      <c r="A951" s="37"/>
      <c r="B951" s="37"/>
      <c r="C951" s="37"/>
      <c r="D951" s="37"/>
      <c r="E951" s="37"/>
      <c r="F951" s="37"/>
    </row>
    <row r="952" ht="13.5" customHeight="1">
      <c r="A952" s="37"/>
      <c r="B952" s="37"/>
      <c r="C952" s="37"/>
      <c r="D952" s="37"/>
      <c r="E952" s="37"/>
      <c r="F952" s="37"/>
    </row>
    <row r="953" ht="13.5" customHeight="1">
      <c r="A953" s="37"/>
      <c r="B953" s="37"/>
      <c r="C953" s="37"/>
      <c r="D953" s="37"/>
      <c r="E953" s="37"/>
      <c r="F953" s="37"/>
    </row>
    <row r="954" ht="13.5" customHeight="1">
      <c r="A954" s="37"/>
      <c r="B954" s="37"/>
      <c r="C954" s="37"/>
      <c r="D954" s="37"/>
      <c r="E954" s="37"/>
      <c r="F954" s="37"/>
    </row>
    <row r="955" ht="13.5" customHeight="1">
      <c r="A955" s="37"/>
      <c r="B955" s="37"/>
      <c r="C955" s="37"/>
      <c r="D955" s="37"/>
      <c r="E955" s="37"/>
      <c r="F955" s="37"/>
    </row>
    <row r="956" ht="13.5" customHeight="1">
      <c r="A956" s="37"/>
      <c r="B956" s="37"/>
      <c r="C956" s="37"/>
      <c r="D956" s="37"/>
      <c r="E956" s="37"/>
      <c r="F956" s="37"/>
    </row>
    <row r="957" ht="13.5" customHeight="1">
      <c r="A957" s="37"/>
      <c r="B957" s="37"/>
      <c r="C957" s="37"/>
      <c r="D957" s="37"/>
      <c r="E957" s="37"/>
      <c r="F957" s="37"/>
    </row>
    <row r="958" ht="13.5" customHeight="1">
      <c r="A958" s="37"/>
      <c r="B958" s="37"/>
      <c r="C958" s="37"/>
      <c r="D958" s="37"/>
      <c r="E958" s="37"/>
      <c r="F958" s="37"/>
    </row>
    <row r="959" ht="13.5" customHeight="1">
      <c r="A959" s="37"/>
      <c r="B959" s="37"/>
      <c r="C959" s="37"/>
      <c r="D959" s="37"/>
      <c r="E959" s="37"/>
      <c r="F959" s="37"/>
    </row>
    <row r="960" ht="13.5" customHeight="1">
      <c r="A960" s="37"/>
      <c r="B960" s="37"/>
      <c r="C960" s="37"/>
      <c r="D960" s="37"/>
      <c r="E960" s="37"/>
      <c r="F960" s="37"/>
    </row>
    <row r="961" ht="13.5" customHeight="1">
      <c r="A961" s="37"/>
      <c r="B961" s="37"/>
      <c r="C961" s="37"/>
      <c r="D961" s="37"/>
      <c r="E961" s="37"/>
      <c r="F961" s="37"/>
    </row>
    <row r="962" ht="13.5" customHeight="1">
      <c r="A962" s="37"/>
      <c r="B962" s="37"/>
      <c r="C962" s="37"/>
      <c r="D962" s="37"/>
      <c r="E962" s="37"/>
      <c r="F962" s="37"/>
    </row>
    <row r="963" ht="13.5" customHeight="1">
      <c r="A963" s="37"/>
      <c r="B963" s="37"/>
      <c r="C963" s="37"/>
      <c r="D963" s="37"/>
      <c r="E963" s="37"/>
      <c r="F963" s="37"/>
    </row>
    <row r="964" ht="13.5" customHeight="1">
      <c r="A964" s="37"/>
      <c r="B964" s="37"/>
      <c r="C964" s="37"/>
      <c r="D964" s="37"/>
      <c r="E964" s="37"/>
      <c r="F964" s="37"/>
    </row>
    <row r="965" ht="13.5" customHeight="1">
      <c r="A965" s="37"/>
      <c r="B965" s="37"/>
      <c r="C965" s="37"/>
      <c r="D965" s="37"/>
      <c r="E965" s="37"/>
      <c r="F965" s="37"/>
    </row>
    <row r="966" ht="13.5" customHeight="1">
      <c r="A966" s="37"/>
      <c r="B966" s="37"/>
      <c r="C966" s="37"/>
      <c r="D966" s="37"/>
      <c r="E966" s="37"/>
      <c r="F966" s="37"/>
    </row>
    <row r="967" ht="13.5" customHeight="1">
      <c r="A967" s="37"/>
      <c r="B967" s="37"/>
      <c r="C967" s="37"/>
      <c r="D967" s="37"/>
      <c r="E967" s="37"/>
      <c r="F967" s="37"/>
    </row>
    <row r="968" ht="13.5" customHeight="1">
      <c r="A968" s="37"/>
      <c r="B968" s="37"/>
      <c r="C968" s="37"/>
      <c r="D968" s="37"/>
      <c r="E968" s="37"/>
      <c r="F968" s="37"/>
    </row>
    <row r="969" ht="13.5" customHeight="1">
      <c r="A969" s="37"/>
      <c r="B969" s="37"/>
      <c r="C969" s="37"/>
      <c r="D969" s="37"/>
      <c r="E969" s="37"/>
      <c r="F969" s="37"/>
    </row>
    <row r="970" ht="13.5" customHeight="1">
      <c r="A970" s="37"/>
      <c r="B970" s="37"/>
      <c r="C970" s="37"/>
      <c r="D970" s="37"/>
      <c r="E970" s="37"/>
      <c r="F970" s="37"/>
    </row>
    <row r="971" ht="13.5" customHeight="1">
      <c r="A971" s="37"/>
      <c r="B971" s="37"/>
      <c r="C971" s="37"/>
      <c r="D971" s="37"/>
      <c r="E971" s="37"/>
      <c r="F971" s="37"/>
    </row>
    <row r="972" ht="13.5" customHeight="1">
      <c r="A972" s="37"/>
      <c r="B972" s="37"/>
      <c r="C972" s="37"/>
      <c r="D972" s="37"/>
      <c r="E972" s="37"/>
      <c r="F972" s="37"/>
    </row>
    <row r="973" ht="13.5" customHeight="1">
      <c r="A973" s="37"/>
      <c r="B973" s="37"/>
      <c r="C973" s="37"/>
      <c r="D973" s="37"/>
      <c r="E973" s="37"/>
      <c r="F973" s="37"/>
    </row>
    <row r="974" ht="13.5" customHeight="1">
      <c r="A974" s="37"/>
      <c r="B974" s="37"/>
      <c r="C974" s="37"/>
      <c r="D974" s="37"/>
      <c r="E974" s="37"/>
      <c r="F974" s="37"/>
    </row>
    <row r="975" ht="13.5" customHeight="1">
      <c r="A975" s="37"/>
      <c r="B975" s="37"/>
      <c r="C975" s="37"/>
      <c r="D975" s="37"/>
      <c r="E975" s="37"/>
      <c r="F975" s="37"/>
    </row>
    <row r="976" ht="13.5" customHeight="1">
      <c r="A976" s="37"/>
      <c r="B976" s="37"/>
      <c r="C976" s="37"/>
      <c r="D976" s="37"/>
      <c r="E976" s="37"/>
      <c r="F976" s="37"/>
    </row>
    <row r="977" ht="13.5" customHeight="1">
      <c r="A977" s="37"/>
      <c r="B977" s="37"/>
      <c r="C977" s="37"/>
      <c r="D977" s="37"/>
      <c r="E977" s="37"/>
      <c r="F977" s="37"/>
    </row>
    <row r="978" ht="13.5" customHeight="1">
      <c r="A978" s="37"/>
      <c r="B978" s="37"/>
      <c r="C978" s="37"/>
      <c r="D978" s="37"/>
      <c r="E978" s="37"/>
      <c r="F978" s="37"/>
    </row>
    <row r="979" ht="13.5" customHeight="1">
      <c r="A979" s="37"/>
      <c r="B979" s="37"/>
      <c r="C979" s="37"/>
      <c r="D979" s="37"/>
      <c r="E979" s="37"/>
      <c r="F979" s="37"/>
    </row>
    <row r="980" ht="13.5" customHeight="1">
      <c r="A980" s="37"/>
      <c r="B980" s="37"/>
      <c r="C980" s="37"/>
      <c r="D980" s="37"/>
      <c r="E980" s="37"/>
      <c r="F980" s="37"/>
    </row>
    <row r="981" ht="13.5" customHeight="1">
      <c r="A981" s="37"/>
      <c r="B981" s="37"/>
      <c r="C981" s="37"/>
      <c r="D981" s="37"/>
      <c r="E981" s="37"/>
      <c r="F981" s="37"/>
    </row>
    <row r="982" ht="13.5" customHeight="1">
      <c r="A982" s="37"/>
      <c r="B982" s="37"/>
      <c r="C982" s="37"/>
      <c r="D982" s="37"/>
      <c r="E982" s="37"/>
      <c r="F982" s="37"/>
    </row>
    <row r="983" ht="13.5" customHeight="1">
      <c r="A983" s="37"/>
      <c r="B983" s="37"/>
      <c r="C983" s="37"/>
      <c r="D983" s="37"/>
      <c r="E983" s="37"/>
      <c r="F983" s="37"/>
    </row>
    <row r="984" ht="13.5" customHeight="1">
      <c r="A984" s="37"/>
      <c r="B984" s="37"/>
      <c r="C984" s="37"/>
      <c r="D984" s="37"/>
      <c r="E984" s="37"/>
      <c r="F984" s="37"/>
    </row>
    <row r="985" ht="13.5" customHeight="1">
      <c r="A985" s="37"/>
      <c r="B985" s="37"/>
      <c r="C985" s="37"/>
      <c r="D985" s="37"/>
      <c r="E985" s="37"/>
      <c r="F985" s="37"/>
    </row>
    <row r="986" ht="13.5" customHeight="1">
      <c r="A986" s="37"/>
      <c r="B986" s="37"/>
      <c r="C986" s="37"/>
      <c r="D986" s="37"/>
      <c r="E986" s="37"/>
      <c r="F986" s="37"/>
    </row>
    <row r="987" ht="13.5" customHeight="1">
      <c r="A987" s="37"/>
      <c r="B987" s="37"/>
      <c r="C987" s="37"/>
      <c r="D987" s="37"/>
      <c r="E987" s="37"/>
      <c r="F987" s="37"/>
    </row>
    <row r="988" ht="13.5" customHeight="1">
      <c r="A988" s="37"/>
      <c r="B988" s="37"/>
      <c r="C988" s="37"/>
      <c r="D988" s="37"/>
      <c r="E988" s="37"/>
      <c r="F988" s="37"/>
    </row>
    <row r="989" ht="13.5" customHeight="1">
      <c r="A989" s="37"/>
      <c r="B989" s="37"/>
      <c r="C989" s="37"/>
      <c r="D989" s="37"/>
      <c r="E989" s="37"/>
      <c r="F989" s="37"/>
    </row>
    <row r="990" ht="13.5" customHeight="1">
      <c r="A990" s="37"/>
      <c r="B990" s="37"/>
      <c r="C990" s="37"/>
      <c r="D990" s="37"/>
      <c r="E990" s="37"/>
      <c r="F990" s="37"/>
    </row>
    <row r="991" ht="13.5" customHeight="1">
      <c r="A991" s="37"/>
      <c r="B991" s="37"/>
      <c r="C991" s="37"/>
      <c r="D991" s="37"/>
      <c r="E991" s="37"/>
      <c r="F991" s="37"/>
    </row>
    <row r="992" ht="13.5" customHeight="1">
      <c r="A992" s="37"/>
      <c r="B992" s="37"/>
      <c r="C992" s="37"/>
      <c r="D992" s="37"/>
      <c r="E992" s="37"/>
      <c r="F992" s="37"/>
    </row>
    <row r="993" ht="13.5" customHeight="1">
      <c r="A993" s="37"/>
      <c r="B993" s="37"/>
      <c r="C993" s="37"/>
      <c r="D993" s="37"/>
      <c r="E993" s="37"/>
      <c r="F993" s="37"/>
    </row>
    <row r="994" ht="13.5" customHeight="1">
      <c r="A994" s="37"/>
      <c r="B994" s="37"/>
      <c r="C994" s="37"/>
      <c r="D994" s="37"/>
      <c r="E994" s="37"/>
      <c r="F994" s="37"/>
    </row>
    <row r="995" ht="13.5" customHeight="1">
      <c r="A995" s="37"/>
      <c r="B995" s="37"/>
      <c r="C995" s="37"/>
      <c r="D995" s="37"/>
      <c r="E995" s="37"/>
      <c r="F995" s="37"/>
    </row>
    <row r="996" ht="13.5" customHeight="1">
      <c r="A996" s="37"/>
      <c r="B996" s="37"/>
      <c r="C996" s="37"/>
      <c r="D996" s="37"/>
      <c r="E996" s="37"/>
      <c r="F996" s="37"/>
    </row>
    <row r="997" ht="13.5" customHeight="1">
      <c r="A997" s="37"/>
      <c r="B997" s="37"/>
      <c r="C997" s="37"/>
      <c r="D997" s="37"/>
      <c r="E997" s="37"/>
      <c r="F997" s="37"/>
    </row>
    <row r="998" ht="13.5" customHeight="1">
      <c r="A998" s="37"/>
      <c r="B998" s="37"/>
      <c r="C998" s="37"/>
      <c r="D998" s="37"/>
      <c r="E998" s="37"/>
      <c r="F998" s="37"/>
    </row>
    <row r="999" ht="13.5" customHeight="1">
      <c r="A999" s="37"/>
      <c r="B999" s="37"/>
      <c r="C999" s="37"/>
      <c r="D999" s="37"/>
      <c r="E999" s="37"/>
      <c r="F999" s="37"/>
    </row>
    <row r="1000" ht="13.5" customHeight="1">
      <c r="A1000" s="37"/>
      <c r="B1000" s="37"/>
      <c r="C1000" s="37"/>
      <c r="D1000" s="37"/>
      <c r="E1000" s="37"/>
      <c r="F1000" s="37"/>
    </row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0"/>
    <col customWidth="1" min="2" max="2" width="11.29"/>
    <col customWidth="1" min="3" max="3" width="12.43"/>
    <col customWidth="1" min="4" max="4" width="9.29"/>
    <col customWidth="1" min="5" max="5" width="9.86"/>
    <col customWidth="1" min="6" max="7" width="10.29"/>
    <col customWidth="1" min="8" max="14" width="9.0"/>
    <col customWidth="1" min="15" max="15" width="9.71"/>
    <col customWidth="1" min="16" max="28" width="9.0"/>
  </cols>
  <sheetData>
    <row r="1" ht="13.5" customHeight="1">
      <c r="O1" s="37"/>
    </row>
    <row r="2" ht="25.5" customHeight="1">
      <c r="B2" s="824" t="s">
        <v>326</v>
      </c>
      <c r="C2" s="825" t="s">
        <v>737</v>
      </c>
      <c r="D2" s="825" t="s">
        <v>738</v>
      </c>
      <c r="E2" s="825" t="s">
        <v>505</v>
      </c>
      <c r="F2" s="825" t="s">
        <v>739</v>
      </c>
      <c r="G2" s="825" t="s">
        <v>740</v>
      </c>
      <c r="H2" s="825" t="s">
        <v>1191</v>
      </c>
      <c r="I2" s="825" t="s">
        <v>742</v>
      </c>
      <c r="J2" s="825" t="s">
        <v>398</v>
      </c>
      <c r="K2" s="825" t="s">
        <v>743</v>
      </c>
      <c r="L2" s="825" t="s">
        <v>744</v>
      </c>
      <c r="M2" s="825" t="s">
        <v>423</v>
      </c>
      <c r="N2" s="825" t="s">
        <v>745</v>
      </c>
      <c r="O2" s="826" t="s">
        <v>439</v>
      </c>
    </row>
    <row r="3" ht="30.0" customHeight="1">
      <c r="B3" s="827" t="s">
        <v>893</v>
      </c>
      <c r="C3" s="828">
        <f t="shared" ref="C3:N3" si="1">D16</f>
        <v>8122.157245</v>
      </c>
      <c r="D3" s="828">
        <f t="shared" si="1"/>
        <v>2122.241087</v>
      </c>
      <c r="E3" s="828">
        <f t="shared" si="1"/>
        <v>26695.01536</v>
      </c>
      <c r="F3" s="828">
        <f t="shared" si="1"/>
        <v>2881.84438</v>
      </c>
      <c r="G3" s="828">
        <f t="shared" si="1"/>
        <v>3754.693367</v>
      </c>
      <c r="H3" s="828">
        <f t="shared" si="1"/>
        <v>1751.313485</v>
      </c>
      <c r="I3" s="828">
        <f t="shared" si="1"/>
        <v>3412.192903</v>
      </c>
      <c r="J3" s="828">
        <f t="shared" si="1"/>
        <v>965.9969088</v>
      </c>
      <c r="K3" s="828">
        <f t="shared" si="1"/>
        <v>16727.06997</v>
      </c>
      <c r="L3" s="828">
        <f t="shared" si="1"/>
        <v>2224.199288</v>
      </c>
      <c r="M3" s="828">
        <f t="shared" si="1"/>
        <v>381.2428517</v>
      </c>
      <c r="N3" s="828">
        <f t="shared" si="1"/>
        <v>7384.650075</v>
      </c>
      <c r="O3" s="830">
        <f>O16</f>
        <v>7384.650075</v>
      </c>
    </row>
    <row r="4" ht="28.5" customHeight="1">
      <c r="B4" s="827" t="s">
        <v>895</v>
      </c>
      <c r="C4" s="828">
        <f t="shared" ref="C4:N4" si="2">D27</f>
        <v>10803.51114</v>
      </c>
      <c r="D4" s="828">
        <f t="shared" si="2"/>
        <v>1888.828926</v>
      </c>
      <c r="E4" s="828">
        <f t="shared" si="2"/>
        <v>3018.867925</v>
      </c>
      <c r="F4" s="828">
        <f t="shared" si="2"/>
        <v>5651.998385</v>
      </c>
      <c r="G4" s="828">
        <f t="shared" si="2"/>
        <v>2652.519894</v>
      </c>
      <c r="H4" s="828">
        <f t="shared" si="2"/>
        <v>726.2164125</v>
      </c>
      <c r="I4" s="828">
        <f t="shared" si="2"/>
        <v>347.5842892</v>
      </c>
      <c r="J4" s="828">
        <f t="shared" si="2"/>
        <v>892.5914906</v>
      </c>
      <c r="K4" s="828">
        <f t="shared" si="2"/>
        <v>3577.817531</v>
      </c>
      <c r="L4" s="828">
        <f t="shared" si="2"/>
        <v>40000</v>
      </c>
      <c r="M4" s="828">
        <f t="shared" si="2"/>
        <v>3143.00681</v>
      </c>
      <c r="N4" s="828">
        <f t="shared" si="2"/>
        <v>3575.733226</v>
      </c>
      <c r="O4" s="830">
        <f>O27</f>
        <v>3575.733226</v>
      </c>
    </row>
    <row r="5" ht="27.0" customHeight="1">
      <c r="B5" s="827" t="s">
        <v>1186</v>
      </c>
      <c r="C5" s="828">
        <f t="shared" ref="C5:N5" si="3">D38</f>
        <v>9439.200444</v>
      </c>
      <c r="D5" s="828">
        <f t="shared" si="3"/>
        <v>26881.72043</v>
      </c>
      <c r="E5" s="828">
        <f t="shared" si="3"/>
        <v>5964.214712</v>
      </c>
      <c r="F5" s="828">
        <f t="shared" si="3"/>
        <v>3523.884103</v>
      </c>
      <c r="G5" s="828">
        <f t="shared" si="3"/>
        <v>9599.096556</v>
      </c>
      <c r="H5" s="828">
        <f t="shared" si="3"/>
        <v>1964.636542</v>
      </c>
      <c r="I5" s="828">
        <f t="shared" si="3"/>
        <v>0</v>
      </c>
      <c r="J5" s="828">
        <f t="shared" si="3"/>
        <v>2398.081535</v>
      </c>
      <c r="K5" s="828">
        <f t="shared" si="3"/>
        <v>19659.23984</v>
      </c>
      <c r="L5" s="828">
        <f t="shared" si="3"/>
        <v>3871.467286</v>
      </c>
      <c r="M5" s="828">
        <f t="shared" si="3"/>
        <v>1813</v>
      </c>
      <c r="N5" s="828">
        <f t="shared" si="3"/>
        <v>6059.593985</v>
      </c>
      <c r="O5" s="830">
        <f>O38</f>
        <v>6059.593985</v>
      </c>
    </row>
    <row r="6" ht="27.75" customHeight="1">
      <c r="B6" s="827" t="s">
        <v>1175</v>
      </c>
      <c r="C6" s="828">
        <f t="shared" ref="C6:H6" si="4">D49</f>
        <v>9259.259259</v>
      </c>
      <c r="D6" s="828">
        <f t="shared" si="4"/>
        <v>0</v>
      </c>
      <c r="E6" s="828">
        <f t="shared" si="4"/>
        <v>0</v>
      </c>
      <c r="F6" s="828">
        <f t="shared" si="4"/>
        <v>0</v>
      </c>
      <c r="G6" s="828">
        <f t="shared" si="4"/>
        <v>0</v>
      </c>
      <c r="H6" s="828">
        <f t="shared" si="4"/>
        <v>0</v>
      </c>
      <c r="I6" s="828">
        <v>0.0</v>
      </c>
      <c r="J6" s="828">
        <f t="shared" ref="J6:N6" si="5">K49</f>
        <v>2403.846154</v>
      </c>
      <c r="K6" s="828">
        <f t="shared" si="5"/>
        <v>0</v>
      </c>
      <c r="L6" s="828">
        <f t="shared" si="5"/>
        <v>0</v>
      </c>
      <c r="M6" s="828">
        <f t="shared" si="5"/>
        <v>381.2428517</v>
      </c>
      <c r="N6" s="828">
        <f t="shared" si="5"/>
        <v>1008.064516</v>
      </c>
      <c r="O6" s="830">
        <f>O49</f>
        <v>1008.064516</v>
      </c>
    </row>
    <row r="7" ht="33.0" customHeight="1">
      <c r="B7" s="851" t="s">
        <v>1170</v>
      </c>
      <c r="C7" s="852">
        <f t="shared" ref="C7:N7" si="6">D53</f>
        <v>9432.791362</v>
      </c>
      <c r="D7" s="852">
        <f t="shared" si="6"/>
        <v>3384.615385</v>
      </c>
      <c r="E7" s="852">
        <f t="shared" si="6"/>
        <v>16786.24611</v>
      </c>
      <c r="F7" s="852">
        <f t="shared" si="6"/>
        <v>4076.468934</v>
      </c>
      <c r="G7" s="852">
        <f t="shared" si="6"/>
        <v>4936.988437</v>
      </c>
      <c r="H7" s="852">
        <f t="shared" si="6"/>
        <v>1285.347044</v>
      </c>
      <c r="I7" s="852">
        <f t="shared" si="6"/>
        <v>1973.603059</v>
      </c>
      <c r="J7" s="852">
        <f t="shared" si="6"/>
        <v>1223.990208</v>
      </c>
      <c r="K7" s="852">
        <f t="shared" si="6"/>
        <v>13333.33333</v>
      </c>
      <c r="L7" s="852">
        <f t="shared" si="6"/>
        <v>3822.168578</v>
      </c>
      <c r="M7" s="852">
        <f t="shared" si="6"/>
        <v>1361.655296</v>
      </c>
      <c r="N7" s="852">
        <f t="shared" si="6"/>
        <v>5636.197731</v>
      </c>
      <c r="O7" s="843">
        <f>(O14+O25+O36+O47)/(O15+O26+O37+O48)*1000000</f>
        <v>5636.197731</v>
      </c>
    </row>
    <row r="8" ht="13.5" customHeight="1">
      <c r="B8" s="853" t="s">
        <v>1197</v>
      </c>
      <c r="C8" s="854"/>
      <c r="D8" s="854"/>
      <c r="E8" s="854"/>
      <c r="F8" s="854"/>
      <c r="G8" s="854"/>
      <c r="H8" s="854"/>
      <c r="I8" s="854"/>
      <c r="J8" s="854"/>
      <c r="K8" s="854"/>
      <c r="L8" s="854"/>
      <c r="M8" s="854"/>
      <c r="N8" s="857"/>
      <c r="O8" s="826"/>
    </row>
    <row r="9" ht="24.75" customHeight="1">
      <c r="B9" s="837" t="s">
        <v>1173</v>
      </c>
      <c r="C9" s="838" t="s">
        <v>326</v>
      </c>
      <c r="D9" s="838" t="s">
        <v>737</v>
      </c>
      <c r="E9" s="838" t="s">
        <v>738</v>
      </c>
      <c r="F9" s="838" t="s">
        <v>505</v>
      </c>
      <c r="G9" s="838" t="s">
        <v>739</v>
      </c>
      <c r="H9" s="838" t="s">
        <v>740</v>
      </c>
      <c r="I9" s="838" t="s">
        <v>1199</v>
      </c>
      <c r="J9" s="838" t="s">
        <v>1200</v>
      </c>
      <c r="K9" s="838" t="s">
        <v>1201</v>
      </c>
      <c r="L9" s="838" t="s">
        <v>1202</v>
      </c>
      <c r="M9" s="838" t="s">
        <v>1203</v>
      </c>
      <c r="N9" s="838" t="s">
        <v>1204</v>
      </c>
      <c r="O9" s="835" t="s">
        <v>439</v>
      </c>
    </row>
    <row r="10" ht="13.5" customHeight="1">
      <c r="B10" s="849">
        <v>2020.0</v>
      </c>
      <c r="C10" s="817" t="s">
        <v>1177</v>
      </c>
      <c r="D10" s="817">
        <v>6.0</v>
      </c>
      <c r="E10" s="817">
        <v>0.0</v>
      </c>
      <c r="F10" s="817">
        <v>13.0</v>
      </c>
      <c r="G10" s="817">
        <v>67.0</v>
      </c>
      <c r="H10" s="817">
        <v>93.0</v>
      </c>
      <c r="I10" s="817">
        <v>117.0</v>
      </c>
      <c r="J10" s="817">
        <v>29.0</v>
      </c>
      <c r="K10" s="817"/>
      <c r="L10" s="817"/>
      <c r="M10" s="817"/>
      <c r="N10" s="817"/>
      <c r="O10" s="835"/>
    </row>
    <row r="11" ht="13.5" customHeight="1">
      <c r="B11" s="574"/>
      <c r="C11" s="817" t="s">
        <v>1178</v>
      </c>
      <c r="D11" s="817">
        <v>3472.0</v>
      </c>
      <c r="E11" s="817">
        <v>481.0</v>
      </c>
      <c r="F11" s="817">
        <v>6372.0</v>
      </c>
      <c r="G11" s="817">
        <v>11726.0</v>
      </c>
      <c r="H11" s="817">
        <v>15273.0</v>
      </c>
      <c r="I11" s="817">
        <f>'FQC拒收率'!K28</f>
        <v>12146</v>
      </c>
      <c r="J11" s="817">
        <v>8009.0</v>
      </c>
      <c r="K11" s="817">
        <f>'FQC拒收率'!M28</f>
        <v>4700</v>
      </c>
      <c r="L11" s="817">
        <f>'FQC拒收率'!N28</f>
        <v>5728</v>
      </c>
      <c r="M11" s="817" t="str">
        <f>FQC拒收率!#REF!</f>
        <v>#ERROR!</v>
      </c>
      <c r="N11" s="817" t="str">
        <f>FQC拒收率!#REF!</f>
        <v>#ERROR!</v>
      </c>
      <c r="O11" s="835"/>
    </row>
    <row r="12" ht="13.5" customHeight="1">
      <c r="B12" s="850"/>
      <c r="C12" s="817" t="s">
        <v>1180</v>
      </c>
      <c r="D12" s="836">
        <f t="shared" ref="D12:N12" si="7">(D10/D11)*1000000</f>
        <v>1728.110599</v>
      </c>
      <c r="E12" s="836">
        <f t="shared" si="7"/>
        <v>0</v>
      </c>
      <c r="F12" s="836">
        <f t="shared" si="7"/>
        <v>2040.175769</v>
      </c>
      <c r="G12" s="836">
        <f t="shared" si="7"/>
        <v>5713.798397</v>
      </c>
      <c r="H12" s="836">
        <f t="shared" si="7"/>
        <v>6089.176979</v>
      </c>
      <c r="I12" s="836">
        <f t="shared" si="7"/>
        <v>9632.800922</v>
      </c>
      <c r="J12" s="836">
        <f t="shared" si="7"/>
        <v>3620.926458</v>
      </c>
      <c r="K12" s="836">
        <f t="shared" si="7"/>
        <v>0</v>
      </c>
      <c r="L12" s="836">
        <f t="shared" si="7"/>
        <v>0</v>
      </c>
      <c r="M12" s="836" t="str">
        <f t="shared" si="7"/>
        <v>#ERROR!</v>
      </c>
      <c r="N12" s="836" t="str">
        <f t="shared" si="7"/>
        <v>#ERROR!</v>
      </c>
      <c r="O12" s="835"/>
    </row>
    <row r="13" ht="27.0" customHeight="1">
      <c r="B13" s="859" t="s">
        <v>1173</v>
      </c>
      <c r="C13" s="838" t="s">
        <v>326</v>
      </c>
      <c r="D13" s="838" t="s">
        <v>737</v>
      </c>
      <c r="E13" s="838" t="s">
        <v>738</v>
      </c>
      <c r="F13" s="838" t="s">
        <v>505</v>
      </c>
      <c r="G13" s="838" t="s">
        <v>739</v>
      </c>
      <c r="H13" s="838" t="s">
        <v>740</v>
      </c>
      <c r="I13" s="838" t="s">
        <v>1207</v>
      </c>
      <c r="J13" s="838" t="s">
        <v>1208</v>
      </c>
      <c r="K13" s="838" t="s">
        <v>1209</v>
      </c>
      <c r="L13" s="838" t="s">
        <v>1210</v>
      </c>
      <c r="M13" s="838" t="s">
        <v>1211</v>
      </c>
      <c r="N13" s="838" t="s">
        <v>1212</v>
      </c>
      <c r="O13" s="835" t="s">
        <v>439</v>
      </c>
    </row>
    <row r="14" ht="13.5" customHeight="1">
      <c r="B14" s="849">
        <v>2021.0</v>
      </c>
      <c r="C14" s="817" t="s">
        <v>1177</v>
      </c>
      <c r="D14" s="836">
        <v>25.0</v>
      </c>
      <c r="E14" s="836">
        <v>5.0</v>
      </c>
      <c r="F14" s="836">
        <v>113.0</v>
      </c>
      <c r="G14" s="836">
        <v>6.0</v>
      </c>
      <c r="H14" s="836">
        <v>18.0</v>
      </c>
      <c r="I14" s="836">
        <v>9.0</v>
      </c>
      <c r="J14" s="836">
        <v>15.0</v>
      </c>
      <c r="K14" s="836">
        <v>5.0</v>
      </c>
      <c r="L14" s="836">
        <v>60.0</v>
      </c>
      <c r="M14" s="836">
        <v>5.0</v>
      </c>
      <c r="N14" s="836">
        <v>1.0</v>
      </c>
      <c r="O14" s="839">
        <f>D14+E14+F14+G14+H14+I14+J14+K14+L14+M14+N14</f>
        <v>262</v>
      </c>
    </row>
    <row r="15" ht="13.5" customHeight="1">
      <c r="B15" s="574"/>
      <c r="C15" s="817" t="s">
        <v>1178</v>
      </c>
      <c r="D15" s="836">
        <f>'FQC拒收率'!C52</f>
        <v>3078</v>
      </c>
      <c r="E15" s="836">
        <f>'FQC拒收率'!D52</f>
        <v>2356</v>
      </c>
      <c r="F15" s="836">
        <f>'FQC拒收率'!E52</f>
        <v>4233</v>
      </c>
      <c r="G15" s="836">
        <f>'FQC拒收率'!F52</f>
        <v>2082</v>
      </c>
      <c r="H15" s="836">
        <f>'FQC拒收率'!G52</f>
        <v>4794</v>
      </c>
      <c r="I15" s="836">
        <f>'FQC拒收率'!H52</f>
        <v>5139</v>
      </c>
      <c r="J15" s="836">
        <f>'FQC拒收率'!I52</f>
        <v>4396</v>
      </c>
      <c r="K15" s="836">
        <f>'FQC拒收率'!J52</f>
        <v>5176</v>
      </c>
      <c r="L15" s="836">
        <f>'FQC拒收率'!K52</f>
        <v>3587</v>
      </c>
      <c r="M15" s="836">
        <f>'FQC拒收率'!L52</f>
        <v>2248</v>
      </c>
      <c r="N15" s="836">
        <f>'FQC拒收率'!M52</f>
        <v>2623</v>
      </c>
      <c r="O15" s="839">
        <f>D15+E15+G15+H15+I15+J15+K15+L15+M15+N15</f>
        <v>35479</v>
      </c>
    </row>
    <row r="16" ht="13.5" customHeight="1">
      <c r="B16" s="574"/>
      <c r="C16" s="817" t="s">
        <v>1180</v>
      </c>
      <c r="D16" s="836">
        <f t="shared" ref="D16:O16" si="8">D14/D15*1000000</f>
        <v>8122.157245</v>
      </c>
      <c r="E16" s="836">
        <f t="shared" si="8"/>
        <v>2122.241087</v>
      </c>
      <c r="F16" s="836">
        <f t="shared" si="8"/>
        <v>26695.01536</v>
      </c>
      <c r="G16" s="836">
        <f t="shared" si="8"/>
        <v>2881.84438</v>
      </c>
      <c r="H16" s="836">
        <f t="shared" si="8"/>
        <v>3754.693367</v>
      </c>
      <c r="I16" s="836">
        <f t="shared" si="8"/>
        <v>1751.313485</v>
      </c>
      <c r="J16" s="836">
        <f t="shared" si="8"/>
        <v>3412.192903</v>
      </c>
      <c r="K16" s="836">
        <f t="shared" si="8"/>
        <v>965.9969088</v>
      </c>
      <c r="L16" s="836">
        <f t="shared" si="8"/>
        <v>16727.06997</v>
      </c>
      <c r="M16" s="836">
        <f t="shared" si="8"/>
        <v>2224.199288</v>
      </c>
      <c r="N16" s="836">
        <f t="shared" si="8"/>
        <v>381.2428517</v>
      </c>
      <c r="O16" s="830">
        <f t="shared" si="8"/>
        <v>7384.650075</v>
      </c>
    </row>
    <row r="17" ht="13.5" customHeight="1">
      <c r="B17" s="574"/>
      <c r="C17" s="844" t="s">
        <v>1192</v>
      </c>
      <c r="D17" s="836">
        <v>0.0</v>
      </c>
      <c r="E17" s="836">
        <v>0.0</v>
      </c>
      <c r="F17" s="836">
        <v>1.0</v>
      </c>
      <c r="G17" s="836">
        <v>0.0</v>
      </c>
      <c r="H17" s="836">
        <v>0.0</v>
      </c>
      <c r="I17" s="836">
        <v>1.0</v>
      </c>
      <c r="J17" s="836">
        <v>0.0</v>
      </c>
      <c r="K17" s="836">
        <v>0.0</v>
      </c>
      <c r="L17" s="836">
        <v>1.0</v>
      </c>
      <c r="M17" s="836">
        <v>0.0</v>
      </c>
      <c r="N17" s="836"/>
      <c r="O17" s="823">
        <f t="shared" ref="O17:O18" si="9">D17+E17+F17+G17+H17+I17+J17+K17+L17+M17+N17</f>
        <v>3</v>
      </c>
    </row>
    <row r="18" ht="13.5" customHeight="1">
      <c r="B18" s="785"/>
      <c r="C18" s="845" t="s">
        <v>1193</v>
      </c>
      <c r="D18" s="823">
        <f>'FQC拒收率'!C57</f>
        <v>12</v>
      </c>
      <c r="E18" s="823">
        <f>'FQC拒收率'!D57</f>
        <v>9</v>
      </c>
      <c r="F18" s="823">
        <f>'FQC拒收率'!E57</f>
        <v>28</v>
      </c>
      <c r="G18" s="823">
        <f>'FQC拒收率'!F57</f>
        <v>10</v>
      </c>
      <c r="H18" s="823">
        <f>'FQC拒收率'!G57</f>
        <v>26</v>
      </c>
      <c r="I18" s="823">
        <f>'FQC拒收率'!H57</f>
        <v>32</v>
      </c>
      <c r="J18" s="823">
        <f>'FQC拒收率'!I57</f>
        <v>46</v>
      </c>
      <c r="K18" s="823">
        <f>'FQC拒收率'!J57</f>
        <v>66</v>
      </c>
      <c r="L18" s="823">
        <f>'FQC拒收率'!K57</f>
        <v>10</v>
      </c>
      <c r="M18" s="823">
        <f>'FQC拒收率'!L57</f>
        <v>22</v>
      </c>
      <c r="N18" s="823">
        <f>'FQC拒收率'!M57</f>
        <v>14</v>
      </c>
      <c r="O18" s="823">
        <f t="shared" si="9"/>
        <v>275</v>
      </c>
    </row>
    <row r="19" ht="13.5" customHeight="1">
      <c r="B19" s="853" t="s">
        <v>1217</v>
      </c>
      <c r="C19" s="854"/>
      <c r="D19" s="854"/>
      <c r="E19" s="854"/>
      <c r="F19" s="854"/>
      <c r="G19" s="854"/>
      <c r="H19" s="854"/>
      <c r="I19" s="854"/>
      <c r="J19" s="854"/>
      <c r="K19" s="854"/>
      <c r="L19" s="854"/>
      <c r="M19" s="854"/>
      <c r="N19" s="857"/>
      <c r="O19" s="826"/>
    </row>
    <row r="20" ht="27.0" hidden="1" customHeight="1">
      <c r="B20" s="837" t="s">
        <v>1173</v>
      </c>
      <c r="C20" s="838" t="s">
        <v>326</v>
      </c>
      <c r="D20" s="838" t="s">
        <v>737</v>
      </c>
      <c r="E20" s="838" t="s">
        <v>738</v>
      </c>
      <c r="F20" s="838" t="s">
        <v>505</v>
      </c>
      <c r="G20" s="838" t="s">
        <v>739</v>
      </c>
      <c r="H20" s="838" t="s">
        <v>740</v>
      </c>
      <c r="I20" s="838" t="s">
        <v>742</v>
      </c>
      <c r="J20" s="838" t="s">
        <v>398</v>
      </c>
      <c r="K20" s="838" t="s">
        <v>743</v>
      </c>
      <c r="L20" s="838" t="s">
        <v>744</v>
      </c>
      <c r="M20" s="838" t="s">
        <v>423</v>
      </c>
      <c r="N20" s="838" t="s">
        <v>745</v>
      </c>
      <c r="O20" s="835"/>
    </row>
    <row r="21" ht="24.75" hidden="1" customHeight="1">
      <c r="B21" s="849">
        <v>2020.0</v>
      </c>
      <c r="C21" s="817" t="s">
        <v>1177</v>
      </c>
      <c r="D21" s="817"/>
      <c r="E21" s="817"/>
      <c r="F21" s="817"/>
      <c r="G21" s="817"/>
      <c r="H21" s="817"/>
      <c r="I21" s="817"/>
      <c r="J21" s="817"/>
      <c r="K21" s="817"/>
      <c r="L21" s="817"/>
      <c r="M21" s="817"/>
      <c r="N21" s="817"/>
      <c r="O21" s="835"/>
    </row>
    <row r="22" ht="25.5" hidden="1" customHeight="1">
      <c r="B22" s="574"/>
      <c r="C22" s="817" t="s">
        <v>1178</v>
      </c>
      <c r="D22" s="807"/>
      <c r="E22" s="807"/>
      <c r="F22" s="807"/>
      <c r="G22" s="807"/>
      <c r="H22" s="807"/>
      <c r="I22" s="817"/>
      <c r="J22" s="817"/>
      <c r="K22" s="817"/>
      <c r="L22" s="817"/>
      <c r="M22" s="817"/>
      <c r="N22" s="817"/>
      <c r="O22" s="835"/>
    </row>
    <row r="23" ht="25.5" hidden="1" customHeight="1">
      <c r="B23" s="850"/>
      <c r="C23" s="817" t="s">
        <v>1180</v>
      </c>
      <c r="D23" s="836"/>
      <c r="E23" s="836"/>
      <c r="F23" s="836"/>
      <c r="G23" s="836"/>
      <c r="H23" s="836"/>
      <c r="I23" s="836"/>
      <c r="J23" s="836"/>
      <c r="K23" s="836"/>
      <c r="L23" s="836"/>
      <c r="M23" s="836"/>
      <c r="N23" s="836"/>
      <c r="O23" s="835"/>
    </row>
    <row r="24" ht="28.5" customHeight="1">
      <c r="B24" s="837" t="s">
        <v>1173</v>
      </c>
      <c r="C24" s="838" t="s">
        <v>326</v>
      </c>
      <c r="D24" s="838" t="s">
        <v>737</v>
      </c>
      <c r="E24" s="838" t="s">
        <v>738</v>
      </c>
      <c r="F24" s="838" t="s">
        <v>505</v>
      </c>
      <c r="G24" s="838" t="s">
        <v>739</v>
      </c>
      <c r="H24" s="838" t="s">
        <v>740</v>
      </c>
      <c r="I24" s="838" t="s">
        <v>1219</v>
      </c>
      <c r="J24" s="838" t="s">
        <v>1220</v>
      </c>
      <c r="K24" s="838" t="s">
        <v>1221</v>
      </c>
      <c r="L24" s="838" t="s">
        <v>1222</v>
      </c>
      <c r="M24" s="838" t="s">
        <v>1223</v>
      </c>
      <c r="N24" s="838" t="s">
        <v>1224</v>
      </c>
      <c r="O24" s="835" t="s">
        <v>439</v>
      </c>
    </row>
    <row r="25" ht="21.0" customHeight="1">
      <c r="B25" s="849">
        <v>2021.0</v>
      </c>
      <c r="C25" s="817" t="s">
        <v>1177</v>
      </c>
      <c r="D25" s="836">
        <v>32.0</v>
      </c>
      <c r="E25" s="836">
        <v>7.0</v>
      </c>
      <c r="F25" s="836">
        <v>8.0</v>
      </c>
      <c r="G25" s="836">
        <v>14.0</v>
      </c>
      <c r="H25" s="836">
        <v>3.0</v>
      </c>
      <c r="I25" s="836">
        <v>3.0</v>
      </c>
      <c r="J25" s="836">
        <v>1.0</v>
      </c>
      <c r="K25" s="836">
        <v>3.0</v>
      </c>
      <c r="L25" s="836">
        <v>8.0</v>
      </c>
      <c r="M25" s="836">
        <v>4.0</v>
      </c>
      <c r="N25" s="836">
        <v>6.0</v>
      </c>
      <c r="O25" s="839">
        <f>D25+E25+F25+G25+H25+I25+J25+K25+L25+M25+N25</f>
        <v>89</v>
      </c>
    </row>
    <row r="26" ht="24.0" customHeight="1">
      <c r="B26" s="574"/>
      <c r="C26" s="817" t="s">
        <v>1178</v>
      </c>
      <c r="D26" s="836">
        <f>'FQC拒收率'!C65</f>
        <v>2962</v>
      </c>
      <c r="E26" s="836">
        <f>'FQC拒收率'!D65</f>
        <v>3706</v>
      </c>
      <c r="F26" s="836">
        <f>'FQC拒收率'!E65</f>
        <v>2650</v>
      </c>
      <c r="G26" s="836">
        <f>'FQC拒收率'!F65</f>
        <v>2477</v>
      </c>
      <c r="H26" s="836">
        <f>'FQC拒收率'!G65</f>
        <v>1131</v>
      </c>
      <c r="I26" s="836">
        <f>'FQC拒收率'!H65</f>
        <v>4131</v>
      </c>
      <c r="J26" s="836">
        <f>'FQC拒收率'!I65</f>
        <v>2877</v>
      </c>
      <c r="K26" s="836">
        <f>'FQC拒收率'!J65</f>
        <v>3361</v>
      </c>
      <c r="L26" s="836">
        <f>'FQC拒收率'!K65</f>
        <v>2236</v>
      </c>
      <c r="M26" s="836">
        <f>'FQC拒收率'!L65</f>
        <v>100</v>
      </c>
      <c r="N26" s="836">
        <f>'FQC拒收率'!M65</f>
        <v>1909</v>
      </c>
      <c r="O26" s="839">
        <f>D26+E26+G26+H26+I26+J26+K26+L26+M26+N26</f>
        <v>24890</v>
      </c>
    </row>
    <row r="27" ht="21.75" customHeight="1">
      <c r="B27" s="574"/>
      <c r="C27" s="817" t="s">
        <v>1180</v>
      </c>
      <c r="D27" s="836">
        <f t="shared" ref="D27:O27" si="10">D25/D26*1000000</f>
        <v>10803.51114</v>
      </c>
      <c r="E27" s="836">
        <f t="shared" si="10"/>
        <v>1888.828926</v>
      </c>
      <c r="F27" s="836">
        <f t="shared" si="10"/>
        <v>3018.867925</v>
      </c>
      <c r="G27" s="836">
        <f t="shared" si="10"/>
        <v>5651.998385</v>
      </c>
      <c r="H27" s="836">
        <f t="shared" si="10"/>
        <v>2652.519894</v>
      </c>
      <c r="I27" s="836">
        <f t="shared" si="10"/>
        <v>726.2164125</v>
      </c>
      <c r="J27" s="836">
        <f t="shared" si="10"/>
        <v>347.5842892</v>
      </c>
      <c r="K27" s="836">
        <f t="shared" si="10"/>
        <v>892.5914906</v>
      </c>
      <c r="L27" s="836">
        <f t="shared" si="10"/>
        <v>3577.817531</v>
      </c>
      <c r="M27" s="836">
        <f t="shared" si="10"/>
        <v>40000</v>
      </c>
      <c r="N27" s="836">
        <f t="shared" si="10"/>
        <v>3143.00681</v>
      </c>
      <c r="O27" s="830">
        <f t="shared" si="10"/>
        <v>3575.733226</v>
      </c>
    </row>
    <row r="28" ht="21.75" customHeight="1">
      <c r="B28" s="574"/>
      <c r="C28" s="844" t="s">
        <v>1192</v>
      </c>
      <c r="D28" s="836">
        <v>1.0</v>
      </c>
      <c r="E28" s="836">
        <v>0.0</v>
      </c>
      <c r="F28" s="836">
        <v>0.0</v>
      </c>
      <c r="G28" s="836">
        <v>0.0</v>
      </c>
      <c r="H28" s="836">
        <v>0.0</v>
      </c>
      <c r="I28" s="836">
        <v>0.0</v>
      </c>
      <c r="J28" s="836">
        <v>0.0</v>
      </c>
      <c r="K28" s="836">
        <v>0.0</v>
      </c>
      <c r="L28" s="836">
        <v>10.0</v>
      </c>
      <c r="M28" s="836">
        <v>0.0</v>
      </c>
      <c r="N28" s="836">
        <v>0.0</v>
      </c>
      <c r="O28" s="823">
        <f t="shared" ref="O28:O29" si="11">D28+E28+F28+G28+H28+I28+J28+K28+L28+M28+N28</f>
        <v>11</v>
      </c>
    </row>
    <row r="29" ht="21.75" customHeight="1">
      <c r="B29" s="785"/>
      <c r="C29" s="845" t="s">
        <v>1193</v>
      </c>
      <c r="D29" s="823">
        <f>'FQC拒收率'!C71</f>
        <v>14</v>
      </c>
      <c r="E29" s="823">
        <f>'FQC拒收率'!D71</f>
        <v>33</v>
      </c>
      <c r="F29" s="823">
        <f>'FQC拒收率'!E71</f>
        <v>35</v>
      </c>
      <c r="G29" s="823">
        <f>'FQC拒收率'!F71</f>
        <v>30</v>
      </c>
      <c r="H29" s="823">
        <f>'FQC拒收率'!G71</f>
        <v>26</v>
      </c>
      <c r="I29" s="823">
        <f>'FQC拒收率'!H71</f>
        <v>72</v>
      </c>
      <c r="J29" s="823">
        <f>'FQC拒收率'!I71</f>
        <v>52</v>
      </c>
      <c r="K29" s="823">
        <f>'FQC拒收率'!J71</f>
        <v>60</v>
      </c>
      <c r="L29" s="823">
        <f>'FQC拒收率'!K71</f>
        <v>38</v>
      </c>
      <c r="M29" s="823">
        <f>'FQC拒收率'!L71</f>
        <v>9</v>
      </c>
      <c r="N29" s="823">
        <f>'FQC拒收率'!M71</f>
        <v>37</v>
      </c>
      <c r="O29" s="823">
        <f t="shared" si="11"/>
        <v>406</v>
      </c>
    </row>
    <row r="30" ht="13.5" customHeight="1">
      <c r="B30" s="853" t="s">
        <v>1227</v>
      </c>
      <c r="C30" s="854"/>
      <c r="D30" s="854"/>
      <c r="E30" s="854"/>
      <c r="F30" s="854"/>
      <c r="G30" s="854"/>
      <c r="H30" s="854"/>
      <c r="I30" s="854"/>
      <c r="J30" s="854"/>
      <c r="K30" s="854"/>
      <c r="L30" s="854"/>
      <c r="M30" s="854"/>
      <c r="N30" s="857"/>
      <c r="O30" s="826"/>
    </row>
    <row r="31" ht="25.5" hidden="1" customHeight="1">
      <c r="B31" s="837" t="s">
        <v>1173</v>
      </c>
      <c r="C31" s="838" t="s">
        <v>326</v>
      </c>
      <c r="D31" s="838" t="s">
        <v>737</v>
      </c>
      <c r="E31" s="838" t="s">
        <v>738</v>
      </c>
      <c r="F31" s="838" t="s">
        <v>505</v>
      </c>
      <c r="G31" s="838" t="s">
        <v>739</v>
      </c>
      <c r="H31" s="838" t="s">
        <v>740</v>
      </c>
      <c r="I31" s="838" t="s">
        <v>742</v>
      </c>
      <c r="J31" s="838" t="s">
        <v>398</v>
      </c>
      <c r="K31" s="838" t="s">
        <v>743</v>
      </c>
      <c r="L31" s="838" t="s">
        <v>744</v>
      </c>
      <c r="M31" s="838" t="s">
        <v>423</v>
      </c>
      <c r="N31" s="838" t="s">
        <v>745</v>
      </c>
      <c r="O31" s="835"/>
    </row>
    <row r="32" ht="22.5" hidden="1" customHeight="1">
      <c r="B32" s="849">
        <v>2020.0</v>
      </c>
      <c r="C32" s="817" t="s">
        <v>1177</v>
      </c>
      <c r="D32" s="836"/>
      <c r="E32" s="836"/>
      <c r="F32" s="836"/>
      <c r="G32" s="836"/>
      <c r="H32" s="836"/>
      <c r="I32" s="836"/>
      <c r="J32" s="836"/>
      <c r="K32" s="836"/>
      <c r="L32" s="836"/>
      <c r="M32" s="836"/>
      <c r="N32" s="836"/>
      <c r="O32" s="835"/>
    </row>
    <row r="33" ht="19.5" hidden="1" customHeight="1">
      <c r="B33" s="574"/>
      <c r="C33" s="817" t="s">
        <v>1178</v>
      </c>
      <c r="D33" s="836"/>
      <c r="E33" s="836"/>
      <c r="F33" s="836"/>
      <c r="G33" s="836"/>
      <c r="H33" s="836"/>
      <c r="I33" s="836"/>
      <c r="J33" s="836"/>
      <c r="K33" s="836"/>
      <c r="L33" s="836"/>
      <c r="M33" s="836"/>
      <c r="N33" s="836"/>
      <c r="O33" s="835"/>
    </row>
    <row r="34" ht="22.5" hidden="1" customHeight="1">
      <c r="B34" s="850"/>
      <c r="C34" s="817" t="s">
        <v>1180</v>
      </c>
      <c r="D34" s="836"/>
      <c r="E34" s="836"/>
      <c r="F34" s="836"/>
      <c r="G34" s="836"/>
      <c r="H34" s="836"/>
      <c r="I34" s="836"/>
      <c r="J34" s="836"/>
      <c r="K34" s="836"/>
      <c r="L34" s="836"/>
      <c r="M34" s="836"/>
      <c r="N34" s="836"/>
      <c r="O34" s="835"/>
    </row>
    <row r="35" ht="24.75" customHeight="1">
      <c r="B35" s="837" t="s">
        <v>1173</v>
      </c>
      <c r="C35" s="838" t="s">
        <v>326</v>
      </c>
      <c r="D35" s="838" t="s">
        <v>737</v>
      </c>
      <c r="E35" s="838" t="s">
        <v>738</v>
      </c>
      <c r="F35" s="838" t="s">
        <v>505</v>
      </c>
      <c r="G35" s="838" t="s">
        <v>739</v>
      </c>
      <c r="H35" s="838" t="s">
        <v>740</v>
      </c>
      <c r="I35" s="838" t="s">
        <v>1228</v>
      </c>
      <c r="J35" s="838" t="s">
        <v>1229</v>
      </c>
      <c r="K35" s="838" t="s">
        <v>1230</v>
      </c>
      <c r="L35" s="838" t="s">
        <v>1231</v>
      </c>
      <c r="M35" s="838" t="s">
        <v>1232</v>
      </c>
      <c r="N35" s="838" t="s">
        <v>1233</v>
      </c>
      <c r="O35" s="835" t="s">
        <v>439</v>
      </c>
    </row>
    <row r="36" ht="21.0" customHeight="1">
      <c r="B36" s="849">
        <v>2021.0</v>
      </c>
      <c r="C36" s="817" t="s">
        <v>1177</v>
      </c>
      <c r="D36" s="836">
        <v>17.0</v>
      </c>
      <c r="E36" s="836">
        <v>10.0</v>
      </c>
      <c r="F36" s="836">
        <v>3.0</v>
      </c>
      <c r="G36" s="836">
        <v>9.0</v>
      </c>
      <c r="H36" s="836">
        <v>17.0</v>
      </c>
      <c r="I36" s="836">
        <v>2.0</v>
      </c>
      <c r="J36" s="836">
        <v>0.0</v>
      </c>
      <c r="K36" s="836">
        <v>4.0</v>
      </c>
      <c r="L36" s="836">
        <v>30.0</v>
      </c>
      <c r="M36" s="836">
        <v>10.0</v>
      </c>
      <c r="N36" s="836">
        <v>7.0</v>
      </c>
      <c r="O36" s="839">
        <f>D36+E36+F36+G36+H36+I36+J36+K36+L36+M36+N36</f>
        <v>109</v>
      </c>
    </row>
    <row r="37" ht="22.5" customHeight="1">
      <c r="B37" s="574"/>
      <c r="C37" s="817" t="s">
        <v>1178</v>
      </c>
      <c r="D37" s="836">
        <f>'FQC拒收率'!C79</f>
        <v>1801</v>
      </c>
      <c r="E37" s="836">
        <f>'FQC拒收率'!D79</f>
        <v>372</v>
      </c>
      <c r="F37" s="836">
        <f>'FQC拒收率'!E79</f>
        <v>503</v>
      </c>
      <c r="G37" s="836">
        <f>'FQC拒收率'!F79</f>
        <v>2554</v>
      </c>
      <c r="H37" s="836">
        <f>'FQC拒收率'!G79</f>
        <v>1771</v>
      </c>
      <c r="I37" s="836">
        <f>'FQC拒收率'!H79</f>
        <v>1018</v>
      </c>
      <c r="J37" s="836">
        <f>'FQC拒收率'!I79</f>
        <v>834</v>
      </c>
      <c r="K37" s="836">
        <f>'FQC拒收率'!J79</f>
        <v>1668</v>
      </c>
      <c r="L37" s="836">
        <f>'FQC拒收率'!K79</f>
        <v>1526</v>
      </c>
      <c r="M37" s="836">
        <f>'FQC拒收率'!L79</f>
        <v>2583</v>
      </c>
      <c r="N37" s="836">
        <f>'FQC拒收率'!M80</f>
        <v>3861.003861</v>
      </c>
      <c r="O37" s="839">
        <f>D37+E37+G37+H37+I37+J37+K37+L37+M37+N37</f>
        <v>17988.00386</v>
      </c>
    </row>
    <row r="38" ht="24.0" customHeight="1">
      <c r="B38" s="574"/>
      <c r="C38" s="817" t="s">
        <v>1180</v>
      </c>
      <c r="D38" s="836">
        <f t="shared" ref="D38:O38" si="12">D36/D37*1000000</f>
        <v>9439.200444</v>
      </c>
      <c r="E38" s="836">
        <f t="shared" si="12"/>
        <v>26881.72043</v>
      </c>
      <c r="F38" s="836">
        <f t="shared" si="12"/>
        <v>5964.214712</v>
      </c>
      <c r="G38" s="836">
        <f t="shared" si="12"/>
        <v>3523.884103</v>
      </c>
      <c r="H38" s="836">
        <f t="shared" si="12"/>
        <v>9599.096556</v>
      </c>
      <c r="I38" s="836">
        <f t="shared" si="12"/>
        <v>1964.636542</v>
      </c>
      <c r="J38" s="836">
        <f t="shared" si="12"/>
        <v>0</v>
      </c>
      <c r="K38" s="836">
        <f t="shared" si="12"/>
        <v>2398.081535</v>
      </c>
      <c r="L38" s="836">
        <f t="shared" si="12"/>
        <v>19659.23984</v>
      </c>
      <c r="M38" s="836">
        <f t="shared" si="12"/>
        <v>3871.467286</v>
      </c>
      <c r="N38" s="836">
        <f t="shared" si="12"/>
        <v>1813</v>
      </c>
      <c r="O38" s="830">
        <f t="shared" si="12"/>
        <v>6059.593985</v>
      </c>
    </row>
    <row r="39" ht="24.0" customHeight="1">
      <c r="B39" s="574"/>
      <c r="C39" s="844" t="s">
        <v>1192</v>
      </c>
      <c r="D39" s="836">
        <v>0.0</v>
      </c>
      <c r="E39" s="836">
        <v>0.0</v>
      </c>
      <c r="F39" s="836">
        <v>0.0</v>
      </c>
      <c r="G39" s="836">
        <v>0.0</v>
      </c>
      <c r="H39" s="836">
        <v>0.0</v>
      </c>
      <c r="I39" s="836">
        <v>0.0</v>
      </c>
      <c r="J39" s="836">
        <v>0.0</v>
      </c>
      <c r="K39" s="836">
        <v>0.0</v>
      </c>
      <c r="L39" s="836">
        <v>1.0</v>
      </c>
      <c r="M39" s="836">
        <v>0.0</v>
      </c>
      <c r="N39" s="836">
        <v>0.0</v>
      </c>
      <c r="O39" s="823">
        <f t="shared" ref="O39:O40" si="13">D39+E39+F39+G39+H39+I39+J39+K39+L39+M39+N39</f>
        <v>1</v>
      </c>
    </row>
    <row r="40" ht="24.0" customHeight="1">
      <c r="B40" s="785"/>
      <c r="C40" s="845" t="s">
        <v>1193</v>
      </c>
      <c r="D40" s="823">
        <f>'FQC拒收率'!C85</f>
        <v>88</v>
      </c>
      <c r="E40" s="823">
        <f>'FQC拒收率'!D85</f>
        <v>19</v>
      </c>
      <c r="F40" s="823">
        <f>'FQC拒收率'!E85</f>
        <v>25</v>
      </c>
      <c r="G40" s="823">
        <f>'FQC拒收率'!F85</f>
        <v>64</v>
      </c>
      <c r="H40" s="823">
        <f>'FQC拒收率'!G85</f>
        <v>36</v>
      </c>
      <c r="I40" s="823">
        <f>'FQC拒收率'!H85</f>
        <v>69</v>
      </c>
      <c r="J40" s="823">
        <f>'FQC拒收率'!I85</f>
        <v>29</v>
      </c>
      <c r="K40" s="823">
        <f>'FQC拒收率'!J85</f>
        <v>58</v>
      </c>
      <c r="L40" s="823">
        <f>'FQC拒收率'!K85</f>
        <v>45</v>
      </c>
      <c r="M40" s="823">
        <f>'FQC拒收率'!L85</f>
        <v>88</v>
      </c>
      <c r="N40" s="823">
        <f>'FQC拒收率'!M85</f>
        <v>79</v>
      </c>
      <c r="O40" s="823">
        <f t="shared" si="13"/>
        <v>600</v>
      </c>
    </row>
    <row r="41" ht="13.5" customHeight="1">
      <c r="B41" s="853" t="s">
        <v>1234</v>
      </c>
      <c r="C41" s="854"/>
      <c r="D41" s="854"/>
      <c r="E41" s="854"/>
      <c r="F41" s="854"/>
      <c r="G41" s="854"/>
      <c r="H41" s="854"/>
      <c r="I41" s="854"/>
      <c r="J41" s="854"/>
      <c r="K41" s="854"/>
      <c r="L41" s="854"/>
      <c r="M41" s="854"/>
      <c r="N41" s="857"/>
      <c r="O41" s="826"/>
    </row>
    <row r="42" ht="24.0" hidden="1" customHeight="1">
      <c r="B42" s="837" t="s">
        <v>1173</v>
      </c>
      <c r="C42" s="838" t="s">
        <v>326</v>
      </c>
      <c r="D42" s="838" t="s">
        <v>737</v>
      </c>
      <c r="E42" s="838" t="s">
        <v>738</v>
      </c>
      <c r="F42" s="838" t="s">
        <v>505</v>
      </c>
      <c r="G42" s="838" t="s">
        <v>739</v>
      </c>
      <c r="H42" s="838" t="s">
        <v>740</v>
      </c>
      <c r="I42" s="838" t="s">
        <v>742</v>
      </c>
      <c r="J42" s="838" t="s">
        <v>398</v>
      </c>
      <c r="K42" s="838" t="s">
        <v>743</v>
      </c>
      <c r="L42" s="838" t="s">
        <v>744</v>
      </c>
      <c r="M42" s="838" t="s">
        <v>423</v>
      </c>
      <c r="N42" s="838" t="s">
        <v>745</v>
      </c>
      <c r="O42" s="835"/>
    </row>
    <row r="43" ht="18.75" hidden="1" customHeight="1">
      <c r="B43" s="849">
        <v>2020.0</v>
      </c>
      <c r="C43" s="817" t="s">
        <v>1177</v>
      </c>
      <c r="D43" s="836"/>
      <c r="E43" s="836"/>
      <c r="F43" s="836"/>
      <c r="G43" s="836"/>
      <c r="H43" s="836"/>
      <c r="I43" s="836"/>
      <c r="J43" s="836"/>
      <c r="K43" s="836"/>
      <c r="L43" s="836"/>
      <c r="M43" s="836"/>
      <c r="N43" s="836"/>
      <c r="O43" s="835"/>
    </row>
    <row r="44" ht="21.0" hidden="1" customHeight="1">
      <c r="B44" s="574"/>
      <c r="C44" s="817" t="s">
        <v>1178</v>
      </c>
      <c r="D44" s="836"/>
      <c r="E44" s="836"/>
      <c r="F44" s="836"/>
      <c r="G44" s="836"/>
      <c r="H44" s="836"/>
      <c r="I44" s="836"/>
      <c r="J44" s="836"/>
      <c r="K44" s="836"/>
      <c r="L44" s="836"/>
      <c r="M44" s="836"/>
      <c r="N44" s="836"/>
      <c r="O44" s="835"/>
    </row>
    <row r="45" ht="21.0" hidden="1" customHeight="1">
      <c r="B45" s="850"/>
      <c r="C45" s="817" t="s">
        <v>1180</v>
      </c>
      <c r="D45" s="836"/>
      <c r="E45" s="836"/>
      <c r="F45" s="836"/>
      <c r="G45" s="836"/>
      <c r="H45" s="836"/>
      <c r="I45" s="836"/>
      <c r="J45" s="836"/>
      <c r="K45" s="836"/>
      <c r="L45" s="836"/>
      <c r="M45" s="836"/>
      <c r="N45" s="836"/>
      <c r="O45" s="835"/>
    </row>
    <row r="46" ht="21.0" customHeight="1">
      <c r="B46" s="837" t="s">
        <v>1173</v>
      </c>
      <c r="C46" s="838" t="s">
        <v>326</v>
      </c>
      <c r="D46" s="838" t="s">
        <v>737</v>
      </c>
      <c r="E46" s="838" t="s">
        <v>738</v>
      </c>
      <c r="F46" s="838" t="s">
        <v>505</v>
      </c>
      <c r="G46" s="838" t="s">
        <v>739</v>
      </c>
      <c r="H46" s="838" t="s">
        <v>740</v>
      </c>
      <c r="I46" s="838" t="s">
        <v>1235</v>
      </c>
      <c r="J46" s="838" t="s">
        <v>1236</v>
      </c>
      <c r="K46" s="838" t="s">
        <v>1237</v>
      </c>
      <c r="L46" s="838" t="s">
        <v>1238</v>
      </c>
      <c r="M46" s="838" t="s">
        <v>1239</v>
      </c>
      <c r="N46" s="838" t="s">
        <v>1240</v>
      </c>
      <c r="O46" s="835" t="s">
        <v>439</v>
      </c>
    </row>
    <row r="47" ht="19.5" customHeight="1">
      <c r="B47" s="849">
        <v>2021.0</v>
      </c>
      <c r="C47" s="817" t="s">
        <v>1177</v>
      </c>
      <c r="D47" s="836">
        <v>2.0</v>
      </c>
      <c r="E47" s="836">
        <v>0.0</v>
      </c>
      <c r="F47" s="836">
        <v>0.0</v>
      </c>
      <c r="G47" s="836">
        <v>0.0</v>
      </c>
      <c r="H47" s="836">
        <v>0.0</v>
      </c>
      <c r="I47" s="836">
        <v>0.0</v>
      </c>
      <c r="J47" s="836">
        <v>0.0</v>
      </c>
      <c r="K47" s="836">
        <v>1.0</v>
      </c>
      <c r="L47" s="836">
        <v>0.0</v>
      </c>
      <c r="M47" s="836">
        <v>0.0</v>
      </c>
      <c r="N47" s="836">
        <v>1.0</v>
      </c>
      <c r="O47" s="839">
        <f>D47+E47+F47+G47+H47+I47+J47+K47+L47+M47+N47</f>
        <v>4</v>
      </c>
    </row>
    <row r="48" ht="19.5" customHeight="1">
      <c r="B48" s="574"/>
      <c r="C48" s="817" t="s">
        <v>1178</v>
      </c>
      <c r="D48" s="836">
        <f>'FQC拒收率'!C93</f>
        <v>216</v>
      </c>
      <c r="E48" s="836">
        <f>'FQC拒收率'!D93</f>
        <v>66</v>
      </c>
      <c r="F48" s="836">
        <f>'FQC拒收率'!E93</f>
        <v>1</v>
      </c>
      <c r="G48" s="836">
        <f>'FQC拒收率'!F93</f>
        <v>1</v>
      </c>
      <c r="H48" s="836">
        <f>'FQC拒收率'!G93</f>
        <v>1</v>
      </c>
      <c r="I48" s="836">
        <f>'FQC拒收率'!H93</f>
        <v>604</v>
      </c>
      <c r="J48" s="836">
        <v>0.0</v>
      </c>
      <c r="K48" s="836">
        <f>'FQC拒收率'!J93</f>
        <v>416</v>
      </c>
      <c r="L48" s="836">
        <v>1.0</v>
      </c>
      <c r="M48" s="836">
        <f>'FQC拒收率'!L93</f>
        <v>40</v>
      </c>
      <c r="N48" s="836">
        <f>'FQC拒收率'!M93</f>
        <v>2623</v>
      </c>
      <c r="O48" s="839">
        <f>D48+E48+G48+H48+I48+J48+K48+L48+M48+N48</f>
        <v>3968</v>
      </c>
    </row>
    <row r="49" ht="19.5" customHeight="1">
      <c r="B49" s="574"/>
      <c r="C49" s="817" t="s">
        <v>1180</v>
      </c>
      <c r="D49" s="836">
        <f t="shared" ref="D49:L49" si="14">D47/D48*1000000</f>
        <v>9259.259259</v>
      </c>
      <c r="E49" s="836">
        <f t="shared" si="14"/>
        <v>0</v>
      </c>
      <c r="F49" s="836">
        <f t="shared" si="14"/>
        <v>0</v>
      </c>
      <c r="G49" s="836">
        <f t="shared" si="14"/>
        <v>0</v>
      </c>
      <c r="H49" s="836">
        <f t="shared" si="14"/>
        <v>0</v>
      </c>
      <c r="I49" s="836">
        <f t="shared" si="14"/>
        <v>0</v>
      </c>
      <c r="J49" s="836" t="str">
        <f t="shared" si="14"/>
        <v>#DIV/0!</v>
      </c>
      <c r="K49" s="836">
        <f t="shared" si="14"/>
        <v>2403.846154</v>
      </c>
      <c r="L49" s="836">
        <f t="shared" si="14"/>
        <v>0</v>
      </c>
      <c r="M49" s="836">
        <v>0.0</v>
      </c>
      <c r="N49" s="836">
        <f t="shared" ref="N49:O49" si="15">N47/N48*1000000</f>
        <v>381.2428517</v>
      </c>
      <c r="O49" s="830">
        <f t="shared" si="15"/>
        <v>1008.064516</v>
      </c>
    </row>
    <row r="50" ht="19.5" customHeight="1">
      <c r="B50" s="574"/>
      <c r="C50" s="844" t="s">
        <v>1192</v>
      </c>
      <c r="D50" s="836">
        <v>0.0</v>
      </c>
      <c r="E50" s="836">
        <v>0.0</v>
      </c>
      <c r="F50" s="836">
        <v>0.0</v>
      </c>
      <c r="G50" s="836">
        <v>0.0</v>
      </c>
      <c r="H50" s="836"/>
      <c r="I50" s="836">
        <v>0.0</v>
      </c>
      <c r="J50" s="836">
        <v>0.0</v>
      </c>
      <c r="K50" s="836">
        <v>0.0</v>
      </c>
      <c r="L50" s="836">
        <v>0.0</v>
      </c>
      <c r="M50" s="836">
        <v>0.0</v>
      </c>
      <c r="N50" s="836">
        <v>0.0</v>
      </c>
      <c r="O50" s="823">
        <f t="shared" ref="O50:O51" si="16">D50+E50+F50+G50+H50+I50+J50+K50+L50+M50+N50</f>
        <v>0</v>
      </c>
    </row>
    <row r="51" ht="19.5" customHeight="1">
      <c r="B51" s="785"/>
      <c r="C51" s="845" t="s">
        <v>1193</v>
      </c>
      <c r="D51" s="823">
        <f>'FQC拒收率'!C99</f>
        <v>3</v>
      </c>
      <c r="E51" s="823">
        <f>'FQC拒收率'!D99</f>
        <v>1</v>
      </c>
      <c r="F51" s="823">
        <f>'FQC拒收率'!E99</f>
        <v>0</v>
      </c>
      <c r="G51" s="823">
        <f>'FQC拒收率'!F99</f>
        <v>0</v>
      </c>
      <c r="H51" s="823">
        <f>'FQC拒收率'!G99</f>
        <v>0</v>
      </c>
      <c r="I51" s="823">
        <f>'FQC拒收率'!H99</f>
        <v>22</v>
      </c>
      <c r="J51" s="823">
        <f>'FQC拒收率'!I99</f>
        <v>0</v>
      </c>
      <c r="K51" s="823">
        <f>'FQC拒收率'!J99</f>
        <v>14</v>
      </c>
      <c r="L51" s="823">
        <f>'FQC拒收率'!K99</f>
        <v>1</v>
      </c>
      <c r="M51" s="823">
        <f>'FQC拒收率'!L99</f>
        <v>3</v>
      </c>
      <c r="N51" s="823">
        <f>'FQC拒收率'!M99</f>
        <v>39</v>
      </c>
      <c r="O51" s="823">
        <f t="shared" si="16"/>
        <v>83</v>
      </c>
    </row>
    <row r="52" ht="30.0" customHeight="1">
      <c r="B52" s="871"/>
      <c r="C52" s="872"/>
      <c r="D52" s="873" t="s">
        <v>737</v>
      </c>
      <c r="E52" s="873" t="s">
        <v>738</v>
      </c>
      <c r="F52" s="873" t="s">
        <v>505</v>
      </c>
      <c r="G52" s="873" t="s">
        <v>739</v>
      </c>
      <c r="H52" s="873" t="s">
        <v>740</v>
      </c>
      <c r="I52" s="874" t="s">
        <v>1241</v>
      </c>
      <c r="J52" s="874" t="s">
        <v>1242</v>
      </c>
      <c r="K52" s="874" t="s">
        <v>1243</v>
      </c>
      <c r="L52" s="874" t="s">
        <v>1244</v>
      </c>
      <c r="M52" s="874" t="s">
        <v>1245</v>
      </c>
      <c r="N52" s="874" t="s">
        <v>1246</v>
      </c>
      <c r="O52" s="826" t="s">
        <v>439</v>
      </c>
    </row>
    <row r="53" ht="30.0" customHeight="1">
      <c r="B53" s="875">
        <v>2021.0</v>
      </c>
      <c r="C53" s="876" t="s">
        <v>1170</v>
      </c>
      <c r="D53" s="878">
        <f t="shared" ref="D53:N53" si="17">(D14+D25+D36+D47)/(D26+D37+D48+D15)*1000000</f>
        <v>9432.791362</v>
      </c>
      <c r="E53" s="878">
        <f t="shared" si="17"/>
        <v>3384.615385</v>
      </c>
      <c r="F53" s="878">
        <f t="shared" si="17"/>
        <v>16786.24611</v>
      </c>
      <c r="G53" s="878">
        <f t="shared" si="17"/>
        <v>4076.468934</v>
      </c>
      <c r="H53" s="878">
        <f t="shared" si="17"/>
        <v>4936.988437</v>
      </c>
      <c r="I53" s="878">
        <f t="shared" si="17"/>
        <v>1285.347044</v>
      </c>
      <c r="J53" s="878">
        <f t="shared" si="17"/>
        <v>1973.603059</v>
      </c>
      <c r="K53" s="878">
        <f t="shared" si="17"/>
        <v>1223.990208</v>
      </c>
      <c r="L53" s="878">
        <f t="shared" si="17"/>
        <v>13333.33333</v>
      </c>
      <c r="M53" s="878">
        <f t="shared" si="17"/>
        <v>3822.168578</v>
      </c>
      <c r="N53" s="878">
        <f t="shared" si="17"/>
        <v>1361.655296</v>
      </c>
      <c r="O53" s="833">
        <f>O7</f>
        <v>5636.197731</v>
      </c>
    </row>
    <row r="54" ht="30.0" customHeight="1">
      <c r="C54" s="844" t="s">
        <v>803</v>
      </c>
      <c r="D54" s="883">
        <f t="shared" ref="D54:O54" si="18">D17+D28+D39+D50</f>
        <v>1</v>
      </c>
      <c r="E54" s="883">
        <f t="shared" si="18"/>
        <v>0</v>
      </c>
      <c r="F54" s="883">
        <f t="shared" si="18"/>
        <v>1</v>
      </c>
      <c r="G54" s="883">
        <f t="shared" si="18"/>
        <v>0</v>
      </c>
      <c r="H54" s="883">
        <f t="shared" si="18"/>
        <v>0</v>
      </c>
      <c r="I54" s="883">
        <f t="shared" si="18"/>
        <v>1</v>
      </c>
      <c r="J54" s="883">
        <f t="shared" si="18"/>
        <v>0</v>
      </c>
      <c r="K54" s="883">
        <f t="shared" si="18"/>
        <v>0</v>
      </c>
      <c r="L54" s="883">
        <f t="shared" si="18"/>
        <v>12</v>
      </c>
      <c r="M54" s="883">
        <f t="shared" si="18"/>
        <v>0</v>
      </c>
      <c r="N54" s="883">
        <f t="shared" si="18"/>
        <v>0</v>
      </c>
      <c r="O54" s="883">
        <f t="shared" si="18"/>
        <v>15</v>
      </c>
    </row>
    <row r="55" ht="13.5" customHeight="1">
      <c r="C55" s="845" t="s">
        <v>802</v>
      </c>
      <c r="D55" s="883">
        <f t="shared" ref="D55:O55" si="19">D51+D40+D29+D18</f>
        <v>117</v>
      </c>
      <c r="E55" s="883">
        <f t="shared" si="19"/>
        <v>62</v>
      </c>
      <c r="F55" s="883">
        <f t="shared" si="19"/>
        <v>88</v>
      </c>
      <c r="G55" s="883">
        <f t="shared" si="19"/>
        <v>104</v>
      </c>
      <c r="H55" s="883">
        <f t="shared" si="19"/>
        <v>88</v>
      </c>
      <c r="I55" s="883">
        <f t="shared" si="19"/>
        <v>195</v>
      </c>
      <c r="J55" s="883">
        <f t="shared" si="19"/>
        <v>127</v>
      </c>
      <c r="K55" s="883">
        <f t="shared" si="19"/>
        <v>198</v>
      </c>
      <c r="L55" s="883">
        <f t="shared" si="19"/>
        <v>94</v>
      </c>
      <c r="M55" s="883">
        <f t="shared" si="19"/>
        <v>122</v>
      </c>
      <c r="N55" s="883">
        <f t="shared" si="19"/>
        <v>169</v>
      </c>
      <c r="O55" s="883">
        <f t="shared" si="19"/>
        <v>1364</v>
      </c>
    </row>
    <row r="56" ht="13.5" customHeight="1">
      <c r="C56" s="186" t="s">
        <v>804</v>
      </c>
      <c r="D56" s="887">
        <f t="shared" ref="D56:O56" si="20">D54/D55*100</f>
        <v>0.8547008547</v>
      </c>
      <c r="E56" s="887">
        <f t="shared" si="20"/>
        <v>0</v>
      </c>
      <c r="F56" s="887">
        <f t="shared" si="20"/>
        <v>1.136363636</v>
      </c>
      <c r="G56" s="887">
        <f t="shared" si="20"/>
        <v>0</v>
      </c>
      <c r="H56" s="887">
        <f t="shared" si="20"/>
        <v>0</v>
      </c>
      <c r="I56" s="887">
        <f t="shared" si="20"/>
        <v>0.5128205128</v>
      </c>
      <c r="J56" s="887">
        <f t="shared" si="20"/>
        <v>0</v>
      </c>
      <c r="K56" s="887">
        <f t="shared" si="20"/>
        <v>0</v>
      </c>
      <c r="L56" s="887">
        <f t="shared" si="20"/>
        <v>12.76595745</v>
      </c>
      <c r="M56" s="887">
        <f t="shared" si="20"/>
        <v>0</v>
      </c>
      <c r="N56" s="887">
        <f t="shared" si="20"/>
        <v>0</v>
      </c>
      <c r="O56" s="887">
        <f t="shared" si="20"/>
        <v>1.099706745</v>
      </c>
    </row>
    <row r="57" ht="13.5" customHeight="1">
      <c r="O57" s="37"/>
    </row>
    <row r="58" ht="13.5" customHeight="1">
      <c r="O58" s="37"/>
    </row>
    <row r="59" ht="13.5" customHeight="1">
      <c r="O59" s="37"/>
    </row>
    <row r="60" ht="13.5" customHeight="1">
      <c r="O60" s="37"/>
    </row>
    <row r="61" ht="13.5" customHeight="1">
      <c r="O61" s="37"/>
    </row>
    <row r="62" ht="13.5" customHeight="1">
      <c r="O62" s="37"/>
    </row>
    <row r="63" ht="13.5" customHeight="1">
      <c r="O63" s="37"/>
    </row>
    <row r="64" ht="13.5" customHeight="1">
      <c r="O64" s="37"/>
    </row>
    <row r="65" ht="13.5" customHeight="1">
      <c r="O65" s="37"/>
    </row>
    <row r="66" ht="13.5" customHeight="1">
      <c r="O66" s="37"/>
    </row>
    <row r="67" ht="13.5" customHeight="1">
      <c r="O67" s="37"/>
    </row>
    <row r="68" ht="13.5" customHeight="1">
      <c r="O68" s="37"/>
    </row>
    <row r="69" ht="13.5" customHeight="1">
      <c r="O69" s="37"/>
    </row>
    <row r="70" ht="13.5" customHeight="1">
      <c r="O70" s="37"/>
    </row>
    <row r="71" ht="13.5" customHeight="1">
      <c r="O71" s="37"/>
    </row>
    <row r="72" ht="13.5" customHeight="1">
      <c r="O72" s="37"/>
    </row>
    <row r="73" ht="13.5" customHeight="1">
      <c r="O73" s="37"/>
    </row>
    <row r="74" ht="13.5" customHeight="1">
      <c r="O74" s="37"/>
    </row>
    <row r="75" ht="13.5" customHeight="1">
      <c r="O75" s="37"/>
    </row>
    <row r="76" ht="13.5" customHeight="1">
      <c r="O76" s="37"/>
    </row>
    <row r="77" ht="13.5" customHeight="1">
      <c r="O77" s="37"/>
    </row>
    <row r="78" ht="13.5" customHeight="1">
      <c r="O78" s="37"/>
    </row>
    <row r="79" ht="13.5" customHeight="1">
      <c r="O79" s="37"/>
    </row>
    <row r="80" ht="13.5" customHeight="1">
      <c r="O80" s="37"/>
    </row>
    <row r="81" ht="13.5" customHeight="1">
      <c r="O81" s="37"/>
    </row>
    <row r="82" ht="13.5" customHeight="1">
      <c r="O82" s="37"/>
    </row>
    <row r="83" ht="13.5" customHeight="1">
      <c r="O83" s="37"/>
    </row>
    <row r="84" ht="13.5" customHeight="1">
      <c r="O84" s="37"/>
    </row>
    <row r="85" ht="13.5" customHeight="1">
      <c r="O85" s="37"/>
    </row>
    <row r="86" ht="13.5" customHeight="1">
      <c r="O86" s="37"/>
    </row>
    <row r="87" ht="13.5" customHeight="1">
      <c r="O87" s="37"/>
    </row>
    <row r="88" ht="13.5" customHeight="1">
      <c r="O88" s="37"/>
    </row>
    <row r="89" ht="13.5" customHeight="1">
      <c r="O89" s="37"/>
    </row>
    <row r="90" ht="13.5" customHeight="1">
      <c r="O90" s="37"/>
    </row>
    <row r="91" ht="13.5" customHeight="1">
      <c r="O91" s="37"/>
    </row>
    <row r="92" ht="13.5" customHeight="1">
      <c r="O92" s="37"/>
    </row>
    <row r="93" ht="13.5" customHeight="1">
      <c r="O93" s="37"/>
    </row>
    <row r="94" ht="13.5" customHeight="1">
      <c r="O94" s="37"/>
    </row>
    <row r="95" ht="13.5" customHeight="1">
      <c r="O95" s="37"/>
    </row>
    <row r="96" ht="13.5" customHeight="1">
      <c r="O96" s="37"/>
    </row>
    <row r="97" ht="13.5" customHeight="1">
      <c r="O97" s="37"/>
    </row>
    <row r="98" ht="13.5" customHeight="1">
      <c r="O98" s="37"/>
    </row>
    <row r="99" ht="13.5" customHeight="1">
      <c r="O99" s="37"/>
    </row>
    <row r="100" ht="13.5" customHeight="1">
      <c r="O100" s="37"/>
    </row>
    <row r="101" ht="13.5" customHeight="1">
      <c r="O101" s="37"/>
    </row>
    <row r="102" ht="13.5" customHeight="1">
      <c r="O102" s="37"/>
    </row>
    <row r="103" ht="13.5" customHeight="1">
      <c r="O103" s="37"/>
    </row>
    <row r="104" ht="13.5" customHeight="1">
      <c r="O104" s="37"/>
    </row>
    <row r="105" ht="13.5" customHeight="1">
      <c r="O105" s="37"/>
    </row>
    <row r="106" ht="13.5" customHeight="1">
      <c r="O106" s="37"/>
    </row>
    <row r="107" ht="13.5" customHeight="1">
      <c r="O107" s="37"/>
    </row>
    <row r="108" ht="13.5" customHeight="1">
      <c r="O108" s="37"/>
    </row>
    <row r="109" ht="13.5" customHeight="1">
      <c r="O109" s="37"/>
    </row>
    <row r="110" ht="13.5" customHeight="1">
      <c r="O110" s="37"/>
    </row>
    <row r="111" ht="13.5" customHeight="1">
      <c r="O111" s="37"/>
    </row>
    <row r="112" ht="13.5" customHeight="1">
      <c r="O112" s="37"/>
    </row>
    <row r="113" ht="13.5" customHeight="1">
      <c r="O113" s="37"/>
    </row>
    <row r="114" ht="13.5" customHeight="1">
      <c r="O114" s="37"/>
    </row>
    <row r="115" ht="13.5" customHeight="1">
      <c r="O115" s="37"/>
    </row>
    <row r="116" ht="13.5" customHeight="1">
      <c r="O116" s="37"/>
    </row>
    <row r="117" ht="13.5" customHeight="1">
      <c r="O117" s="37"/>
    </row>
    <row r="118" ht="13.5" customHeight="1">
      <c r="O118" s="37"/>
    </row>
    <row r="119" ht="13.5" customHeight="1">
      <c r="O119" s="37"/>
    </row>
    <row r="120" ht="13.5" customHeight="1">
      <c r="O120" s="37"/>
    </row>
    <row r="121" ht="13.5" customHeight="1">
      <c r="O121" s="37"/>
    </row>
    <row r="122" ht="13.5" customHeight="1">
      <c r="O122" s="37"/>
    </row>
    <row r="123" ht="13.5" customHeight="1">
      <c r="O123" s="37"/>
    </row>
    <row r="124" ht="13.5" customHeight="1">
      <c r="O124" s="37"/>
    </row>
    <row r="125" ht="13.5" customHeight="1">
      <c r="O125" s="37"/>
    </row>
    <row r="126" ht="13.5" customHeight="1">
      <c r="O126" s="37"/>
    </row>
    <row r="127" ht="13.5" customHeight="1">
      <c r="O127" s="37"/>
    </row>
    <row r="128" ht="13.5" customHeight="1">
      <c r="O128" s="37"/>
    </row>
    <row r="129" ht="13.5" customHeight="1">
      <c r="O129" s="37"/>
    </row>
    <row r="130" ht="13.5" customHeight="1">
      <c r="O130" s="37"/>
    </row>
    <row r="131" ht="13.5" customHeight="1">
      <c r="O131" s="37"/>
    </row>
    <row r="132" ht="13.5" customHeight="1">
      <c r="O132" s="37"/>
    </row>
    <row r="133" ht="13.5" customHeight="1">
      <c r="O133" s="37"/>
    </row>
    <row r="134" ht="13.5" customHeight="1">
      <c r="O134" s="37"/>
    </row>
    <row r="135" ht="13.5" customHeight="1">
      <c r="O135" s="37"/>
    </row>
    <row r="136" ht="13.5" customHeight="1">
      <c r="O136" s="37"/>
    </row>
    <row r="137" ht="13.5" customHeight="1">
      <c r="O137" s="37"/>
    </row>
    <row r="138" ht="13.5" customHeight="1">
      <c r="O138" s="37"/>
    </row>
    <row r="139" ht="13.5" customHeight="1">
      <c r="O139" s="37"/>
    </row>
    <row r="140" ht="13.5" customHeight="1">
      <c r="O140" s="37"/>
    </row>
    <row r="141" ht="13.5" customHeight="1">
      <c r="O141" s="37"/>
    </row>
    <row r="142" ht="13.5" customHeight="1">
      <c r="O142" s="37"/>
    </row>
    <row r="143" ht="13.5" customHeight="1">
      <c r="O143" s="37"/>
    </row>
    <row r="144" ht="13.5" customHeight="1">
      <c r="O144" s="37"/>
    </row>
    <row r="145" ht="13.5" customHeight="1">
      <c r="O145" s="37"/>
    </row>
    <row r="146" ht="13.5" customHeight="1">
      <c r="O146" s="37"/>
    </row>
    <row r="147" ht="13.5" customHeight="1">
      <c r="O147" s="37"/>
    </row>
    <row r="148" ht="13.5" customHeight="1">
      <c r="O148" s="37"/>
    </row>
    <row r="149" ht="13.5" customHeight="1">
      <c r="O149" s="37"/>
    </row>
    <row r="150" ht="13.5" customHeight="1">
      <c r="O150" s="37"/>
    </row>
    <row r="151" ht="13.5" customHeight="1">
      <c r="O151" s="37"/>
    </row>
    <row r="152" ht="13.5" customHeight="1">
      <c r="O152" s="37"/>
    </row>
    <row r="153" ht="13.5" customHeight="1">
      <c r="O153" s="37"/>
    </row>
    <row r="154" ht="13.5" customHeight="1">
      <c r="O154" s="37"/>
    </row>
    <row r="155" ht="13.5" customHeight="1">
      <c r="O155" s="37"/>
    </row>
    <row r="156" ht="13.5" customHeight="1">
      <c r="O156" s="37"/>
    </row>
    <row r="157" ht="13.5" customHeight="1">
      <c r="O157" s="37"/>
    </row>
    <row r="158" ht="13.5" customHeight="1">
      <c r="O158" s="37"/>
    </row>
    <row r="159" ht="13.5" customHeight="1">
      <c r="O159" s="37"/>
    </row>
    <row r="160" ht="13.5" customHeight="1">
      <c r="O160" s="37"/>
    </row>
    <row r="161" ht="13.5" customHeight="1">
      <c r="O161" s="37"/>
    </row>
    <row r="162" ht="13.5" customHeight="1">
      <c r="O162" s="37"/>
    </row>
    <row r="163" ht="13.5" customHeight="1">
      <c r="O163" s="37"/>
    </row>
    <row r="164" ht="13.5" customHeight="1">
      <c r="O164" s="37"/>
    </row>
    <row r="165" ht="13.5" customHeight="1">
      <c r="O165" s="37"/>
    </row>
    <row r="166" ht="13.5" customHeight="1">
      <c r="O166" s="37"/>
    </row>
    <row r="167" ht="13.5" customHeight="1">
      <c r="O167" s="37"/>
    </row>
    <row r="168" ht="13.5" customHeight="1">
      <c r="O168" s="37"/>
    </row>
    <row r="169" ht="13.5" customHeight="1">
      <c r="O169" s="37"/>
    </row>
    <row r="170" ht="13.5" customHeight="1">
      <c r="O170" s="37"/>
    </row>
    <row r="171" ht="13.5" customHeight="1">
      <c r="O171" s="37"/>
    </row>
    <row r="172" ht="13.5" customHeight="1">
      <c r="O172" s="37"/>
    </row>
    <row r="173" ht="13.5" customHeight="1">
      <c r="O173" s="37"/>
    </row>
    <row r="174" ht="13.5" customHeight="1">
      <c r="O174" s="37"/>
    </row>
    <row r="175" ht="13.5" customHeight="1">
      <c r="O175" s="37"/>
    </row>
    <row r="176" ht="13.5" customHeight="1">
      <c r="O176" s="37"/>
    </row>
    <row r="177" ht="13.5" customHeight="1">
      <c r="O177" s="37"/>
    </row>
    <row r="178" ht="13.5" customHeight="1">
      <c r="O178" s="37"/>
    </row>
    <row r="179" ht="13.5" customHeight="1">
      <c r="O179" s="37"/>
    </row>
    <row r="180" ht="13.5" customHeight="1">
      <c r="O180" s="37"/>
    </row>
    <row r="181" ht="13.5" customHeight="1">
      <c r="O181" s="37"/>
    </row>
    <row r="182" ht="13.5" customHeight="1">
      <c r="O182" s="37"/>
    </row>
    <row r="183" ht="13.5" customHeight="1">
      <c r="O183" s="37"/>
    </row>
    <row r="184" ht="13.5" customHeight="1">
      <c r="O184" s="37"/>
    </row>
    <row r="185" ht="13.5" customHeight="1">
      <c r="O185" s="37"/>
    </row>
    <row r="186" ht="13.5" customHeight="1">
      <c r="O186" s="37"/>
    </row>
    <row r="187" ht="13.5" customHeight="1">
      <c r="O187" s="37"/>
    </row>
    <row r="188" ht="13.5" customHeight="1">
      <c r="O188" s="37"/>
    </row>
    <row r="189" ht="13.5" customHeight="1">
      <c r="O189" s="37"/>
    </row>
    <row r="190" ht="13.5" customHeight="1">
      <c r="O190" s="37"/>
    </row>
    <row r="191" ht="13.5" customHeight="1">
      <c r="O191" s="37"/>
    </row>
    <row r="192" ht="13.5" customHeight="1">
      <c r="O192" s="37"/>
    </row>
    <row r="193" ht="13.5" customHeight="1">
      <c r="O193" s="37"/>
    </row>
    <row r="194" ht="13.5" customHeight="1">
      <c r="O194" s="37"/>
    </row>
    <row r="195" ht="13.5" customHeight="1">
      <c r="O195" s="37"/>
    </row>
    <row r="196" ht="13.5" customHeight="1">
      <c r="O196" s="37"/>
    </row>
    <row r="197" ht="13.5" customHeight="1">
      <c r="O197" s="37"/>
    </row>
    <row r="198" ht="13.5" customHeight="1">
      <c r="O198" s="37"/>
    </row>
    <row r="199" ht="13.5" customHeight="1">
      <c r="O199" s="37"/>
    </row>
    <row r="200" ht="13.5" customHeight="1">
      <c r="O200" s="37"/>
    </row>
    <row r="201" ht="13.5" customHeight="1">
      <c r="O201" s="37"/>
    </row>
    <row r="202" ht="13.5" customHeight="1">
      <c r="O202" s="37"/>
    </row>
    <row r="203" ht="13.5" customHeight="1">
      <c r="O203" s="37"/>
    </row>
    <row r="204" ht="13.5" customHeight="1">
      <c r="O204" s="37"/>
    </row>
    <row r="205" ht="13.5" customHeight="1">
      <c r="O205" s="37"/>
    </row>
    <row r="206" ht="13.5" customHeight="1">
      <c r="O206" s="37"/>
    </row>
    <row r="207" ht="13.5" customHeight="1">
      <c r="O207" s="37"/>
    </row>
    <row r="208" ht="13.5" customHeight="1">
      <c r="O208" s="37"/>
    </row>
    <row r="209" ht="13.5" customHeight="1">
      <c r="O209" s="37"/>
    </row>
    <row r="210" ht="13.5" customHeight="1">
      <c r="O210" s="37"/>
    </row>
    <row r="211" ht="13.5" customHeight="1">
      <c r="O211" s="37"/>
    </row>
    <row r="212" ht="13.5" customHeight="1">
      <c r="O212" s="37"/>
    </row>
    <row r="213" ht="13.5" customHeight="1">
      <c r="O213" s="37"/>
    </row>
    <row r="214" ht="13.5" customHeight="1">
      <c r="O214" s="37"/>
    </row>
    <row r="215" ht="13.5" customHeight="1">
      <c r="O215" s="37"/>
    </row>
    <row r="216" ht="13.5" customHeight="1">
      <c r="O216" s="37"/>
    </row>
    <row r="217" ht="13.5" customHeight="1">
      <c r="O217" s="37"/>
    </row>
    <row r="218" ht="13.5" customHeight="1">
      <c r="O218" s="37"/>
    </row>
    <row r="219" ht="13.5" customHeight="1">
      <c r="O219" s="37"/>
    </row>
    <row r="220" ht="13.5" customHeight="1">
      <c r="O220" s="37"/>
    </row>
    <row r="221" ht="13.5" customHeight="1">
      <c r="O221" s="37"/>
    </row>
    <row r="222" ht="13.5" customHeight="1">
      <c r="O222" s="37"/>
    </row>
    <row r="223" ht="13.5" customHeight="1">
      <c r="O223" s="37"/>
    </row>
    <row r="224" ht="13.5" customHeight="1">
      <c r="O224" s="37"/>
    </row>
    <row r="225" ht="13.5" customHeight="1">
      <c r="O225" s="37"/>
    </row>
    <row r="226" ht="13.5" customHeight="1">
      <c r="O226" s="37"/>
    </row>
    <row r="227" ht="13.5" customHeight="1">
      <c r="O227" s="37"/>
    </row>
    <row r="228" ht="13.5" customHeight="1">
      <c r="O228" s="37"/>
    </row>
    <row r="229" ht="13.5" customHeight="1">
      <c r="O229" s="37"/>
    </row>
    <row r="230" ht="13.5" customHeight="1">
      <c r="O230" s="37"/>
    </row>
    <row r="231" ht="13.5" customHeight="1">
      <c r="O231" s="37"/>
    </row>
    <row r="232" ht="13.5" customHeight="1">
      <c r="O232" s="37"/>
    </row>
    <row r="233" ht="13.5" customHeight="1">
      <c r="O233" s="37"/>
    </row>
    <row r="234" ht="13.5" customHeight="1">
      <c r="O234" s="37"/>
    </row>
    <row r="235" ht="13.5" customHeight="1">
      <c r="O235" s="37"/>
    </row>
    <row r="236" ht="13.5" customHeight="1">
      <c r="O236" s="37"/>
    </row>
    <row r="237" ht="13.5" customHeight="1">
      <c r="O237" s="37"/>
    </row>
    <row r="238" ht="13.5" customHeight="1">
      <c r="O238" s="37"/>
    </row>
    <row r="239" ht="13.5" customHeight="1">
      <c r="O239" s="37"/>
    </row>
    <row r="240" ht="13.5" customHeight="1">
      <c r="O240" s="37"/>
    </row>
    <row r="241" ht="13.5" customHeight="1">
      <c r="O241" s="37"/>
    </row>
    <row r="242" ht="13.5" customHeight="1">
      <c r="O242" s="37"/>
    </row>
    <row r="243" ht="13.5" customHeight="1">
      <c r="O243" s="37"/>
    </row>
    <row r="244" ht="13.5" customHeight="1">
      <c r="O244" s="37"/>
    </row>
    <row r="245" ht="13.5" customHeight="1">
      <c r="O245" s="37"/>
    </row>
    <row r="246" ht="13.5" customHeight="1">
      <c r="O246" s="37"/>
    </row>
    <row r="247" ht="13.5" customHeight="1">
      <c r="O247" s="37"/>
    </row>
    <row r="248" ht="13.5" customHeight="1">
      <c r="O248" s="37"/>
    </row>
    <row r="249" ht="13.5" customHeight="1">
      <c r="O249" s="37"/>
    </row>
    <row r="250" ht="13.5" customHeight="1">
      <c r="O250" s="37"/>
    </row>
    <row r="251" ht="13.5" customHeight="1">
      <c r="O251" s="37"/>
    </row>
    <row r="252" ht="13.5" customHeight="1">
      <c r="O252" s="37"/>
    </row>
    <row r="253" ht="13.5" customHeight="1">
      <c r="O253" s="37"/>
    </row>
    <row r="254" ht="13.5" customHeight="1">
      <c r="O254" s="37"/>
    </row>
    <row r="255" ht="13.5" customHeight="1">
      <c r="O255" s="37"/>
    </row>
    <row r="256" ht="13.5" customHeight="1">
      <c r="O256" s="37"/>
    </row>
    <row r="257" ht="13.5" customHeight="1">
      <c r="O257" s="37"/>
    </row>
    <row r="258" ht="13.5" customHeight="1">
      <c r="O258" s="37"/>
    </row>
    <row r="259" ht="13.5" customHeight="1">
      <c r="O259" s="37"/>
    </row>
    <row r="260" ht="13.5" customHeight="1">
      <c r="O260" s="37"/>
    </row>
    <row r="261" ht="13.5" customHeight="1">
      <c r="O261" s="37"/>
    </row>
    <row r="262" ht="13.5" customHeight="1">
      <c r="O262" s="37"/>
    </row>
    <row r="263" ht="13.5" customHeight="1">
      <c r="O263" s="37"/>
    </row>
    <row r="264" ht="13.5" customHeight="1">
      <c r="O264" s="37"/>
    </row>
    <row r="265" ht="13.5" customHeight="1">
      <c r="O265" s="37"/>
    </row>
    <row r="266" ht="13.5" customHeight="1">
      <c r="O266" s="37"/>
    </row>
    <row r="267" ht="13.5" customHeight="1">
      <c r="O267" s="37"/>
    </row>
    <row r="268" ht="13.5" customHeight="1">
      <c r="O268" s="37"/>
    </row>
    <row r="269" ht="13.5" customHeight="1">
      <c r="O269" s="37"/>
    </row>
    <row r="270" ht="13.5" customHeight="1">
      <c r="O270" s="37"/>
    </row>
    <row r="271" ht="13.5" customHeight="1">
      <c r="O271" s="37"/>
    </row>
    <row r="272" ht="13.5" customHeight="1">
      <c r="O272" s="37"/>
    </row>
    <row r="273" ht="13.5" customHeight="1">
      <c r="O273" s="37"/>
    </row>
    <row r="274" ht="13.5" customHeight="1">
      <c r="O274" s="37"/>
    </row>
    <row r="275" ht="13.5" customHeight="1">
      <c r="O275" s="37"/>
    </row>
    <row r="276" ht="13.5" customHeight="1">
      <c r="O276" s="37"/>
    </row>
    <row r="277" ht="13.5" customHeight="1">
      <c r="O277" s="37"/>
    </row>
    <row r="278" ht="13.5" customHeight="1">
      <c r="O278" s="37"/>
    </row>
    <row r="279" ht="13.5" customHeight="1">
      <c r="O279" s="37"/>
    </row>
    <row r="280" ht="13.5" customHeight="1">
      <c r="O280" s="37"/>
    </row>
    <row r="281" ht="13.5" customHeight="1">
      <c r="O281" s="37"/>
    </row>
    <row r="282" ht="13.5" customHeight="1">
      <c r="O282" s="37"/>
    </row>
    <row r="283" ht="13.5" customHeight="1">
      <c r="O283" s="37"/>
    </row>
    <row r="284" ht="13.5" customHeight="1">
      <c r="O284" s="37"/>
    </row>
    <row r="285" ht="13.5" customHeight="1">
      <c r="O285" s="37"/>
    </row>
    <row r="286" ht="13.5" customHeight="1">
      <c r="O286" s="37"/>
    </row>
    <row r="287" ht="13.5" customHeight="1">
      <c r="O287" s="37"/>
    </row>
    <row r="288" ht="13.5" customHeight="1">
      <c r="O288" s="37"/>
    </row>
    <row r="289" ht="13.5" customHeight="1">
      <c r="O289" s="37"/>
    </row>
    <row r="290" ht="13.5" customHeight="1">
      <c r="O290" s="37"/>
    </row>
    <row r="291" ht="13.5" customHeight="1">
      <c r="O291" s="37"/>
    </row>
    <row r="292" ht="13.5" customHeight="1">
      <c r="O292" s="37"/>
    </row>
    <row r="293" ht="13.5" customHeight="1">
      <c r="O293" s="37"/>
    </row>
    <row r="294" ht="13.5" customHeight="1">
      <c r="O294" s="37"/>
    </row>
    <row r="295" ht="13.5" customHeight="1">
      <c r="O295" s="37"/>
    </row>
    <row r="296" ht="13.5" customHeight="1">
      <c r="O296" s="37"/>
    </row>
    <row r="297" ht="13.5" customHeight="1">
      <c r="O297" s="37"/>
    </row>
    <row r="298" ht="13.5" customHeight="1">
      <c r="O298" s="37"/>
    </row>
    <row r="299" ht="13.5" customHeight="1">
      <c r="O299" s="37"/>
    </row>
    <row r="300" ht="13.5" customHeight="1">
      <c r="O300" s="37"/>
    </row>
    <row r="301" ht="13.5" customHeight="1">
      <c r="O301" s="37"/>
    </row>
    <row r="302" ht="13.5" customHeight="1">
      <c r="O302" s="37"/>
    </row>
    <row r="303" ht="13.5" customHeight="1">
      <c r="O303" s="37"/>
    </row>
    <row r="304" ht="13.5" customHeight="1">
      <c r="O304" s="37"/>
    </row>
    <row r="305" ht="13.5" customHeight="1">
      <c r="O305" s="37"/>
    </row>
    <row r="306" ht="13.5" customHeight="1">
      <c r="O306" s="37"/>
    </row>
    <row r="307" ht="13.5" customHeight="1">
      <c r="O307" s="37"/>
    </row>
    <row r="308" ht="13.5" customHeight="1">
      <c r="O308" s="37"/>
    </row>
    <row r="309" ht="13.5" customHeight="1">
      <c r="O309" s="37"/>
    </row>
    <row r="310" ht="13.5" customHeight="1">
      <c r="O310" s="37"/>
    </row>
    <row r="311" ht="13.5" customHeight="1">
      <c r="O311" s="37"/>
    </row>
    <row r="312" ht="13.5" customHeight="1">
      <c r="O312" s="37"/>
    </row>
    <row r="313" ht="13.5" customHeight="1">
      <c r="O313" s="37"/>
    </row>
    <row r="314" ht="13.5" customHeight="1">
      <c r="O314" s="37"/>
    </row>
    <row r="315" ht="13.5" customHeight="1">
      <c r="O315" s="37"/>
    </row>
    <row r="316" ht="13.5" customHeight="1">
      <c r="O316" s="37"/>
    </row>
    <row r="317" ht="13.5" customHeight="1">
      <c r="O317" s="37"/>
    </row>
    <row r="318" ht="13.5" customHeight="1">
      <c r="O318" s="37"/>
    </row>
    <row r="319" ht="13.5" customHeight="1">
      <c r="O319" s="37"/>
    </row>
    <row r="320" ht="13.5" customHeight="1">
      <c r="O320" s="37"/>
    </row>
    <row r="321" ht="13.5" customHeight="1">
      <c r="O321" s="37"/>
    </row>
    <row r="322" ht="13.5" customHeight="1">
      <c r="O322" s="37"/>
    </row>
    <row r="323" ht="13.5" customHeight="1">
      <c r="O323" s="37"/>
    </row>
    <row r="324" ht="13.5" customHeight="1">
      <c r="O324" s="37"/>
    </row>
    <row r="325" ht="13.5" customHeight="1">
      <c r="O325" s="37"/>
    </row>
    <row r="326" ht="13.5" customHeight="1">
      <c r="O326" s="37"/>
    </row>
    <row r="327" ht="13.5" customHeight="1">
      <c r="O327" s="37"/>
    </row>
    <row r="328" ht="13.5" customHeight="1">
      <c r="O328" s="37"/>
    </row>
    <row r="329" ht="13.5" customHeight="1">
      <c r="O329" s="37"/>
    </row>
    <row r="330" ht="13.5" customHeight="1">
      <c r="O330" s="37"/>
    </row>
    <row r="331" ht="13.5" customHeight="1">
      <c r="O331" s="37"/>
    </row>
    <row r="332" ht="13.5" customHeight="1">
      <c r="O332" s="37"/>
    </row>
    <row r="333" ht="13.5" customHeight="1">
      <c r="O333" s="37"/>
    </row>
    <row r="334" ht="13.5" customHeight="1">
      <c r="O334" s="37"/>
    </row>
    <row r="335" ht="13.5" customHeight="1">
      <c r="O335" s="37"/>
    </row>
    <row r="336" ht="13.5" customHeight="1">
      <c r="O336" s="37"/>
    </row>
    <row r="337" ht="13.5" customHeight="1">
      <c r="O337" s="37"/>
    </row>
    <row r="338" ht="13.5" customHeight="1">
      <c r="O338" s="37"/>
    </row>
    <row r="339" ht="13.5" customHeight="1">
      <c r="O339" s="37"/>
    </row>
    <row r="340" ht="13.5" customHeight="1">
      <c r="O340" s="37"/>
    </row>
    <row r="341" ht="13.5" customHeight="1">
      <c r="O341" s="37"/>
    </row>
    <row r="342" ht="13.5" customHeight="1">
      <c r="O342" s="37"/>
    </row>
    <row r="343" ht="13.5" customHeight="1">
      <c r="O343" s="37"/>
    </row>
    <row r="344" ht="13.5" customHeight="1">
      <c r="O344" s="37"/>
    </row>
    <row r="345" ht="13.5" customHeight="1">
      <c r="O345" s="37"/>
    </row>
    <row r="346" ht="13.5" customHeight="1">
      <c r="O346" s="37"/>
    </row>
    <row r="347" ht="13.5" customHeight="1">
      <c r="O347" s="37"/>
    </row>
    <row r="348" ht="13.5" customHeight="1">
      <c r="O348" s="37"/>
    </row>
    <row r="349" ht="13.5" customHeight="1">
      <c r="O349" s="37"/>
    </row>
    <row r="350" ht="13.5" customHeight="1">
      <c r="O350" s="37"/>
    </row>
    <row r="351" ht="13.5" customHeight="1">
      <c r="O351" s="37"/>
    </row>
    <row r="352" ht="13.5" customHeight="1">
      <c r="O352" s="37"/>
    </row>
    <row r="353" ht="13.5" customHeight="1">
      <c r="O353" s="37"/>
    </row>
    <row r="354" ht="13.5" customHeight="1">
      <c r="O354" s="37"/>
    </row>
    <row r="355" ht="13.5" customHeight="1">
      <c r="O355" s="37"/>
    </row>
    <row r="356" ht="13.5" customHeight="1">
      <c r="O356" s="37"/>
    </row>
    <row r="357" ht="13.5" customHeight="1">
      <c r="O357" s="37"/>
    </row>
    <row r="358" ht="13.5" customHeight="1">
      <c r="O358" s="37"/>
    </row>
    <row r="359" ht="13.5" customHeight="1">
      <c r="O359" s="37"/>
    </row>
    <row r="360" ht="13.5" customHeight="1">
      <c r="O360" s="37"/>
    </row>
    <row r="361" ht="13.5" customHeight="1">
      <c r="O361" s="37"/>
    </row>
    <row r="362" ht="13.5" customHeight="1">
      <c r="O362" s="37"/>
    </row>
    <row r="363" ht="13.5" customHeight="1">
      <c r="O363" s="37"/>
    </row>
    <row r="364" ht="13.5" customHeight="1">
      <c r="O364" s="37"/>
    </row>
    <row r="365" ht="13.5" customHeight="1">
      <c r="O365" s="37"/>
    </row>
    <row r="366" ht="13.5" customHeight="1">
      <c r="O366" s="37"/>
    </row>
    <row r="367" ht="13.5" customHeight="1">
      <c r="O367" s="37"/>
    </row>
    <row r="368" ht="13.5" customHeight="1">
      <c r="O368" s="37"/>
    </row>
    <row r="369" ht="13.5" customHeight="1">
      <c r="O369" s="37"/>
    </row>
    <row r="370" ht="13.5" customHeight="1">
      <c r="O370" s="37"/>
    </row>
    <row r="371" ht="13.5" customHeight="1">
      <c r="O371" s="37"/>
    </row>
    <row r="372" ht="13.5" customHeight="1">
      <c r="O372" s="37"/>
    </row>
    <row r="373" ht="13.5" customHeight="1">
      <c r="O373" s="37"/>
    </row>
    <row r="374" ht="13.5" customHeight="1">
      <c r="O374" s="37"/>
    </row>
    <row r="375" ht="13.5" customHeight="1">
      <c r="O375" s="37"/>
    </row>
    <row r="376" ht="13.5" customHeight="1">
      <c r="O376" s="37"/>
    </row>
    <row r="377" ht="13.5" customHeight="1">
      <c r="O377" s="37"/>
    </row>
    <row r="378" ht="13.5" customHeight="1">
      <c r="O378" s="37"/>
    </row>
    <row r="379" ht="13.5" customHeight="1">
      <c r="O379" s="37"/>
    </row>
    <row r="380" ht="13.5" customHeight="1">
      <c r="O380" s="37"/>
    </row>
    <row r="381" ht="13.5" customHeight="1">
      <c r="O381" s="37"/>
    </row>
    <row r="382" ht="13.5" customHeight="1">
      <c r="O382" s="37"/>
    </row>
    <row r="383" ht="13.5" customHeight="1">
      <c r="O383" s="37"/>
    </row>
    <row r="384" ht="13.5" customHeight="1">
      <c r="O384" s="37"/>
    </row>
    <row r="385" ht="13.5" customHeight="1">
      <c r="O385" s="37"/>
    </row>
    <row r="386" ht="13.5" customHeight="1">
      <c r="O386" s="37"/>
    </row>
    <row r="387" ht="13.5" customHeight="1">
      <c r="O387" s="37"/>
    </row>
    <row r="388" ht="13.5" customHeight="1">
      <c r="O388" s="37"/>
    </row>
    <row r="389" ht="13.5" customHeight="1">
      <c r="O389" s="37"/>
    </row>
    <row r="390" ht="13.5" customHeight="1">
      <c r="O390" s="37"/>
    </row>
    <row r="391" ht="13.5" customHeight="1">
      <c r="O391" s="37"/>
    </row>
    <row r="392" ht="13.5" customHeight="1">
      <c r="O392" s="37"/>
    </row>
    <row r="393" ht="13.5" customHeight="1">
      <c r="O393" s="37"/>
    </row>
    <row r="394" ht="13.5" customHeight="1">
      <c r="O394" s="37"/>
    </row>
    <row r="395" ht="13.5" customHeight="1">
      <c r="O395" s="37"/>
    </row>
    <row r="396" ht="13.5" customHeight="1">
      <c r="O396" s="37"/>
    </row>
    <row r="397" ht="13.5" customHeight="1">
      <c r="O397" s="37"/>
    </row>
    <row r="398" ht="13.5" customHeight="1">
      <c r="O398" s="37"/>
    </row>
    <row r="399" ht="13.5" customHeight="1">
      <c r="O399" s="37"/>
    </row>
    <row r="400" ht="13.5" customHeight="1">
      <c r="O400" s="37"/>
    </row>
    <row r="401" ht="13.5" customHeight="1">
      <c r="O401" s="37"/>
    </row>
    <row r="402" ht="13.5" customHeight="1">
      <c r="O402" s="37"/>
    </row>
    <row r="403" ht="13.5" customHeight="1">
      <c r="O403" s="37"/>
    </row>
    <row r="404" ht="13.5" customHeight="1">
      <c r="O404" s="37"/>
    </row>
    <row r="405" ht="13.5" customHeight="1">
      <c r="O405" s="37"/>
    </row>
    <row r="406" ht="13.5" customHeight="1">
      <c r="O406" s="37"/>
    </row>
    <row r="407" ht="13.5" customHeight="1">
      <c r="O407" s="37"/>
    </row>
    <row r="408" ht="13.5" customHeight="1">
      <c r="O408" s="37"/>
    </row>
    <row r="409" ht="13.5" customHeight="1">
      <c r="O409" s="37"/>
    </row>
    <row r="410" ht="13.5" customHeight="1">
      <c r="O410" s="37"/>
    </row>
    <row r="411" ht="13.5" customHeight="1">
      <c r="O411" s="37"/>
    </row>
    <row r="412" ht="13.5" customHeight="1">
      <c r="O412" s="37"/>
    </row>
    <row r="413" ht="13.5" customHeight="1">
      <c r="O413" s="37"/>
    </row>
    <row r="414" ht="13.5" customHeight="1">
      <c r="O414" s="37"/>
    </row>
    <row r="415" ht="13.5" customHeight="1">
      <c r="O415" s="37"/>
    </row>
    <row r="416" ht="13.5" customHeight="1">
      <c r="O416" s="37"/>
    </row>
    <row r="417" ht="13.5" customHeight="1">
      <c r="O417" s="37"/>
    </row>
    <row r="418" ht="13.5" customHeight="1">
      <c r="O418" s="37"/>
    </row>
    <row r="419" ht="13.5" customHeight="1">
      <c r="O419" s="37"/>
    </row>
    <row r="420" ht="13.5" customHeight="1">
      <c r="O420" s="37"/>
    </row>
    <row r="421" ht="13.5" customHeight="1">
      <c r="O421" s="37"/>
    </row>
    <row r="422" ht="13.5" customHeight="1">
      <c r="O422" s="37"/>
    </row>
    <row r="423" ht="13.5" customHeight="1">
      <c r="O423" s="37"/>
    </row>
    <row r="424" ht="13.5" customHeight="1">
      <c r="O424" s="37"/>
    </row>
    <row r="425" ht="13.5" customHeight="1">
      <c r="O425" s="37"/>
    </row>
    <row r="426" ht="13.5" customHeight="1">
      <c r="O426" s="37"/>
    </row>
    <row r="427" ht="13.5" customHeight="1">
      <c r="O427" s="37"/>
    </row>
    <row r="428" ht="13.5" customHeight="1">
      <c r="O428" s="37"/>
    </row>
    <row r="429" ht="13.5" customHeight="1">
      <c r="O429" s="37"/>
    </row>
    <row r="430" ht="13.5" customHeight="1">
      <c r="O430" s="37"/>
    </row>
    <row r="431" ht="13.5" customHeight="1">
      <c r="O431" s="37"/>
    </row>
    <row r="432" ht="13.5" customHeight="1">
      <c r="O432" s="37"/>
    </row>
    <row r="433" ht="13.5" customHeight="1">
      <c r="O433" s="37"/>
    </row>
    <row r="434" ht="13.5" customHeight="1">
      <c r="O434" s="37"/>
    </row>
    <row r="435" ht="13.5" customHeight="1">
      <c r="O435" s="37"/>
    </row>
    <row r="436" ht="13.5" customHeight="1">
      <c r="O436" s="37"/>
    </row>
    <row r="437" ht="13.5" customHeight="1">
      <c r="O437" s="37"/>
    </row>
    <row r="438" ht="13.5" customHeight="1">
      <c r="O438" s="37"/>
    </row>
    <row r="439" ht="13.5" customHeight="1">
      <c r="O439" s="37"/>
    </row>
    <row r="440" ht="13.5" customHeight="1">
      <c r="O440" s="37"/>
    </row>
    <row r="441" ht="13.5" customHeight="1">
      <c r="O441" s="37"/>
    </row>
    <row r="442" ht="13.5" customHeight="1">
      <c r="O442" s="37"/>
    </row>
    <row r="443" ht="13.5" customHeight="1">
      <c r="O443" s="37"/>
    </row>
    <row r="444" ht="13.5" customHeight="1">
      <c r="O444" s="37"/>
    </row>
    <row r="445" ht="13.5" customHeight="1">
      <c r="O445" s="37"/>
    </row>
    <row r="446" ht="13.5" customHeight="1">
      <c r="O446" s="37"/>
    </row>
    <row r="447" ht="13.5" customHeight="1">
      <c r="O447" s="37"/>
    </row>
    <row r="448" ht="13.5" customHeight="1">
      <c r="O448" s="37"/>
    </row>
    <row r="449" ht="13.5" customHeight="1">
      <c r="O449" s="37"/>
    </row>
    <row r="450" ht="13.5" customHeight="1">
      <c r="O450" s="37"/>
    </row>
    <row r="451" ht="13.5" customHeight="1">
      <c r="O451" s="37"/>
    </row>
    <row r="452" ht="13.5" customHeight="1">
      <c r="O452" s="37"/>
    </row>
    <row r="453" ht="13.5" customHeight="1">
      <c r="O453" s="37"/>
    </row>
    <row r="454" ht="13.5" customHeight="1">
      <c r="O454" s="37"/>
    </row>
    <row r="455" ht="13.5" customHeight="1">
      <c r="O455" s="37"/>
    </row>
    <row r="456" ht="13.5" customHeight="1">
      <c r="O456" s="37"/>
    </row>
    <row r="457" ht="13.5" customHeight="1">
      <c r="O457" s="37"/>
    </row>
    <row r="458" ht="13.5" customHeight="1">
      <c r="O458" s="37"/>
    </row>
    <row r="459" ht="13.5" customHeight="1">
      <c r="O459" s="37"/>
    </row>
    <row r="460" ht="13.5" customHeight="1">
      <c r="O460" s="37"/>
    </row>
    <row r="461" ht="13.5" customHeight="1">
      <c r="O461" s="37"/>
    </row>
    <row r="462" ht="13.5" customHeight="1">
      <c r="O462" s="37"/>
    </row>
    <row r="463" ht="13.5" customHeight="1">
      <c r="O463" s="37"/>
    </row>
    <row r="464" ht="13.5" customHeight="1">
      <c r="O464" s="37"/>
    </row>
    <row r="465" ht="13.5" customHeight="1">
      <c r="O465" s="37"/>
    </row>
    <row r="466" ht="13.5" customHeight="1">
      <c r="O466" s="37"/>
    </row>
    <row r="467" ht="13.5" customHeight="1">
      <c r="O467" s="37"/>
    </row>
    <row r="468" ht="13.5" customHeight="1">
      <c r="O468" s="37"/>
    </row>
    <row r="469" ht="13.5" customHeight="1">
      <c r="O469" s="37"/>
    </row>
    <row r="470" ht="13.5" customHeight="1">
      <c r="O470" s="37"/>
    </row>
    <row r="471" ht="13.5" customHeight="1">
      <c r="O471" s="37"/>
    </row>
    <row r="472" ht="13.5" customHeight="1">
      <c r="O472" s="37"/>
    </row>
    <row r="473" ht="13.5" customHeight="1">
      <c r="O473" s="37"/>
    </row>
    <row r="474" ht="13.5" customHeight="1">
      <c r="O474" s="37"/>
    </row>
    <row r="475" ht="13.5" customHeight="1">
      <c r="O475" s="37"/>
    </row>
    <row r="476" ht="13.5" customHeight="1">
      <c r="O476" s="37"/>
    </row>
    <row r="477" ht="13.5" customHeight="1">
      <c r="O477" s="37"/>
    </row>
    <row r="478" ht="13.5" customHeight="1">
      <c r="O478" s="37"/>
    </row>
    <row r="479" ht="13.5" customHeight="1">
      <c r="O479" s="37"/>
    </row>
    <row r="480" ht="13.5" customHeight="1">
      <c r="O480" s="37"/>
    </row>
    <row r="481" ht="13.5" customHeight="1">
      <c r="O481" s="37"/>
    </row>
    <row r="482" ht="13.5" customHeight="1">
      <c r="O482" s="37"/>
    </row>
    <row r="483" ht="13.5" customHeight="1">
      <c r="O483" s="37"/>
    </row>
    <row r="484" ht="13.5" customHeight="1">
      <c r="O484" s="37"/>
    </row>
    <row r="485" ht="13.5" customHeight="1">
      <c r="O485" s="37"/>
    </row>
    <row r="486" ht="13.5" customHeight="1">
      <c r="O486" s="37"/>
    </row>
    <row r="487" ht="13.5" customHeight="1">
      <c r="O487" s="37"/>
    </row>
    <row r="488" ht="13.5" customHeight="1">
      <c r="O488" s="37"/>
    </row>
    <row r="489" ht="13.5" customHeight="1">
      <c r="O489" s="37"/>
    </row>
    <row r="490" ht="13.5" customHeight="1">
      <c r="O490" s="37"/>
    </row>
    <row r="491" ht="13.5" customHeight="1">
      <c r="O491" s="37"/>
    </row>
    <row r="492" ht="13.5" customHeight="1">
      <c r="O492" s="37"/>
    </row>
    <row r="493" ht="13.5" customHeight="1">
      <c r="O493" s="37"/>
    </row>
    <row r="494" ht="13.5" customHeight="1">
      <c r="O494" s="37"/>
    </row>
    <row r="495" ht="13.5" customHeight="1">
      <c r="O495" s="37"/>
    </row>
    <row r="496" ht="13.5" customHeight="1">
      <c r="O496" s="37"/>
    </row>
    <row r="497" ht="13.5" customHeight="1">
      <c r="O497" s="37"/>
    </row>
    <row r="498" ht="13.5" customHeight="1">
      <c r="O498" s="37"/>
    </row>
    <row r="499" ht="13.5" customHeight="1">
      <c r="O499" s="37"/>
    </row>
    <row r="500" ht="13.5" customHeight="1">
      <c r="O500" s="37"/>
    </row>
    <row r="501" ht="13.5" customHeight="1">
      <c r="O501" s="37"/>
    </row>
    <row r="502" ht="13.5" customHeight="1">
      <c r="O502" s="37"/>
    </row>
    <row r="503" ht="13.5" customHeight="1">
      <c r="O503" s="37"/>
    </row>
    <row r="504" ht="13.5" customHeight="1">
      <c r="O504" s="37"/>
    </row>
    <row r="505" ht="13.5" customHeight="1">
      <c r="O505" s="37"/>
    </row>
    <row r="506" ht="13.5" customHeight="1">
      <c r="O506" s="37"/>
    </row>
    <row r="507" ht="13.5" customHeight="1">
      <c r="O507" s="37"/>
    </row>
    <row r="508" ht="13.5" customHeight="1">
      <c r="O508" s="37"/>
    </row>
    <row r="509" ht="13.5" customHeight="1">
      <c r="O509" s="37"/>
    </row>
    <row r="510" ht="13.5" customHeight="1">
      <c r="O510" s="37"/>
    </row>
    <row r="511" ht="13.5" customHeight="1">
      <c r="O511" s="37"/>
    </row>
    <row r="512" ht="13.5" customHeight="1">
      <c r="O512" s="37"/>
    </row>
    <row r="513" ht="13.5" customHeight="1">
      <c r="O513" s="37"/>
    </row>
    <row r="514" ht="13.5" customHeight="1">
      <c r="O514" s="37"/>
    </row>
    <row r="515" ht="13.5" customHeight="1">
      <c r="O515" s="37"/>
    </row>
    <row r="516" ht="13.5" customHeight="1">
      <c r="O516" s="37"/>
    </row>
    <row r="517" ht="13.5" customHeight="1">
      <c r="O517" s="37"/>
    </row>
    <row r="518" ht="13.5" customHeight="1">
      <c r="O518" s="37"/>
    </row>
    <row r="519" ht="13.5" customHeight="1">
      <c r="O519" s="37"/>
    </row>
    <row r="520" ht="13.5" customHeight="1">
      <c r="O520" s="37"/>
    </row>
    <row r="521" ht="13.5" customHeight="1">
      <c r="O521" s="37"/>
    </row>
    <row r="522" ht="13.5" customHeight="1">
      <c r="O522" s="37"/>
    </row>
    <row r="523" ht="13.5" customHeight="1">
      <c r="O523" s="37"/>
    </row>
    <row r="524" ht="13.5" customHeight="1">
      <c r="O524" s="37"/>
    </row>
    <row r="525" ht="13.5" customHeight="1">
      <c r="O525" s="37"/>
    </row>
    <row r="526" ht="13.5" customHeight="1">
      <c r="O526" s="37"/>
    </row>
    <row r="527" ht="13.5" customHeight="1">
      <c r="O527" s="37"/>
    </row>
    <row r="528" ht="13.5" customHeight="1">
      <c r="O528" s="37"/>
    </row>
    <row r="529" ht="13.5" customHeight="1">
      <c r="O529" s="37"/>
    </row>
    <row r="530" ht="13.5" customHeight="1">
      <c r="O530" s="37"/>
    </row>
    <row r="531" ht="13.5" customHeight="1">
      <c r="O531" s="37"/>
    </row>
    <row r="532" ht="13.5" customHeight="1">
      <c r="O532" s="37"/>
    </row>
    <row r="533" ht="13.5" customHeight="1">
      <c r="O533" s="37"/>
    </row>
    <row r="534" ht="13.5" customHeight="1">
      <c r="O534" s="37"/>
    </row>
    <row r="535" ht="13.5" customHeight="1">
      <c r="O535" s="37"/>
    </row>
    <row r="536" ht="13.5" customHeight="1">
      <c r="O536" s="37"/>
    </row>
    <row r="537" ht="13.5" customHeight="1">
      <c r="O537" s="37"/>
    </row>
    <row r="538" ht="13.5" customHeight="1">
      <c r="O538" s="37"/>
    </row>
    <row r="539" ht="13.5" customHeight="1">
      <c r="O539" s="37"/>
    </row>
    <row r="540" ht="13.5" customHeight="1">
      <c r="O540" s="37"/>
    </row>
    <row r="541" ht="13.5" customHeight="1">
      <c r="O541" s="37"/>
    </row>
    <row r="542" ht="13.5" customHeight="1">
      <c r="O542" s="37"/>
    </row>
    <row r="543" ht="13.5" customHeight="1">
      <c r="O543" s="37"/>
    </row>
    <row r="544" ht="13.5" customHeight="1">
      <c r="O544" s="37"/>
    </row>
    <row r="545" ht="13.5" customHeight="1">
      <c r="O545" s="37"/>
    </row>
    <row r="546" ht="13.5" customHeight="1">
      <c r="O546" s="37"/>
    </row>
    <row r="547" ht="13.5" customHeight="1">
      <c r="O547" s="37"/>
    </row>
    <row r="548" ht="13.5" customHeight="1">
      <c r="O548" s="37"/>
    </row>
    <row r="549" ht="13.5" customHeight="1">
      <c r="O549" s="37"/>
    </row>
    <row r="550" ht="13.5" customHeight="1">
      <c r="O550" s="37"/>
    </row>
    <row r="551" ht="13.5" customHeight="1">
      <c r="O551" s="37"/>
    </row>
    <row r="552" ht="13.5" customHeight="1">
      <c r="O552" s="37"/>
    </row>
    <row r="553" ht="13.5" customHeight="1">
      <c r="O553" s="37"/>
    </row>
    <row r="554" ht="13.5" customHeight="1">
      <c r="O554" s="37"/>
    </row>
    <row r="555" ht="13.5" customHeight="1">
      <c r="O555" s="37"/>
    </row>
    <row r="556" ht="13.5" customHeight="1">
      <c r="O556" s="37"/>
    </row>
    <row r="557" ht="13.5" customHeight="1">
      <c r="O557" s="37"/>
    </row>
    <row r="558" ht="13.5" customHeight="1">
      <c r="O558" s="37"/>
    </row>
    <row r="559" ht="13.5" customHeight="1">
      <c r="O559" s="37"/>
    </row>
    <row r="560" ht="13.5" customHeight="1">
      <c r="O560" s="37"/>
    </row>
    <row r="561" ht="13.5" customHeight="1">
      <c r="O561" s="37"/>
    </row>
    <row r="562" ht="13.5" customHeight="1">
      <c r="O562" s="37"/>
    </row>
    <row r="563" ht="13.5" customHeight="1">
      <c r="O563" s="37"/>
    </row>
    <row r="564" ht="13.5" customHeight="1">
      <c r="O564" s="37"/>
    </row>
    <row r="565" ht="13.5" customHeight="1">
      <c r="O565" s="37"/>
    </row>
    <row r="566" ht="13.5" customHeight="1">
      <c r="O566" s="37"/>
    </row>
    <row r="567" ht="13.5" customHeight="1">
      <c r="O567" s="37"/>
    </row>
    <row r="568" ht="13.5" customHeight="1">
      <c r="O568" s="37"/>
    </row>
    <row r="569" ht="13.5" customHeight="1">
      <c r="O569" s="37"/>
    </row>
    <row r="570" ht="13.5" customHeight="1">
      <c r="O570" s="37"/>
    </row>
    <row r="571" ht="13.5" customHeight="1">
      <c r="O571" s="37"/>
    </row>
    <row r="572" ht="13.5" customHeight="1">
      <c r="O572" s="37"/>
    </row>
    <row r="573" ht="13.5" customHeight="1">
      <c r="O573" s="37"/>
    </row>
    <row r="574" ht="13.5" customHeight="1">
      <c r="O574" s="37"/>
    </row>
    <row r="575" ht="13.5" customHeight="1">
      <c r="O575" s="37"/>
    </row>
    <row r="576" ht="13.5" customHeight="1">
      <c r="O576" s="37"/>
    </row>
    <row r="577" ht="13.5" customHeight="1">
      <c r="O577" s="37"/>
    </row>
    <row r="578" ht="13.5" customHeight="1">
      <c r="O578" s="37"/>
    </row>
    <row r="579" ht="13.5" customHeight="1">
      <c r="O579" s="37"/>
    </row>
    <row r="580" ht="13.5" customHeight="1">
      <c r="O580" s="37"/>
    </row>
    <row r="581" ht="13.5" customHeight="1">
      <c r="O581" s="37"/>
    </row>
    <row r="582" ht="13.5" customHeight="1">
      <c r="O582" s="37"/>
    </row>
    <row r="583" ht="13.5" customHeight="1">
      <c r="O583" s="37"/>
    </row>
    <row r="584" ht="13.5" customHeight="1">
      <c r="O584" s="37"/>
    </row>
    <row r="585" ht="13.5" customHeight="1">
      <c r="O585" s="37"/>
    </row>
    <row r="586" ht="13.5" customHeight="1">
      <c r="O586" s="37"/>
    </row>
    <row r="587" ht="13.5" customHeight="1">
      <c r="O587" s="37"/>
    </row>
    <row r="588" ht="13.5" customHeight="1">
      <c r="O588" s="37"/>
    </row>
    <row r="589" ht="13.5" customHeight="1">
      <c r="O589" s="37"/>
    </row>
    <row r="590" ht="13.5" customHeight="1">
      <c r="O590" s="37"/>
    </row>
    <row r="591" ht="13.5" customHeight="1">
      <c r="O591" s="37"/>
    </row>
    <row r="592" ht="13.5" customHeight="1">
      <c r="O592" s="37"/>
    </row>
    <row r="593" ht="13.5" customHeight="1">
      <c r="O593" s="37"/>
    </row>
    <row r="594" ht="13.5" customHeight="1">
      <c r="O594" s="37"/>
    </row>
    <row r="595" ht="13.5" customHeight="1">
      <c r="O595" s="37"/>
    </row>
    <row r="596" ht="13.5" customHeight="1">
      <c r="O596" s="37"/>
    </row>
    <row r="597" ht="13.5" customHeight="1">
      <c r="O597" s="37"/>
    </row>
    <row r="598" ht="13.5" customHeight="1">
      <c r="O598" s="37"/>
    </row>
    <row r="599" ht="13.5" customHeight="1">
      <c r="O599" s="37"/>
    </row>
    <row r="600" ht="13.5" customHeight="1">
      <c r="O600" s="37"/>
    </row>
    <row r="601" ht="13.5" customHeight="1">
      <c r="O601" s="37"/>
    </row>
    <row r="602" ht="13.5" customHeight="1">
      <c r="O602" s="37"/>
    </row>
    <row r="603" ht="13.5" customHeight="1">
      <c r="O603" s="37"/>
    </row>
    <row r="604" ht="13.5" customHeight="1">
      <c r="O604" s="37"/>
    </row>
    <row r="605" ht="13.5" customHeight="1">
      <c r="O605" s="37"/>
    </row>
    <row r="606" ht="13.5" customHeight="1">
      <c r="O606" s="37"/>
    </row>
    <row r="607" ht="13.5" customHeight="1">
      <c r="O607" s="37"/>
    </row>
    <row r="608" ht="13.5" customHeight="1">
      <c r="O608" s="37"/>
    </row>
    <row r="609" ht="13.5" customHeight="1">
      <c r="O609" s="37"/>
    </row>
    <row r="610" ht="13.5" customHeight="1">
      <c r="O610" s="37"/>
    </row>
    <row r="611" ht="13.5" customHeight="1">
      <c r="O611" s="37"/>
    </row>
    <row r="612" ht="13.5" customHeight="1">
      <c r="O612" s="37"/>
    </row>
    <row r="613" ht="13.5" customHeight="1">
      <c r="O613" s="37"/>
    </row>
    <row r="614" ht="13.5" customHeight="1">
      <c r="O614" s="37"/>
    </row>
    <row r="615" ht="13.5" customHeight="1">
      <c r="O615" s="37"/>
    </row>
    <row r="616" ht="13.5" customHeight="1">
      <c r="O616" s="37"/>
    </row>
    <row r="617" ht="13.5" customHeight="1">
      <c r="O617" s="37"/>
    </row>
    <row r="618" ht="13.5" customHeight="1">
      <c r="O618" s="37"/>
    </row>
    <row r="619" ht="13.5" customHeight="1">
      <c r="O619" s="37"/>
    </row>
    <row r="620" ht="13.5" customHeight="1">
      <c r="O620" s="37"/>
    </row>
    <row r="621" ht="13.5" customHeight="1">
      <c r="O621" s="37"/>
    </row>
    <row r="622" ht="13.5" customHeight="1">
      <c r="O622" s="37"/>
    </row>
    <row r="623" ht="13.5" customHeight="1">
      <c r="O623" s="37"/>
    </row>
    <row r="624" ht="13.5" customHeight="1">
      <c r="O624" s="37"/>
    </row>
    <row r="625" ht="13.5" customHeight="1">
      <c r="O625" s="37"/>
    </row>
    <row r="626" ht="13.5" customHeight="1">
      <c r="O626" s="37"/>
    </row>
    <row r="627" ht="13.5" customHeight="1">
      <c r="O627" s="37"/>
    </row>
    <row r="628" ht="13.5" customHeight="1">
      <c r="O628" s="37"/>
    </row>
    <row r="629" ht="13.5" customHeight="1">
      <c r="O629" s="37"/>
    </row>
    <row r="630" ht="13.5" customHeight="1">
      <c r="O630" s="37"/>
    </row>
    <row r="631" ht="13.5" customHeight="1">
      <c r="O631" s="37"/>
    </row>
    <row r="632" ht="13.5" customHeight="1">
      <c r="O632" s="37"/>
    </row>
    <row r="633" ht="13.5" customHeight="1">
      <c r="O633" s="37"/>
    </row>
    <row r="634" ht="13.5" customHeight="1">
      <c r="O634" s="37"/>
    </row>
    <row r="635" ht="13.5" customHeight="1">
      <c r="O635" s="37"/>
    </row>
    <row r="636" ht="13.5" customHeight="1">
      <c r="O636" s="37"/>
    </row>
    <row r="637" ht="13.5" customHeight="1">
      <c r="O637" s="37"/>
    </row>
    <row r="638" ht="13.5" customHeight="1">
      <c r="O638" s="37"/>
    </row>
    <row r="639" ht="13.5" customHeight="1">
      <c r="O639" s="37"/>
    </row>
    <row r="640" ht="13.5" customHeight="1">
      <c r="O640" s="37"/>
    </row>
    <row r="641" ht="13.5" customHeight="1">
      <c r="O641" s="37"/>
    </row>
    <row r="642" ht="13.5" customHeight="1">
      <c r="O642" s="37"/>
    </row>
    <row r="643" ht="13.5" customHeight="1">
      <c r="O643" s="37"/>
    </row>
    <row r="644" ht="13.5" customHeight="1">
      <c r="O644" s="37"/>
    </row>
    <row r="645" ht="13.5" customHeight="1">
      <c r="O645" s="37"/>
    </row>
    <row r="646" ht="13.5" customHeight="1">
      <c r="O646" s="37"/>
    </row>
    <row r="647" ht="13.5" customHeight="1">
      <c r="O647" s="37"/>
    </row>
    <row r="648" ht="13.5" customHeight="1">
      <c r="O648" s="37"/>
    </row>
    <row r="649" ht="13.5" customHeight="1">
      <c r="O649" s="37"/>
    </row>
    <row r="650" ht="13.5" customHeight="1">
      <c r="O650" s="37"/>
    </row>
    <row r="651" ht="13.5" customHeight="1">
      <c r="O651" s="37"/>
    </row>
    <row r="652" ht="13.5" customHeight="1">
      <c r="O652" s="37"/>
    </row>
    <row r="653" ht="13.5" customHeight="1">
      <c r="O653" s="37"/>
    </row>
    <row r="654" ht="13.5" customHeight="1">
      <c r="O654" s="37"/>
    </row>
    <row r="655" ht="13.5" customHeight="1">
      <c r="O655" s="37"/>
    </row>
    <row r="656" ht="13.5" customHeight="1">
      <c r="O656" s="37"/>
    </row>
    <row r="657" ht="13.5" customHeight="1">
      <c r="O657" s="37"/>
    </row>
    <row r="658" ht="13.5" customHeight="1">
      <c r="O658" s="37"/>
    </row>
    <row r="659" ht="13.5" customHeight="1">
      <c r="O659" s="37"/>
    </row>
    <row r="660" ht="13.5" customHeight="1">
      <c r="O660" s="37"/>
    </row>
    <row r="661" ht="13.5" customHeight="1">
      <c r="O661" s="37"/>
    </row>
    <row r="662" ht="13.5" customHeight="1">
      <c r="O662" s="37"/>
    </row>
    <row r="663" ht="13.5" customHeight="1">
      <c r="O663" s="37"/>
    </row>
    <row r="664" ht="13.5" customHeight="1">
      <c r="O664" s="37"/>
    </row>
    <row r="665" ht="13.5" customHeight="1">
      <c r="O665" s="37"/>
    </row>
    <row r="666" ht="13.5" customHeight="1">
      <c r="O666" s="37"/>
    </row>
    <row r="667" ht="13.5" customHeight="1">
      <c r="O667" s="37"/>
    </row>
    <row r="668" ht="13.5" customHeight="1">
      <c r="O668" s="37"/>
    </row>
    <row r="669" ht="13.5" customHeight="1">
      <c r="O669" s="37"/>
    </row>
    <row r="670" ht="13.5" customHeight="1">
      <c r="O670" s="37"/>
    </row>
    <row r="671" ht="13.5" customHeight="1">
      <c r="O671" s="37"/>
    </row>
    <row r="672" ht="13.5" customHeight="1">
      <c r="O672" s="37"/>
    </row>
    <row r="673" ht="13.5" customHeight="1">
      <c r="O673" s="37"/>
    </row>
    <row r="674" ht="13.5" customHeight="1">
      <c r="O674" s="37"/>
    </row>
    <row r="675" ht="13.5" customHeight="1">
      <c r="O675" s="37"/>
    </row>
    <row r="676" ht="13.5" customHeight="1">
      <c r="O676" s="37"/>
    </row>
    <row r="677" ht="13.5" customHeight="1">
      <c r="O677" s="37"/>
    </row>
    <row r="678" ht="13.5" customHeight="1">
      <c r="O678" s="37"/>
    </row>
    <row r="679" ht="13.5" customHeight="1">
      <c r="O679" s="37"/>
    </row>
    <row r="680" ht="13.5" customHeight="1">
      <c r="O680" s="37"/>
    </row>
    <row r="681" ht="13.5" customHeight="1">
      <c r="O681" s="37"/>
    </row>
    <row r="682" ht="13.5" customHeight="1">
      <c r="O682" s="37"/>
    </row>
    <row r="683" ht="13.5" customHeight="1">
      <c r="O683" s="37"/>
    </row>
    <row r="684" ht="13.5" customHeight="1">
      <c r="O684" s="37"/>
    </row>
    <row r="685" ht="13.5" customHeight="1">
      <c r="O685" s="37"/>
    </row>
    <row r="686" ht="13.5" customHeight="1">
      <c r="O686" s="37"/>
    </row>
    <row r="687" ht="13.5" customHeight="1">
      <c r="O687" s="37"/>
    </row>
    <row r="688" ht="13.5" customHeight="1">
      <c r="O688" s="37"/>
    </row>
    <row r="689" ht="13.5" customHeight="1">
      <c r="O689" s="37"/>
    </row>
    <row r="690" ht="13.5" customHeight="1">
      <c r="O690" s="37"/>
    </row>
    <row r="691" ht="13.5" customHeight="1">
      <c r="O691" s="37"/>
    </row>
    <row r="692" ht="13.5" customHeight="1">
      <c r="O692" s="37"/>
    </row>
    <row r="693" ht="13.5" customHeight="1">
      <c r="O693" s="37"/>
    </row>
    <row r="694" ht="13.5" customHeight="1">
      <c r="O694" s="37"/>
    </row>
    <row r="695" ht="13.5" customHeight="1">
      <c r="O695" s="37"/>
    </row>
    <row r="696" ht="13.5" customHeight="1">
      <c r="O696" s="37"/>
    </row>
    <row r="697" ht="13.5" customHeight="1">
      <c r="O697" s="37"/>
    </row>
    <row r="698" ht="13.5" customHeight="1">
      <c r="O698" s="37"/>
    </row>
    <row r="699" ht="13.5" customHeight="1">
      <c r="O699" s="37"/>
    </row>
    <row r="700" ht="13.5" customHeight="1">
      <c r="O700" s="37"/>
    </row>
    <row r="701" ht="13.5" customHeight="1">
      <c r="O701" s="37"/>
    </row>
    <row r="702" ht="13.5" customHeight="1">
      <c r="O702" s="37"/>
    </row>
    <row r="703" ht="13.5" customHeight="1">
      <c r="O703" s="37"/>
    </row>
    <row r="704" ht="13.5" customHeight="1">
      <c r="O704" s="37"/>
    </row>
    <row r="705" ht="13.5" customHeight="1">
      <c r="O705" s="37"/>
    </row>
    <row r="706" ht="13.5" customHeight="1">
      <c r="O706" s="37"/>
    </row>
    <row r="707" ht="13.5" customHeight="1">
      <c r="O707" s="37"/>
    </row>
    <row r="708" ht="13.5" customHeight="1">
      <c r="O708" s="37"/>
    </row>
    <row r="709" ht="13.5" customHeight="1">
      <c r="O709" s="37"/>
    </row>
    <row r="710" ht="13.5" customHeight="1">
      <c r="O710" s="37"/>
    </row>
    <row r="711" ht="13.5" customHeight="1">
      <c r="O711" s="37"/>
    </row>
    <row r="712" ht="13.5" customHeight="1">
      <c r="O712" s="37"/>
    </row>
    <row r="713" ht="13.5" customHeight="1">
      <c r="O713" s="37"/>
    </row>
    <row r="714" ht="13.5" customHeight="1">
      <c r="O714" s="37"/>
    </row>
    <row r="715" ht="13.5" customHeight="1">
      <c r="O715" s="37"/>
    </row>
    <row r="716" ht="13.5" customHeight="1">
      <c r="O716" s="37"/>
    </row>
    <row r="717" ht="13.5" customHeight="1">
      <c r="O717" s="37"/>
    </row>
    <row r="718" ht="13.5" customHeight="1">
      <c r="O718" s="37"/>
    </row>
    <row r="719" ht="13.5" customHeight="1">
      <c r="O719" s="37"/>
    </row>
    <row r="720" ht="13.5" customHeight="1">
      <c r="O720" s="37"/>
    </row>
    <row r="721" ht="13.5" customHeight="1">
      <c r="O721" s="37"/>
    </row>
    <row r="722" ht="13.5" customHeight="1">
      <c r="O722" s="37"/>
    </row>
    <row r="723" ht="13.5" customHeight="1">
      <c r="O723" s="37"/>
    </row>
    <row r="724" ht="13.5" customHeight="1">
      <c r="O724" s="37"/>
    </row>
    <row r="725" ht="13.5" customHeight="1">
      <c r="O725" s="37"/>
    </row>
    <row r="726" ht="13.5" customHeight="1">
      <c r="O726" s="37"/>
    </row>
    <row r="727" ht="13.5" customHeight="1">
      <c r="O727" s="37"/>
    </row>
    <row r="728" ht="13.5" customHeight="1">
      <c r="O728" s="37"/>
    </row>
    <row r="729" ht="13.5" customHeight="1">
      <c r="O729" s="37"/>
    </row>
    <row r="730" ht="13.5" customHeight="1">
      <c r="O730" s="37"/>
    </row>
    <row r="731" ht="13.5" customHeight="1">
      <c r="O731" s="37"/>
    </row>
    <row r="732" ht="13.5" customHeight="1">
      <c r="O732" s="37"/>
    </row>
    <row r="733" ht="13.5" customHeight="1">
      <c r="O733" s="37"/>
    </row>
    <row r="734" ht="13.5" customHeight="1">
      <c r="O734" s="37"/>
    </row>
    <row r="735" ht="13.5" customHeight="1">
      <c r="O735" s="37"/>
    </row>
    <row r="736" ht="13.5" customHeight="1">
      <c r="O736" s="37"/>
    </row>
    <row r="737" ht="13.5" customHeight="1">
      <c r="O737" s="37"/>
    </row>
    <row r="738" ht="13.5" customHeight="1">
      <c r="O738" s="37"/>
    </row>
    <row r="739" ht="13.5" customHeight="1">
      <c r="O739" s="37"/>
    </row>
    <row r="740" ht="13.5" customHeight="1">
      <c r="O740" s="37"/>
    </row>
    <row r="741" ht="13.5" customHeight="1">
      <c r="O741" s="37"/>
    </row>
    <row r="742" ht="13.5" customHeight="1">
      <c r="O742" s="37"/>
    </row>
    <row r="743" ht="13.5" customHeight="1">
      <c r="O743" s="37"/>
    </row>
    <row r="744" ht="13.5" customHeight="1">
      <c r="O744" s="37"/>
    </row>
    <row r="745" ht="13.5" customHeight="1">
      <c r="O745" s="37"/>
    </row>
    <row r="746" ht="13.5" customHeight="1">
      <c r="O746" s="37"/>
    </row>
    <row r="747" ht="13.5" customHeight="1">
      <c r="O747" s="37"/>
    </row>
    <row r="748" ht="13.5" customHeight="1">
      <c r="O748" s="37"/>
    </row>
    <row r="749" ht="13.5" customHeight="1">
      <c r="O749" s="37"/>
    </row>
    <row r="750" ht="13.5" customHeight="1">
      <c r="O750" s="37"/>
    </row>
    <row r="751" ht="13.5" customHeight="1">
      <c r="O751" s="37"/>
    </row>
    <row r="752" ht="13.5" customHeight="1">
      <c r="O752" s="37"/>
    </row>
    <row r="753" ht="13.5" customHeight="1">
      <c r="O753" s="37"/>
    </row>
    <row r="754" ht="13.5" customHeight="1">
      <c r="O754" s="37"/>
    </row>
    <row r="755" ht="13.5" customHeight="1">
      <c r="O755" s="37"/>
    </row>
    <row r="756" ht="13.5" customHeight="1">
      <c r="O756" s="37"/>
    </row>
    <row r="757" ht="13.5" customHeight="1">
      <c r="O757" s="37"/>
    </row>
    <row r="758" ht="13.5" customHeight="1">
      <c r="O758" s="37"/>
    </row>
    <row r="759" ht="13.5" customHeight="1">
      <c r="O759" s="37"/>
    </row>
    <row r="760" ht="13.5" customHeight="1">
      <c r="O760" s="37"/>
    </row>
    <row r="761" ht="13.5" customHeight="1">
      <c r="O761" s="37"/>
    </row>
    <row r="762" ht="13.5" customHeight="1">
      <c r="O762" s="37"/>
    </row>
    <row r="763" ht="13.5" customHeight="1">
      <c r="O763" s="37"/>
    </row>
    <row r="764" ht="13.5" customHeight="1">
      <c r="O764" s="37"/>
    </row>
    <row r="765" ht="13.5" customHeight="1">
      <c r="O765" s="37"/>
    </row>
    <row r="766" ht="13.5" customHeight="1">
      <c r="O766" s="37"/>
    </row>
    <row r="767" ht="13.5" customHeight="1">
      <c r="O767" s="37"/>
    </row>
    <row r="768" ht="13.5" customHeight="1">
      <c r="O768" s="37"/>
    </row>
    <row r="769" ht="13.5" customHeight="1">
      <c r="O769" s="37"/>
    </row>
    <row r="770" ht="13.5" customHeight="1">
      <c r="O770" s="37"/>
    </row>
    <row r="771" ht="13.5" customHeight="1">
      <c r="O771" s="37"/>
    </row>
    <row r="772" ht="13.5" customHeight="1">
      <c r="O772" s="37"/>
    </row>
    <row r="773" ht="13.5" customHeight="1">
      <c r="O773" s="37"/>
    </row>
    <row r="774" ht="13.5" customHeight="1">
      <c r="O774" s="37"/>
    </row>
    <row r="775" ht="13.5" customHeight="1">
      <c r="O775" s="37"/>
    </row>
    <row r="776" ht="13.5" customHeight="1">
      <c r="O776" s="37"/>
    </row>
    <row r="777" ht="13.5" customHeight="1">
      <c r="O777" s="37"/>
    </row>
    <row r="778" ht="13.5" customHeight="1">
      <c r="O778" s="37"/>
    </row>
    <row r="779" ht="13.5" customHeight="1">
      <c r="O779" s="37"/>
    </row>
    <row r="780" ht="13.5" customHeight="1">
      <c r="O780" s="37"/>
    </row>
    <row r="781" ht="13.5" customHeight="1">
      <c r="O781" s="37"/>
    </row>
    <row r="782" ht="13.5" customHeight="1">
      <c r="O782" s="37"/>
    </row>
    <row r="783" ht="13.5" customHeight="1">
      <c r="O783" s="37"/>
    </row>
    <row r="784" ht="13.5" customHeight="1">
      <c r="O784" s="37"/>
    </row>
    <row r="785" ht="13.5" customHeight="1">
      <c r="O785" s="37"/>
    </row>
    <row r="786" ht="13.5" customHeight="1">
      <c r="O786" s="37"/>
    </row>
    <row r="787" ht="13.5" customHeight="1">
      <c r="O787" s="37"/>
    </row>
    <row r="788" ht="13.5" customHeight="1">
      <c r="O788" s="37"/>
    </row>
    <row r="789" ht="13.5" customHeight="1">
      <c r="O789" s="37"/>
    </row>
    <row r="790" ht="13.5" customHeight="1">
      <c r="O790" s="37"/>
    </row>
    <row r="791" ht="13.5" customHeight="1">
      <c r="O791" s="37"/>
    </row>
    <row r="792" ht="13.5" customHeight="1">
      <c r="O792" s="37"/>
    </row>
    <row r="793" ht="13.5" customHeight="1">
      <c r="O793" s="37"/>
    </row>
    <row r="794" ht="13.5" customHeight="1">
      <c r="O794" s="37"/>
    </row>
    <row r="795" ht="13.5" customHeight="1">
      <c r="O795" s="37"/>
    </row>
    <row r="796" ht="13.5" customHeight="1">
      <c r="O796" s="37"/>
    </row>
    <row r="797" ht="13.5" customHeight="1">
      <c r="O797" s="37"/>
    </row>
    <row r="798" ht="13.5" customHeight="1">
      <c r="O798" s="37"/>
    </row>
    <row r="799" ht="13.5" customHeight="1">
      <c r="O799" s="37"/>
    </row>
    <row r="800" ht="13.5" customHeight="1">
      <c r="O800" s="37"/>
    </row>
    <row r="801" ht="13.5" customHeight="1">
      <c r="O801" s="37"/>
    </row>
    <row r="802" ht="13.5" customHeight="1">
      <c r="O802" s="37"/>
    </row>
    <row r="803" ht="13.5" customHeight="1">
      <c r="O803" s="37"/>
    </row>
    <row r="804" ht="13.5" customHeight="1">
      <c r="O804" s="37"/>
    </row>
    <row r="805" ht="13.5" customHeight="1">
      <c r="O805" s="37"/>
    </row>
    <row r="806" ht="13.5" customHeight="1">
      <c r="O806" s="37"/>
    </row>
    <row r="807" ht="13.5" customHeight="1">
      <c r="O807" s="37"/>
    </row>
    <row r="808" ht="13.5" customHeight="1">
      <c r="O808" s="37"/>
    </row>
    <row r="809" ht="13.5" customHeight="1">
      <c r="O809" s="37"/>
    </row>
    <row r="810" ht="13.5" customHeight="1">
      <c r="O810" s="37"/>
    </row>
    <row r="811" ht="13.5" customHeight="1">
      <c r="O811" s="37"/>
    </row>
    <row r="812" ht="13.5" customHeight="1">
      <c r="O812" s="37"/>
    </row>
    <row r="813" ht="13.5" customHeight="1">
      <c r="O813" s="37"/>
    </row>
    <row r="814" ht="13.5" customHeight="1">
      <c r="O814" s="37"/>
    </row>
    <row r="815" ht="13.5" customHeight="1">
      <c r="O815" s="37"/>
    </row>
    <row r="816" ht="13.5" customHeight="1">
      <c r="O816" s="37"/>
    </row>
    <row r="817" ht="13.5" customHeight="1">
      <c r="O817" s="37"/>
    </row>
    <row r="818" ht="13.5" customHeight="1">
      <c r="O818" s="37"/>
    </row>
    <row r="819" ht="13.5" customHeight="1">
      <c r="O819" s="37"/>
    </row>
    <row r="820" ht="13.5" customHeight="1">
      <c r="O820" s="37"/>
    </row>
    <row r="821" ht="13.5" customHeight="1">
      <c r="O821" s="37"/>
    </row>
    <row r="822" ht="13.5" customHeight="1">
      <c r="O822" s="37"/>
    </row>
    <row r="823" ht="13.5" customHeight="1">
      <c r="O823" s="37"/>
    </row>
    <row r="824" ht="13.5" customHeight="1">
      <c r="O824" s="37"/>
    </row>
    <row r="825" ht="13.5" customHeight="1">
      <c r="O825" s="37"/>
    </row>
    <row r="826" ht="13.5" customHeight="1">
      <c r="O826" s="37"/>
    </row>
    <row r="827" ht="13.5" customHeight="1">
      <c r="O827" s="37"/>
    </row>
    <row r="828" ht="13.5" customHeight="1">
      <c r="O828" s="37"/>
    </row>
    <row r="829" ht="13.5" customHeight="1">
      <c r="O829" s="37"/>
    </row>
    <row r="830" ht="13.5" customHeight="1">
      <c r="O830" s="37"/>
    </row>
    <row r="831" ht="13.5" customHeight="1">
      <c r="O831" s="37"/>
    </row>
    <row r="832" ht="13.5" customHeight="1">
      <c r="O832" s="37"/>
    </row>
    <row r="833" ht="13.5" customHeight="1">
      <c r="O833" s="37"/>
    </row>
    <row r="834" ht="13.5" customHeight="1">
      <c r="O834" s="37"/>
    </row>
    <row r="835" ht="13.5" customHeight="1">
      <c r="O835" s="37"/>
    </row>
    <row r="836" ht="13.5" customHeight="1">
      <c r="O836" s="37"/>
    </row>
    <row r="837" ht="13.5" customHeight="1">
      <c r="O837" s="37"/>
    </row>
    <row r="838" ht="13.5" customHeight="1">
      <c r="O838" s="37"/>
    </row>
    <row r="839" ht="13.5" customHeight="1">
      <c r="O839" s="37"/>
    </row>
    <row r="840" ht="13.5" customHeight="1">
      <c r="O840" s="37"/>
    </row>
    <row r="841" ht="13.5" customHeight="1">
      <c r="O841" s="37"/>
    </row>
    <row r="842" ht="13.5" customHeight="1">
      <c r="O842" s="37"/>
    </row>
    <row r="843" ht="13.5" customHeight="1">
      <c r="O843" s="37"/>
    </row>
    <row r="844" ht="13.5" customHeight="1">
      <c r="O844" s="37"/>
    </row>
    <row r="845" ht="13.5" customHeight="1">
      <c r="O845" s="37"/>
    </row>
    <row r="846" ht="13.5" customHeight="1">
      <c r="O846" s="37"/>
    </row>
    <row r="847" ht="13.5" customHeight="1">
      <c r="O847" s="37"/>
    </row>
    <row r="848" ht="13.5" customHeight="1">
      <c r="O848" s="37"/>
    </row>
    <row r="849" ht="13.5" customHeight="1">
      <c r="O849" s="37"/>
    </row>
    <row r="850" ht="13.5" customHeight="1">
      <c r="O850" s="37"/>
    </row>
    <row r="851" ht="13.5" customHeight="1">
      <c r="O851" s="37"/>
    </row>
    <row r="852" ht="13.5" customHeight="1">
      <c r="O852" s="37"/>
    </row>
    <row r="853" ht="13.5" customHeight="1">
      <c r="O853" s="37"/>
    </row>
    <row r="854" ht="13.5" customHeight="1">
      <c r="O854" s="37"/>
    </row>
    <row r="855" ht="13.5" customHeight="1">
      <c r="O855" s="37"/>
    </row>
    <row r="856" ht="13.5" customHeight="1">
      <c r="O856" s="37"/>
    </row>
    <row r="857" ht="13.5" customHeight="1">
      <c r="O857" s="37"/>
    </row>
    <row r="858" ht="13.5" customHeight="1">
      <c r="O858" s="37"/>
    </row>
    <row r="859" ht="13.5" customHeight="1">
      <c r="O859" s="37"/>
    </row>
    <row r="860" ht="13.5" customHeight="1">
      <c r="O860" s="37"/>
    </row>
    <row r="861" ht="13.5" customHeight="1">
      <c r="O861" s="37"/>
    </row>
    <row r="862" ht="13.5" customHeight="1">
      <c r="O862" s="37"/>
    </row>
    <row r="863" ht="13.5" customHeight="1">
      <c r="O863" s="37"/>
    </row>
    <row r="864" ht="13.5" customHeight="1">
      <c r="O864" s="37"/>
    </row>
    <row r="865" ht="13.5" customHeight="1">
      <c r="O865" s="37"/>
    </row>
    <row r="866" ht="13.5" customHeight="1">
      <c r="O866" s="37"/>
    </row>
    <row r="867" ht="13.5" customHeight="1">
      <c r="O867" s="37"/>
    </row>
    <row r="868" ht="13.5" customHeight="1">
      <c r="O868" s="37"/>
    </row>
    <row r="869" ht="13.5" customHeight="1">
      <c r="O869" s="37"/>
    </row>
    <row r="870" ht="13.5" customHeight="1">
      <c r="O870" s="37"/>
    </row>
    <row r="871" ht="13.5" customHeight="1">
      <c r="O871" s="37"/>
    </row>
    <row r="872" ht="13.5" customHeight="1">
      <c r="O872" s="37"/>
    </row>
    <row r="873" ht="13.5" customHeight="1">
      <c r="O873" s="37"/>
    </row>
    <row r="874" ht="13.5" customHeight="1">
      <c r="O874" s="37"/>
    </row>
    <row r="875" ht="13.5" customHeight="1">
      <c r="O875" s="37"/>
    </row>
    <row r="876" ht="13.5" customHeight="1">
      <c r="O876" s="37"/>
    </row>
    <row r="877" ht="13.5" customHeight="1">
      <c r="O877" s="37"/>
    </row>
    <row r="878" ht="13.5" customHeight="1">
      <c r="O878" s="37"/>
    </row>
    <row r="879" ht="13.5" customHeight="1">
      <c r="O879" s="37"/>
    </row>
    <row r="880" ht="13.5" customHeight="1">
      <c r="O880" s="37"/>
    </row>
    <row r="881" ht="13.5" customHeight="1">
      <c r="O881" s="37"/>
    </row>
    <row r="882" ht="13.5" customHeight="1">
      <c r="O882" s="37"/>
    </row>
    <row r="883" ht="13.5" customHeight="1">
      <c r="O883" s="37"/>
    </row>
    <row r="884" ht="13.5" customHeight="1">
      <c r="O884" s="37"/>
    </row>
    <row r="885" ht="13.5" customHeight="1">
      <c r="O885" s="37"/>
    </row>
    <row r="886" ht="13.5" customHeight="1">
      <c r="O886" s="37"/>
    </row>
    <row r="887" ht="13.5" customHeight="1">
      <c r="O887" s="37"/>
    </row>
    <row r="888" ht="13.5" customHeight="1">
      <c r="O888" s="37"/>
    </row>
    <row r="889" ht="13.5" customHeight="1">
      <c r="O889" s="37"/>
    </row>
    <row r="890" ht="13.5" customHeight="1">
      <c r="O890" s="37"/>
    </row>
    <row r="891" ht="13.5" customHeight="1">
      <c r="O891" s="37"/>
    </row>
    <row r="892" ht="13.5" customHeight="1">
      <c r="O892" s="37"/>
    </row>
    <row r="893" ht="13.5" customHeight="1">
      <c r="O893" s="37"/>
    </row>
    <row r="894" ht="13.5" customHeight="1">
      <c r="O894" s="37"/>
    </row>
    <row r="895" ht="13.5" customHeight="1">
      <c r="O895" s="37"/>
    </row>
    <row r="896" ht="13.5" customHeight="1">
      <c r="O896" s="37"/>
    </row>
    <row r="897" ht="13.5" customHeight="1">
      <c r="O897" s="37"/>
    </row>
    <row r="898" ht="13.5" customHeight="1">
      <c r="O898" s="37"/>
    </row>
    <row r="899" ht="13.5" customHeight="1">
      <c r="O899" s="37"/>
    </row>
    <row r="900" ht="13.5" customHeight="1">
      <c r="O900" s="37"/>
    </row>
    <row r="901" ht="13.5" customHeight="1">
      <c r="O901" s="37"/>
    </row>
    <row r="902" ht="13.5" customHeight="1">
      <c r="O902" s="37"/>
    </row>
    <row r="903" ht="13.5" customHeight="1">
      <c r="O903" s="37"/>
    </row>
    <row r="904" ht="13.5" customHeight="1">
      <c r="O904" s="37"/>
    </row>
    <row r="905" ht="13.5" customHeight="1">
      <c r="O905" s="37"/>
    </row>
    <row r="906" ht="13.5" customHeight="1">
      <c r="O906" s="37"/>
    </row>
    <row r="907" ht="13.5" customHeight="1">
      <c r="O907" s="37"/>
    </row>
    <row r="908" ht="13.5" customHeight="1">
      <c r="O908" s="37"/>
    </row>
    <row r="909" ht="13.5" customHeight="1">
      <c r="O909" s="37"/>
    </row>
    <row r="910" ht="13.5" customHeight="1">
      <c r="O910" s="37"/>
    </row>
    <row r="911" ht="13.5" customHeight="1">
      <c r="O911" s="37"/>
    </row>
    <row r="912" ht="13.5" customHeight="1">
      <c r="O912" s="37"/>
    </row>
    <row r="913" ht="13.5" customHeight="1">
      <c r="O913" s="37"/>
    </row>
    <row r="914" ht="13.5" customHeight="1">
      <c r="O914" s="37"/>
    </row>
    <row r="915" ht="13.5" customHeight="1">
      <c r="O915" s="37"/>
    </row>
    <row r="916" ht="13.5" customHeight="1">
      <c r="O916" s="37"/>
    </row>
    <row r="917" ht="13.5" customHeight="1">
      <c r="O917" s="37"/>
    </row>
    <row r="918" ht="13.5" customHeight="1">
      <c r="O918" s="37"/>
    </row>
    <row r="919" ht="13.5" customHeight="1">
      <c r="O919" s="37"/>
    </row>
    <row r="920" ht="13.5" customHeight="1">
      <c r="O920" s="37"/>
    </row>
    <row r="921" ht="13.5" customHeight="1">
      <c r="O921" s="37"/>
    </row>
    <row r="922" ht="13.5" customHeight="1">
      <c r="O922" s="37"/>
    </row>
    <row r="923" ht="13.5" customHeight="1">
      <c r="O923" s="37"/>
    </row>
    <row r="924" ht="13.5" customHeight="1">
      <c r="O924" s="37"/>
    </row>
    <row r="925" ht="13.5" customHeight="1">
      <c r="O925" s="37"/>
    </row>
    <row r="926" ht="13.5" customHeight="1">
      <c r="O926" s="37"/>
    </row>
    <row r="927" ht="13.5" customHeight="1">
      <c r="O927" s="37"/>
    </row>
    <row r="928" ht="13.5" customHeight="1">
      <c r="O928" s="37"/>
    </row>
    <row r="929" ht="13.5" customHeight="1">
      <c r="O929" s="37"/>
    </row>
    <row r="930" ht="13.5" customHeight="1">
      <c r="O930" s="37"/>
    </row>
    <row r="931" ht="13.5" customHeight="1">
      <c r="O931" s="37"/>
    </row>
    <row r="932" ht="13.5" customHeight="1">
      <c r="O932" s="37"/>
    </row>
    <row r="933" ht="13.5" customHeight="1">
      <c r="O933" s="37"/>
    </row>
    <row r="934" ht="13.5" customHeight="1">
      <c r="O934" s="37"/>
    </row>
    <row r="935" ht="13.5" customHeight="1">
      <c r="O935" s="37"/>
    </row>
    <row r="936" ht="13.5" customHeight="1">
      <c r="O936" s="37"/>
    </row>
    <row r="937" ht="13.5" customHeight="1">
      <c r="O937" s="37"/>
    </row>
    <row r="938" ht="13.5" customHeight="1">
      <c r="O938" s="37"/>
    </row>
    <row r="939" ht="13.5" customHeight="1">
      <c r="O939" s="37"/>
    </row>
    <row r="940" ht="13.5" customHeight="1">
      <c r="O940" s="37"/>
    </row>
    <row r="941" ht="13.5" customHeight="1">
      <c r="O941" s="37"/>
    </row>
    <row r="942" ht="13.5" customHeight="1">
      <c r="O942" s="37"/>
    </row>
    <row r="943" ht="13.5" customHeight="1">
      <c r="O943" s="37"/>
    </row>
    <row r="944" ht="13.5" customHeight="1">
      <c r="O944" s="37"/>
    </row>
    <row r="945" ht="13.5" customHeight="1">
      <c r="O945" s="37"/>
    </row>
    <row r="946" ht="13.5" customHeight="1">
      <c r="O946" s="37"/>
    </row>
    <row r="947" ht="13.5" customHeight="1">
      <c r="O947" s="37"/>
    </row>
    <row r="948" ht="13.5" customHeight="1">
      <c r="O948" s="37"/>
    </row>
    <row r="949" ht="13.5" customHeight="1">
      <c r="O949" s="37"/>
    </row>
    <row r="950" ht="13.5" customHeight="1">
      <c r="O950" s="37"/>
    </row>
    <row r="951" ht="13.5" customHeight="1">
      <c r="O951" s="37"/>
    </row>
    <row r="952" ht="13.5" customHeight="1">
      <c r="O952" s="37"/>
    </row>
    <row r="953" ht="13.5" customHeight="1">
      <c r="O953" s="37"/>
    </row>
    <row r="954" ht="13.5" customHeight="1">
      <c r="O954" s="37"/>
    </row>
    <row r="955" ht="13.5" customHeight="1">
      <c r="O955" s="37"/>
    </row>
    <row r="956" ht="13.5" customHeight="1">
      <c r="O956" s="37"/>
    </row>
    <row r="957" ht="13.5" customHeight="1">
      <c r="O957" s="37"/>
    </row>
    <row r="958" ht="13.5" customHeight="1">
      <c r="O958" s="37"/>
    </row>
    <row r="959" ht="13.5" customHeight="1">
      <c r="O959" s="37"/>
    </row>
    <row r="960" ht="13.5" customHeight="1">
      <c r="O960" s="37"/>
    </row>
    <row r="961" ht="13.5" customHeight="1">
      <c r="O961" s="37"/>
    </row>
    <row r="962" ht="13.5" customHeight="1">
      <c r="O962" s="37"/>
    </row>
    <row r="963" ht="13.5" customHeight="1">
      <c r="O963" s="37"/>
    </row>
    <row r="964" ht="13.5" customHeight="1">
      <c r="O964" s="37"/>
    </row>
    <row r="965" ht="13.5" customHeight="1">
      <c r="O965" s="37"/>
    </row>
    <row r="966" ht="13.5" customHeight="1">
      <c r="O966" s="37"/>
    </row>
    <row r="967" ht="13.5" customHeight="1">
      <c r="O967" s="37"/>
    </row>
    <row r="968" ht="13.5" customHeight="1">
      <c r="O968" s="37"/>
    </row>
    <row r="969" ht="13.5" customHeight="1">
      <c r="O969" s="37"/>
    </row>
    <row r="970" ht="13.5" customHeight="1">
      <c r="O970" s="37"/>
    </row>
    <row r="971" ht="13.5" customHeight="1">
      <c r="O971" s="37"/>
    </row>
    <row r="972" ht="13.5" customHeight="1">
      <c r="O972" s="37"/>
    </row>
    <row r="973" ht="13.5" customHeight="1">
      <c r="O973" s="37"/>
    </row>
    <row r="974" ht="13.5" customHeight="1">
      <c r="O974" s="37"/>
    </row>
    <row r="975" ht="13.5" customHeight="1">
      <c r="O975" s="37"/>
    </row>
    <row r="976" ht="13.5" customHeight="1">
      <c r="O976" s="37"/>
    </row>
    <row r="977" ht="13.5" customHeight="1">
      <c r="O977" s="37"/>
    </row>
    <row r="978" ht="13.5" customHeight="1">
      <c r="O978" s="37"/>
    </row>
    <row r="979" ht="13.5" customHeight="1">
      <c r="O979" s="37"/>
    </row>
    <row r="980" ht="13.5" customHeight="1">
      <c r="O980" s="37"/>
    </row>
    <row r="981" ht="13.5" customHeight="1">
      <c r="O981" s="37"/>
    </row>
    <row r="982" ht="13.5" customHeight="1">
      <c r="O982" s="37"/>
    </row>
    <row r="983" ht="13.5" customHeight="1">
      <c r="O983" s="37"/>
    </row>
    <row r="984" ht="13.5" customHeight="1">
      <c r="O984" s="37"/>
    </row>
    <row r="985" ht="13.5" customHeight="1">
      <c r="O985" s="37"/>
    </row>
    <row r="986" ht="13.5" customHeight="1">
      <c r="O986" s="37"/>
    </row>
    <row r="987" ht="13.5" customHeight="1">
      <c r="O987" s="37"/>
    </row>
    <row r="988" ht="13.5" customHeight="1">
      <c r="O988" s="37"/>
    </row>
    <row r="989" ht="13.5" customHeight="1">
      <c r="O989" s="37"/>
    </row>
    <row r="990" ht="13.5" customHeight="1">
      <c r="O990" s="37"/>
    </row>
    <row r="991" ht="13.5" customHeight="1">
      <c r="O991" s="37"/>
    </row>
    <row r="992" ht="13.5" customHeight="1">
      <c r="O992" s="37"/>
    </row>
    <row r="993" ht="13.5" customHeight="1">
      <c r="O993" s="37"/>
    </row>
    <row r="994" ht="13.5" customHeight="1">
      <c r="O994" s="37"/>
    </row>
    <row r="995" ht="13.5" customHeight="1">
      <c r="O995" s="37"/>
    </row>
    <row r="996" ht="13.5" customHeight="1">
      <c r="O996" s="37"/>
    </row>
    <row r="997" ht="13.5" customHeight="1">
      <c r="O997" s="37"/>
    </row>
    <row r="998" ht="13.5" customHeight="1">
      <c r="O998" s="37"/>
    </row>
    <row r="999" ht="13.5" customHeight="1">
      <c r="O999" s="37"/>
    </row>
    <row r="1000" ht="13.5" customHeight="1">
      <c r="O1000" s="37"/>
    </row>
  </sheetData>
  <mergeCells count="12">
    <mergeCell ref="B32:B34"/>
    <mergeCell ref="B36:B40"/>
    <mergeCell ref="B41:N41"/>
    <mergeCell ref="B43:B45"/>
    <mergeCell ref="B47:B51"/>
    <mergeCell ref="B8:N8"/>
    <mergeCell ref="B10:B12"/>
    <mergeCell ref="B14:B18"/>
    <mergeCell ref="B19:N19"/>
    <mergeCell ref="B21:B23"/>
    <mergeCell ref="B25:B29"/>
    <mergeCell ref="B30:N30"/>
  </mergeCells>
  <printOptions/>
  <pageMargins bottom="0.75" footer="0.0" header="0.0" left="0.699305555555556" right="0.699305555555556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43"/>
    <col customWidth="1" min="2" max="2" width="11.71"/>
    <col customWidth="1" min="3" max="3" width="10.71"/>
    <col customWidth="1" min="4" max="4" width="11.71"/>
    <col customWidth="1" min="5" max="10" width="9.0"/>
    <col customWidth="1" min="11" max="13" width="8.71"/>
    <col customWidth="1" min="14" max="14" width="9.0"/>
    <col customWidth="1" min="15" max="15" width="12.71"/>
    <col customWidth="1" min="16" max="16" width="6.71"/>
    <col customWidth="1" min="17" max="34" width="9.0"/>
  </cols>
  <sheetData>
    <row r="1" ht="2.25" customHeight="1">
      <c r="K1" s="776"/>
      <c r="L1" s="776"/>
      <c r="M1" s="37"/>
      <c r="O1" s="37"/>
      <c r="P1" s="37"/>
    </row>
    <row r="2" ht="28.5" customHeight="1">
      <c r="B2" s="877" t="s">
        <v>1247</v>
      </c>
      <c r="C2" s="690"/>
      <c r="D2" s="690"/>
      <c r="E2" s="690"/>
      <c r="F2" s="690"/>
      <c r="G2" s="690"/>
      <c r="H2" s="690"/>
      <c r="I2" s="690"/>
      <c r="J2" s="690"/>
      <c r="K2" s="690"/>
      <c r="L2" s="690"/>
      <c r="M2" s="690"/>
      <c r="N2" s="691"/>
      <c r="O2" s="37"/>
      <c r="P2" s="37"/>
    </row>
    <row r="3" ht="21.0" customHeight="1">
      <c r="B3" s="879" t="s">
        <v>1173</v>
      </c>
      <c r="C3" s="783" t="s">
        <v>737</v>
      </c>
      <c r="D3" s="783" t="s">
        <v>738</v>
      </c>
      <c r="E3" s="783" t="s">
        <v>505</v>
      </c>
      <c r="F3" s="783" t="s">
        <v>739</v>
      </c>
      <c r="G3" s="783" t="s">
        <v>740</v>
      </c>
      <c r="H3" s="783" t="s">
        <v>741</v>
      </c>
      <c r="I3" s="783" t="s">
        <v>742</v>
      </c>
      <c r="J3" s="783" t="s">
        <v>398</v>
      </c>
      <c r="K3" s="783" t="s">
        <v>743</v>
      </c>
      <c r="L3" s="783" t="s">
        <v>744</v>
      </c>
      <c r="M3" s="783" t="s">
        <v>423</v>
      </c>
      <c r="N3" s="880" t="s">
        <v>745</v>
      </c>
      <c r="O3" s="37" t="s">
        <v>439</v>
      </c>
      <c r="P3" s="37"/>
    </row>
    <row r="4" ht="24.0" customHeight="1">
      <c r="B4" s="881" t="s">
        <v>1170</v>
      </c>
      <c r="C4" s="882">
        <f t="shared" ref="C4:O4" si="1">D44</f>
        <v>1985.850813</v>
      </c>
      <c r="D4" s="882">
        <f t="shared" si="1"/>
        <v>2307.692308</v>
      </c>
      <c r="E4" s="882">
        <f t="shared" si="1"/>
        <v>2436.713145</v>
      </c>
      <c r="F4" s="882">
        <f t="shared" si="1"/>
        <v>3935.90104</v>
      </c>
      <c r="G4" s="882">
        <f t="shared" si="1"/>
        <v>1688.969728</v>
      </c>
      <c r="H4" s="882">
        <f t="shared" si="1"/>
        <v>2111.641572</v>
      </c>
      <c r="I4" s="882">
        <f t="shared" si="1"/>
        <v>2220.0296</v>
      </c>
      <c r="J4" s="882">
        <f t="shared" si="1"/>
        <v>941.5309293</v>
      </c>
      <c r="K4" s="882">
        <f t="shared" si="1"/>
        <v>2040.816327</v>
      </c>
      <c r="L4" s="882">
        <f t="shared" si="1"/>
        <v>2212.83444</v>
      </c>
      <c r="M4" s="882">
        <f t="shared" si="1"/>
        <v>1115.075825</v>
      </c>
      <c r="N4" s="882">
        <f t="shared" si="1"/>
        <v>0</v>
      </c>
      <c r="O4" s="884">
        <f t="shared" si="1"/>
        <v>1946.445263</v>
      </c>
      <c r="P4" s="37"/>
    </row>
    <row r="5" ht="24.0" customHeight="1">
      <c r="B5" s="885" t="s">
        <v>893</v>
      </c>
      <c r="C5" s="787">
        <f t="shared" ref="C5:O5" si="2">D20</f>
        <v>2923.976608</v>
      </c>
      <c r="D5" s="787">
        <f t="shared" si="2"/>
        <v>2122.241087</v>
      </c>
      <c r="E5" s="787">
        <f t="shared" si="2"/>
        <v>944.9562958</v>
      </c>
      <c r="F5" s="787">
        <f t="shared" si="2"/>
        <v>2401.536984</v>
      </c>
      <c r="G5" s="787">
        <f t="shared" si="2"/>
        <v>1668.752607</v>
      </c>
      <c r="H5" s="787">
        <f t="shared" si="2"/>
        <v>1945.903872</v>
      </c>
      <c r="I5" s="787">
        <f t="shared" si="2"/>
        <v>1819.836215</v>
      </c>
      <c r="J5" s="787">
        <f t="shared" si="2"/>
        <v>193.1993818</v>
      </c>
      <c r="K5" s="787">
        <f t="shared" si="2"/>
        <v>1115.137998</v>
      </c>
      <c r="L5" s="787">
        <f t="shared" si="2"/>
        <v>1334.519573</v>
      </c>
      <c r="M5" s="787">
        <f t="shared" si="2"/>
        <v>1143.728555</v>
      </c>
      <c r="N5" s="787">
        <f t="shared" si="2"/>
        <v>0</v>
      </c>
      <c r="O5" s="884">
        <f t="shared" si="2"/>
        <v>1501.802163</v>
      </c>
      <c r="P5" s="37"/>
    </row>
    <row r="6" ht="24.0" customHeight="1">
      <c r="B6" s="886" t="s">
        <v>897</v>
      </c>
      <c r="C6" s="787">
        <f t="shared" ref="C6:O6" si="3">D27</f>
        <v>1012.829169</v>
      </c>
      <c r="D6" s="787">
        <f t="shared" si="3"/>
        <v>2158.66163</v>
      </c>
      <c r="E6" s="787">
        <f t="shared" si="3"/>
        <v>3396.226415</v>
      </c>
      <c r="F6" s="787">
        <f t="shared" si="3"/>
        <v>1211.142511</v>
      </c>
      <c r="G6" s="787">
        <f t="shared" si="3"/>
        <v>1768.346596</v>
      </c>
      <c r="H6" s="787">
        <f t="shared" si="3"/>
        <v>726.2164125</v>
      </c>
      <c r="I6" s="787">
        <f t="shared" si="3"/>
        <v>1737.921446</v>
      </c>
      <c r="J6" s="787">
        <f t="shared" si="3"/>
        <v>2082.713478</v>
      </c>
      <c r="K6" s="787">
        <f t="shared" si="3"/>
        <v>1341.681574</v>
      </c>
      <c r="L6" s="787">
        <f t="shared" si="3"/>
        <v>20000</v>
      </c>
      <c r="M6" s="787">
        <f t="shared" si="3"/>
        <v>3143.00681</v>
      </c>
      <c r="N6" s="787">
        <f t="shared" si="3"/>
        <v>0</v>
      </c>
      <c r="O6" s="884">
        <f t="shared" si="3"/>
        <v>1754.687769</v>
      </c>
      <c r="P6" s="37"/>
    </row>
    <row r="7" ht="24.0" customHeight="1">
      <c r="B7" s="886" t="s">
        <v>894</v>
      </c>
      <c r="C7" s="787">
        <f t="shared" ref="C7:O7" si="4">D34</f>
        <v>1110.49417</v>
      </c>
      <c r="D7" s="787">
        <f t="shared" si="4"/>
        <v>2688.172043</v>
      </c>
      <c r="E7" s="787">
        <f t="shared" si="4"/>
        <v>9940.357853</v>
      </c>
      <c r="F7" s="787">
        <f t="shared" si="4"/>
        <v>7830.853563</v>
      </c>
      <c r="G7" s="787">
        <f t="shared" si="4"/>
        <v>1693.958216</v>
      </c>
      <c r="H7" s="787">
        <f t="shared" si="4"/>
        <v>9823.182711</v>
      </c>
      <c r="I7" s="787">
        <f t="shared" si="4"/>
        <v>1199.040767</v>
      </c>
      <c r="J7" s="787">
        <f t="shared" si="4"/>
        <v>599.5203837</v>
      </c>
      <c r="K7" s="787">
        <f t="shared" si="4"/>
        <v>5242.463958</v>
      </c>
      <c r="L7" s="787">
        <f t="shared" si="4"/>
        <v>1935.733643</v>
      </c>
      <c r="M7" s="787">
        <f t="shared" si="4"/>
        <v>551.5719801</v>
      </c>
      <c r="N7" s="787">
        <f t="shared" si="4"/>
        <v>0</v>
      </c>
      <c r="O7" s="884">
        <f t="shared" si="4"/>
        <v>3176.018276</v>
      </c>
      <c r="P7" s="37"/>
    </row>
    <row r="8" ht="24.0" customHeight="1">
      <c r="B8" s="886" t="s">
        <v>1175</v>
      </c>
      <c r="C8" s="787">
        <f t="shared" ref="C8:E8" si="5">D41</f>
        <v>9259.259259</v>
      </c>
      <c r="D8" s="787">
        <f t="shared" si="5"/>
        <v>15151.51515</v>
      </c>
      <c r="E8" s="787">
        <f t="shared" si="5"/>
        <v>0</v>
      </c>
      <c r="F8" s="787">
        <v>0.0</v>
      </c>
      <c r="G8" s="787">
        <v>0.0</v>
      </c>
      <c r="H8" s="787">
        <f>I41</f>
        <v>0</v>
      </c>
      <c r="I8" s="787">
        <v>0.0</v>
      </c>
      <c r="J8" s="787">
        <f t="shared" ref="J8:O8" si="6">K41</f>
        <v>2403.846154</v>
      </c>
      <c r="K8" s="787">
        <f t="shared" si="6"/>
        <v>0</v>
      </c>
      <c r="L8" s="787">
        <f t="shared" si="6"/>
        <v>25000</v>
      </c>
      <c r="M8" s="787">
        <f t="shared" si="6"/>
        <v>0</v>
      </c>
      <c r="N8" s="787">
        <f t="shared" si="6"/>
        <v>0</v>
      </c>
      <c r="O8" s="884">
        <f t="shared" si="6"/>
        <v>2266.431629</v>
      </c>
      <c r="P8" s="37"/>
    </row>
    <row r="9" ht="21.75" customHeight="1">
      <c r="B9" s="888">
        <v>2019.0</v>
      </c>
      <c r="C9" s="784"/>
      <c r="D9" s="784"/>
      <c r="E9" s="784"/>
      <c r="F9" s="784"/>
      <c r="G9" s="784"/>
      <c r="H9" s="784"/>
      <c r="I9" s="784"/>
      <c r="J9" s="784"/>
      <c r="K9" s="889"/>
      <c r="L9" s="889"/>
      <c r="M9" s="889"/>
      <c r="N9" s="889"/>
      <c r="O9" s="37"/>
      <c r="P9" s="37"/>
    </row>
    <row r="10" ht="406.5" customHeight="1">
      <c r="B10" s="776"/>
      <c r="O10" s="37"/>
      <c r="P10" s="37"/>
    </row>
    <row r="11" ht="13.5" customHeight="1">
      <c r="K11" s="776"/>
      <c r="L11" s="776"/>
      <c r="M11" s="37"/>
      <c r="O11" s="37"/>
      <c r="P11" s="37"/>
    </row>
    <row r="12" ht="13.5" customHeight="1">
      <c r="B12" s="890" t="s">
        <v>1248</v>
      </c>
      <c r="C12" s="690"/>
      <c r="D12" s="690"/>
      <c r="E12" s="690"/>
      <c r="F12" s="690"/>
      <c r="G12" s="690"/>
      <c r="H12" s="690"/>
      <c r="I12" s="690"/>
      <c r="J12" s="690"/>
      <c r="K12" s="690"/>
      <c r="L12" s="690"/>
      <c r="M12" s="690"/>
      <c r="N12" s="690"/>
      <c r="O12" s="691"/>
      <c r="P12" s="37"/>
    </row>
    <row r="13" ht="36.0" customHeight="1">
      <c r="B13" s="891" t="s">
        <v>1173</v>
      </c>
      <c r="C13" s="891" t="s">
        <v>326</v>
      </c>
      <c r="D13" s="891" t="s">
        <v>737</v>
      </c>
      <c r="E13" s="891" t="s">
        <v>738</v>
      </c>
      <c r="F13" s="891" t="s">
        <v>505</v>
      </c>
      <c r="G13" s="891" t="s">
        <v>739</v>
      </c>
      <c r="H13" s="891" t="s">
        <v>740</v>
      </c>
      <c r="I13" s="891" t="s">
        <v>741</v>
      </c>
      <c r="J13" s="891" t="s">
        <v>742</v>
      </c>
      <c r="K13" s="891" t="s">
        <v>398</v>
      </c>
      <c r="L13" s="891" t="s">
        <v>743</v>
      </c>
      <c r="M13" s="891" t="s">
        <v>744</v>
      </c>
      <c r="N13" s="891" t="s">
        <v>423</v>
      </c>
      <c r="O13" s="892" t="s">
        <v>745</v>
      </c>
      <c r="P13" s="37" t="s">
        <v>439</v>
      </c>
    </row>
    <row r="14" ht="13.5" customHeight="1">
      <c r="B14" s="893" t="s">
        <v>893</v>
      </c>
      <c r="C14" s="816" t="s">
        <v>1249</v>
      </c>
      <c r="D14" s="816">
        <v>15.0</v>
      </c>
      <c r="E14" s="816">
        <v>7.0</v>
      </c>
      <c r="F14" s="816">
        <v>29.0</v>
      </c>
      <c r="G14" s="816">
        <v>18.0</v>
      </c>
      <c r="H14" s="816">
        <v>30.0</v>
      </c>
      <c r="I14" s="816">
        <v>23.0</v>
      </c>
      <c r="J14" s="816">
        <v>29.0</v>
      </c>
      <c r="K14" s="816">
        <v>26.0</v>
      </c>
      <c r="L14" s="816">
        <v>20.0</v>
      </c>
      <c r="M14" s="816">
        <v>9.0</v>
      </c>
      <c r="N14" s="816">
        <v>10.0</v>
      </c>
      <c r="O14" s="894">
        <v>6.0</v>
      </c>
      <c r="P14" s="37">
        <f t="shared" ref="P14:P15" si="7">D14+E14+F14+G14+H14+I14+J14+K14+L14+M14+N14+O14</f>
        <v>222</v>
      </c>
    </row>
    <row r="15" ht="13.5" customHeight="1">
      <c r="B15" s="895"/>
      <c r="C15" s="817" t="s">
        <v>1178</v>
      </c>
      <c r="D15" s="817">
        <v>3472.0</v>
      </c>
      <c r="E15" s="817">
        <v>481.0</v>
      </c>
      <c r="F15" s="817">
        <v>6372.0</v>
      </c>
      <c r="G15" s="817">
        <v>11726.0</v>
      </c>
      <c r="H15" s="817">
        <v>16956.0</v>
      </c>
      <c r="I15" s="817">
        <v>13740.0</v>
      </c>
      <c r="J15" s="817">
        <v>11999.0</v>
      </c>
      <c r="K15" s="817">
        <v>11933.0</v>
      </c>
      <c r="L15" s="817">
        <v>4772.0</v>
      </c>
      <c r="M15" s="817">
        <v>5728.0</v>
      </c>
      <c r="N15" s="817">
        <v>3671.0</v>
      </c>
      <c r="O15" s="817">
        <v>7271.0</v>
      </c>
      <c r="P15" s="37">
        <f t="shared" si="7"/>
        <v>98121</v>
      </c>
    </row>
    <row r="16" ht="13.5" customHeight="1">
      <c r="B16" s="895"/>
      <c r="C16" s="845" t="s">
        <v>1250</v>
      </c>
      <c r="D16" s="823">
        <f t="shared" ref="D16:O16" si="8">(D14/D15)*1000000</f>
        <v>4320.276498</v>
      </c>
      <c r="E16" s="823">
        <f t="shared" si="8"/>
        <v>14553.01455</v>
      </c>
      <c r="F16" s="823">
        <f t="shared" si="8"/>
        <v>4551.161331</v>
      </c>
      <c r="G16" s="823">
        <f t="shared" si="8"/>
        <v>1535.050316</v>
      </c>
      <c r="H16" s="823">
        <f t="shared" si="8"/>
        <v>1769.285209</v>
      </c>
      <c r="I16" s="823">
        <f t="shared" si="8"/>
        <v>1673.944687</v>
      </c>
      <c r="J16" s="823">
        <f t="shared" si="8"/>
        <v>2416.868072</v>
      </c>
      <c r="K16" s="823">
        <f t="shared" si="8"/>
        <v>2178.831811</v>
      </c>
      <c r="L16" s="823">
        <f t="shared" si="8"/>
        <v>4191.114837</v>
      </c>
      <c r="M16" s="823">
        <f t="shared" si="8"/>
        <v>1571.22905</v>
      </c>
      <c r="N16" s="823">
        <f t="shared" si="8"/>
        <v>2724.053391</v>
      </c>
      <c r="O16" s="896">
        <f t="shared" si="8"/>
        <v>825.195984</v>
      </c>
      <c r="P16" s="884">
        <f>P14/P15*1000000</f>
        <v>2262.512612</v>
      </c>
    </row>
    <row r="17" ht="13.5" customHeight="1">
      <c r="B17" s="895"/>
      <c r="C17" s="891" t="s">
        <v>326</v>
      </c>
      <c r="D17" s="891" t="s">
        <v>737</v>
      </c>
      <c r="E17" s="891" t="s">
        <v>738</v>
      </c>
      <c r="F17" s="891" t="s">
        <v>505</v>
      </c>
      <c r="G17" s="891" t="s">
        <v>739</v>
      </c>
      <c r="H17" s="891" t="s">
        <v>740</v>
      </c>
      <c r="I17" s="891" t="s">
        <v>741</v>
      </c>
      <c r="J17" s="891" t="s">
        <v>742</v>
      </c>
      <c r="K17" s="891" t="s">
        <v>398</v>
      </c>
      <c r="L17" s="891" t="s">
        <v>743</v>
      </c>
      <c r="M17" s="891" t="s">
        <v>744</v>
      </c>
      <c r="N17" s="891" t="s">
        <v>423</v>
      </c>
      <c r="O17" s="892" t="s">
        <v>745</v>
      </c>
      <c r="P17" s="37" t="s">
        <v>439</v>
      </c>
    </row>
    <row r="18" ht="13.5" customHeight="1">
      <c r="B18" s="895"/>
      <c r="C18" s="897" t="s">
        <v>1249</v>
      </c>
      <c r="D18" s="898">
        <v>9.0</v>
      </c>
      <c r="E18" s="898">
        <v>5.0</v>
      </c>
      <c r="F18" s="898">
        <v>4.0</v>
      </c>
      <c r="G18" s="898">
        <v>5.0</v>
      </c>
      <c r="H18" s="898">
        <v>8.0</v>
      </c>
      <c r="I18" s="898">
        <v>10.0</v>
      </c>
      <c r="J18" s="898">
        <v>8.0</v>
      </c>
      <c r="K18" s="898">
        <v>1.0</v>
      </c>
      <c r="L18" s="898">
        <v>4.0</v>
      </c>
      <c r="M18" s="898">
        <v>3.0</v>
      </c>
      <c r="N18" s="898">
        <v>3.0</v>
      </c>
      <c r="O18" s="899"/>
      <c r="P18" s="883">
        <f t="shared" ref="P18:P19" si="9">D18+E18+F18+G18+H18+I18+J18+K18+L18+M18+N18+O18</f>
        <v>60</v>
      </c>
    </row>
    <row r="19" ht="13.5" customHeight="1">
      <c r="B19" s="895"/>
      <c r="C19" s="834" t="s">
        <v>1178</v>
      </c>
      <c r="D19" s="836">
        <f>'FQC拒收率'!C52</f>
        <v>3078</v>
      </c>
      <c r="E19" s="836">
        <f>'FQC拒收率'!D52</f>
        <v>2356</v>
      </c>
      <c r="F19" s="836">
        <f>'FQC拒收率'!E52</f>
        <v>4233</v>
      </c>
      <c r="G19" s="836">
        <f>'FQC拒收率'!F52</f>
        <v>2082</v>
      </c>
      <c r="H19" s="836">
        <f>'FQC拒收率'!G52</f>
        <v>4794</v>
      </c>
      <c r="I19" s="836">
        <f>'FQC拒收率'!H52</f>
        <v>5139</v>
      </c>
      <c r="J19" s="836">
        <f>'FQC拒收率'!I52</f>
        <v>4396</v>
      </c>
      <c r="K19" s="836">
        <f>'FQC拒收率'!J52</f>
        <v>5176</v>
      </c>
      <c r="L19" s="836">
        <f>'FQC拒收率'!K52</f>
        <v>3587</v>
      </c>
      <c r="M19" s="836">
        <f>'FQC拒收率'!L52</f>
        <v>2248</v>
      </c>
      <c r="N19" s="836">
        <f>'FQC拒收率'!M52</f>
        <v>2623</v>
      </c>
      <c r="O19" s="836">
        <f>'FQC拒收率'!N52</f>
        <v>240</v>
      </c>
      <c r="P19" s="883">
        <f t="shared" si="9"/>
        <v>39952</v>
      </c>
    </row>
    <row r="20" ht="13.5" customHeight="1">
      <c r="B20" s="900"/>
      <c r="C20" s="901" t="s">
        <v>1252</v>
      </c>
      <c r="D20" s="819">
        <f t="shared" ref="D20:P20" si="10">D18/D19*1000000</f>
        <v>2923.976608</v>
      </c>
      <c r="E20" s="819">
        <f t="shared" si="10"/>
        <v>2122.241087</v>
      </c>
      <c r="F20" s="819">
        <f t="shared" si="10"/>
        <v>944.9562958</v>
      </c>
      <c r="G20" s="819">
        <f t="shared" si="10"/>
        <v>2401.536984</v>
      </c>
      <c r="H20" s="819">
        <f t="shared" si="10"/>
        <v>1668.752607</v>
      </c>
      <c r="I20" s="819">
        <f t="shared" si="10"/>
        <v>1945.903872</v>
      </c>
      <c r="J20" s="819">
        <f t="shared" si="10"/>
        <v>1819.836215</v>
      </c>
      <c r="K20" s="819">
        <f t="shared" si="10"/>
        <v>193.1993818</v>
      </c>
      <c r="L20" s="819">
        <f t="shared" si="10"/>
        <v>1115.137998</v>
      </c>
      <c r="M20" s="819">
        <f t="shared" si="10"/>
        <v>1334.519573</v>
      </c>
      <c r="N20" s="819">
        <f t="shared" si="10"/>
        <v>1143.728555</v>
      </c>
      <c r="O20" s="819">
        <f t="shared" si="10"/>
        <v>0</v>
      </c>
      <c r="P20" s="884">
        <f t="shared" si="10"/>
        <v>1501.802163</v>
      </c>
    </row>
    <row r="21" ht="13.5" customHeight="1">
      <c r="B21" s="798" t="s">
        <v>1173</v>
      </c>
      <c r="C21" s="891" t="s">
        <v>326</v>
      </c>
      <c r="D21" s="891" t="s">
        <v>737</v>
      </c>
      <c r="E21" s="891" t="s">
        <v>738</v>
      </c>
      <c r="F21" s="891" t="s">
        <v>505</v>
      </c>
      <c r="G21" s="891" t="s">
        <v>739</v>
      </c>
      <c r="H21" s="891" t="s">
        <v>740</v>
      </c>
      <c r="I21" s="891" t="s">
        <v>741</v>
      </c>
      <c r="J21" s="891" t="s">
        <v>742</v>
      </c>
      <c r="K21" s="891" t="s">
        <v>398</v>
      </c>
      <c r="L21" s="891" t="s">
        <v>743</v>
      </c>
      <c r="M21" s="891" t="s">
        <v>744</v>
      </c>
      <c r="N21" s="891" t="s">
        <v>423</v>
      </c>
      <c r="O21" s="892" t="s">
        <v>745</v>
      </c>
      <c r="P21" s="37" t="s">
        <v>439</v>
      </c>
    </row>
    <row r="22" ht="13.5" hidden="1" customHeight="1">
      <c r="B22" s="902" t="s">
        <v>897</v>
      </c>
      <c r="C22" s="903" t="s">
        <v>1249</v>
      </c>
      <c r="D22" s="904"/>
      <c r="E22" s="904"/>
      <c r="F22" s="904"/>
      <c r="G22" s="904"/>
      <c r="H22" s="904"/>
      <c r="I22" s="904"/>
      <c r="J22" s="904"/>
      <c r="K22" s="904"/>
      <c r="L22" s="904"/>
      <c r="M22" s="904"/>
      <c r="N22" s="905"/>
      <c r="O22" s="906"/>
      <c r="P22" s="37">
        <f t="shared" ref="P22:P23" si="11">D22+E22+F22+G22+H22+I22+J22+K22+L22+M22+N22+O22</f>
        <v>0</v>
      </c>
    </row>
    <row r="23" ht="13.5" hidden="1" customHeight="1">
      <c r="B23" s="460"/>
      <c r="C23" s="907" t="s">
        <v>1178</v>
      </c>
      <c r="D23" s="908"/>
      <c r="E23" s="908"/>
      <c r="F23" s="908"/>
      <c r="G23" s="908"/>
      <c r="H23" s="908"/>
      <c r="I23" s="908"/>
      <c r="J23" s="908"/>
      <c r="K23" s="908"/>
      <c r="L23" s="908"/>
      <c r="M23" s="908"/>
      <c r="N23" s="909"/>
      <c r="O23" s="910"/>
      <c r="P23" s="37">
        <f t="shared" si="11"/>
        <v>0</v>
      </c>
    </row>
    <row r="24" ht="13.5" hidden="1" customHeight="1">
      <c r="B24" s="460"/>
      <c r="C24" s="911" t="s">
        <v>1250</v>
      </c>
      <c r="D24" s="912"/>
      <c r="E24" s="912"/>
      <c r="F24" s="912"/>
      <c r="G24" s="912"/>
      <c r="H24" s="912"/>
      <c r="I24" s="912"/>
      <c r="J24" s="912"/>
      <c r="K24" s="912"/>
      <c r="L24" s="912"/>
      <c r="M24" s="912"/>
      <c r="N24" s="913"/>
      <c r="O24" s="914"/>
      <c r="P24" s="884" t="str">
        <f>P22/P23*1000000</f>
        <v>#DIV/0!</v>
      </c>
    </row>
    <row r="25" ht="13.5" customHeight="1">
      <c r="B25" s="460"/>
      <c r="C25" s="903" t="s">
        <v>1249</v>
      </c>
      <c r="D25" s="915">
        <v>3.0</v>
      </c>
      <c r="E25" s="915">
        <v>8.0</v>
      </c>
      <c r="F25" s="915">
        <v>9.0</v>
      </c>
      <c r="G25" s="915">
        <v>3.0</v>
      </c>
      <c r="H25" s="915">
        <v>2.0</v>
      </c>
      <c r="I25" s="915">
        <v>3.0</v>
      </c>
      <c r="J25" s="915">
        <v>5.0</v>
      </c>
      <c r="K25" s="915">
        <v>7.0</v>
      </c>
      <c r="L25" s="915">
        <v>3.0</v>
      </c>
      <c r="M25" s="915">
        <v>2.0</v>
      </c>
      <c r="N25" s="915">
        <v>6.0</v>
      </c>
      <c r="O25" s="916"/>
      <c r="P25" s="883">
        <f t="shared" ref="P25:P26" si="12">D25+E25+F25+G25+H25+I25+J25+K25+L25+M25+N25+O25</f>
        <v>51</v>
      </c>
    </row>
    <row r="26" ht="13.5" customHeight="1">
      <c r="B26" s="460"/>
      <c r="C26" s="907" t="s">
        <v>1178</v>
      </c>
      <c r="D26" s="917">
        <f>'FQC拒收率'!C65</f>
        <v>2962</v>
      </c>
      <c r="E26" s="917">
        <f>'FQC拒收率'!D65</f>
        <v>3706</v>
      </c>
      <c r="F26" s="917">
        <f>'FQC拒收率'!E65</f>
        <v>2650</v>
      </c>
      <c r="G26" s="917">
        <f>'FQC拒收率'!F65</f>
        <v>2477</v>
      </c>
      <c r="H26" s="917">
        <f>'FQC拒收率'!G65</f>
        <v>1131</v>
      </c>
      <c r="I26" s="917">
        <f>'FQC拒收率'!H65</f>
        <v>4131</v>
      </c>
      <c r="J26" s="917">
        <f>'FQC拒收率'!I65</f>
        <v>2877</v>
      </c>
      <c r="K26" s="917">
        <f>'FQC拒收率'!J65</f>
        <v>3361</v>
      </c>
      <c r="L26" s="917">
        <f>'FQC拒收率'!K65</f>
        <v>2236</v>
      </c>
      <c r="M26" s="917">
        <f>'FQC拒收率'!L65</f>
        <v>100</v>
      </c>
      <c r="N26" s="917">
        <f>'FQC拒收率'!M65</f>
        <v>1909</v>
      </c>
      <c r="O26" s="917">
        <f>'FQC拒收率'!N65</f>
        <v>1525</v>
      </c>
      <c r="P26" s="883">
        <f t="shared" si="12"/>
        <v>29065</v>
      </c>
    </row>
    <row r="27" ht="13.5" customHeight="1">
      <c r="B27" s="480"/>
      <c r="C27" s="918" t="s">
        <v>1252</v>
      </c>
      <c r="D27" s="912">
        <f t="shared" ref="D27:P27" si="13">D25/D26*1000000</f>
        <v>1012.829169</v>
      </c>
      <c r="E27" s="912">
        <f t="shared" si="13"/>
        <v>2158.66163</v>
      </c>
      <c r="F27" s="912">
        <f t="shared" si="13"/>
        <v>3396.226415</v>
      </c>
      <c r="G27" s="912">
        <f t="shared" si="13"/>
        <v>1211.142511</v>
      </c>
      <c r="H27" s="912">
        <f t="shared" si="13"/>
        <v>1768.346596</v>
      </c>
      <c r="I27" s="912">
        <f t="shared" si="13"/>
        <v>726.2164125</v>
      </c>
      <c r="J27" s="912">
        <f t="shared" si="13"/>
        <v>1737.921446</v>
      </c>
      <c r="K27" s="912">
        <f t="shared" si="13"/>
        <v>2082.713478</v>
      </c>
      <c r="L27" s="912">
        <f t="shared" si="13"/>
        <v>1341.681574</v>
      </c>
      <c r="M27" s="912">
        <f t="shared" si="13"/>
        <v>20000</v>
      </c>
      <c r="N27" s="912">
        <f t="shared" si="13"/>
        <v>3143.00681</v>
      </c>
      <c r="O27" s="912">
        <f t="shared" si="13"/>
        <v>0</v>
      </c>
      <c r="P27" s="884">
        <f t="shared" si="13"/>
        <v>1754.687769</v>
      </c>
    </row>
    <row r="28" ht="13.5" customHeight="1">
      <c r="B28" s="798" t="s">
        <v>1173</v>
      </c>
      <c r="C28" s="798" t="s">
        <v>1253</v>
      </c>
      <c r="D28" s="798" t="s">
        <v>1254</v>
      </c>
      <c r="E28" s="798" t="s">
        <v>1255</v>
      </c>
      <c r="F28" s="798" t="s">
        <v>1256</v>
      </c>
      <c r="G28" s="798" t="s">
        <v>1257</v>
      </c>
      <c r="H28" s="798" t="s">
        <v>1258</v>
      </c>
      <c r="I28" s="798" t="s">
        <v>1259</v>
      </c>
      <c r="J28" s="798" t="s">
        <v>1260</v>
      </c>
      <c r="K28" s="798" t="s">
        <v>1261</v>
      </c>
      <c r="L28" s="798" t="s">
        <v>1262</v>
      </c>
      <c r="M28" s="798" t="s">
        <v>1263</v>
      </c>
      <c r="N28" s="798" t="s">
        <v>1264</v>
      </c>
      <c r="O28" s="919" t="s">
        <v>1265</v>
      </c>
      <c r="P28" s="148" t="s">
        <v>439</v>
      </c>
    </row>
    <row r="29" ht="13.5" hidden="1" customHeight="1">
      <c r="B29" s="920" t="s">
        <v>894</v>
      </c>
      <c r="C29" s="921" t="s">
        <v>1249</v>
      </c>
      <c r="D29" s="922"/>
      <c r="E29" s="923"/>
      <c r="F29" s="923"/>
      <c r="G29" s="923"/>
      <c r="H29" s="923"/>
      <c r="I29" s="923"/>
      <c r="J29" s="923"/>
      <c r="K29" s="923"/>
      <c r="L29" s="923"/>
      <c r="M29" s="923"/>
      <c r="N29" s="924"/>
      <c r="O29" s="925"/>
      <c r="P29" s="37"/>
    </row>
    <row r="30" ht="13.5" hidden="1" customHeight="1">
      <c r="B30" s="472"/>
      <c r="C30" s="926" t="s">
        <v>1178</v>
      </c>
      <c r="D30" s="927"/>
      <c r="E30" s="928"/>
      <c r="F30" s="928"/>
      <c r="G30" s="928"/>
      <c r="H30" s="928"/>
      <c r="I30" s="928"/>
      <c r="J30" s="928"/>
      <c r="K30" s="929"/>
      <c r="L30" s="929"/>
      <c r="M30" s="929"/>
      <c r="N30" s="930"/>
      <c r="O30" s="931"/>
      <c r="P30" s="37"/>
    </row>
    <row r="31" ht="13.5" hidden="1" customHeight="1">
      <c r="B31" s="472"/>
      <c r="C31" s="911" t="s">
        <v>1250</v>
      </c>
      <c r="D31" s="932"/>
      <c r="E31" s="933"/>
      <c r="F31" s="933"/>
      <c r="G31" s="933"/>
      <c r="H31" s="933"/>
      <c r="I31" s="933"/>
      <c r="J31" s="933"/>
      <c r="K31" s="933"/>
      <c r="L31" s="933"/>
      <c r="M31" s="933"/>
      <c r="N31" s="933"/>
      <c r="O31" s="933"/>
      <c r="P31" s="37"/>
    </row>
    <row r="32" ht="13.5" customHeight="1">
      <c r="B32" s="472"/>
      <c r="C32" s="921" t="s">
        <v>1249</v>
      </c>
      <c r="D32" s="934">
        <v>2.0</v>
      </c>
      <c r="E32" s="935">
        <v>1.0</v>
      </c>
      <c r="F32" s="935">
        <v>5.0</v>
      </c>
      <c r="G32" s="935">
        <v>20.0</v>
      </c>
      <c r="H32" s="935">
        <v>3.0</v>
      </c>
      <c r="I32" s="935">
        <v>10.0</v>
      </c>
      <c r="J32" s="935">
        <v>1.0</v>
      </c>
      <c r="K32" s="935">
        <v>1.0</v>
      </c>
      <c r="L32" s="935">
        <v>8.0</v>
      </c>
      <c r="M32" s="935">
        <v>5.0</v>
      </c>
      <c r="N32" s="935">
        <v>1.0</v>
      </c>
      <c r="O32" s="936"/>
      <c r="P32" s="883">
        <f t="shared" ref="P32:P33" si="14">D32+E32+F32+G32+H32+I32+J32+K32+L32+M32+N32+O32</f>
        <v>57</v>
      </c>
    </row>
    <row r="33" ht="13.5" customHeight="1">
      <c r="B33" s="472"/>
      <c r="C33" s="926" t="s">
        <v>1178</v>
      </c>
      <c r="D33" s="937">
        <f>'FQC拒收率'!C79</f>
        <v>1801</v>
      </c>
      <c r="E33" s="937">
        <f>'FQC拒收率'!D79</f>
        <v>372</v>
      </c>
      <c r="F33" s="937">
        <f>'FQC拒收率'!E79</f>
        <v>503</v>
      </c>
      <c r="G33" s="937">
        <f>'FQC拒收率'!F79</f>
        <v>2554</v>
      </c>
      <c r="H33" s="937">
        <f>'FQC拒收率'!G79</f>
        <v>1771</v>
      </c>
      <c r="I33" s="937">
        <f>'FQC拒收率'!H79</f>
        <v>1018</v>
      </c>
      <c r="J33" s="937">
        <f>'FQC拒收率'!I79</f>
        <v>834</v>
      </c>
      <c r="K33" s="937">
        <f>'FQC拒收率'!J79</f>
        <v>1668</v>
      </c>
      <c r="L33" s="937">
        <f>'FQC拒收率'!K79</f>
        <v>1526</v>
      </c>
      <c r="M33" s="937">
        <f>'FQC拒收率'!L79</f>
        <v>2583</v>
      </c>
      <c r="N33" s="937">
        <f>'FQC拒收率'!M79</f>
        <v>1813</v>
      </c>
      <c r="O33" s="937">
        <f>'FQC拒收率'!N79</f>
        <v>1504</v>
      </c>
      <c r="P33" s="883">
        <f t="shared" si="14"/>
        <v>17947</v>
      </c>
    </row>
    <row r="34" ht="13.5" customHeight="1">
      <c r="B34" s="479"/>
      <c r="C34" s="938" t="s">
        <v>1266</v>
      </c>
      <c r="D34" s="932">
        <f t="shared" ref="D34:P34" si="15">D32/D33*1000000</f>
        <v>1110.49417</v>
      </c>
      <c r="E34" s="939">
        <f t="shared" si="15"/>
        <v>2688.172043</v>
      </c>
      <c r="F34" s="939">
        <f t="shared" si="15"/>
        <v>9940.357853</v>
      </c>
      <c r="G34" s="939">
        <f t="shared" si="15"/>
        <v>7830.853563</v>
      </c>
      <c r="H34" s="939">
        <f t="shared" si="15"/>
        <v>1693.958216</v>
      </c>
      <c r="I34" s="939">
        <f t="shared" si="15"/>
        <v>9823.182711</v>
      </c>
      <c r="J34" s="939">
        <f t="shared" si="15"/>
        <v>1199.040767</v>
      </c>
      <c r="K34" s="939">
        <f t="shared" si="15"/>
        <v>599.5203837</v>
      </c>
      <c r="L34" s="939">
        <f t="shared" si="15"/>
        <v>5242.463958</v>
      </c>
      <c r="M34" s="939">
        <f t="shared" si="15"/>
        <v>1935.733643</v>
      </c>
      <c r="N34" s="939">
        <f t="shared" si="15"/>
        <v>551.5719801</v>
      </c>
      <c r="O34" s="939">
        <f t="shared" si="15"/>
        <v>0</v>
      </c>
      <c r="P34" s="940">
        <f t="shared" si="15"/>
        <v>3176.018276</v>
      </c>
    </row>
    <row r="35" ht="13.5" hidden="1" customHeight="1">
      <c r="B35" s="902" t="s">
        <v>1175</v>
      </c>
      <c r="C35" s="941" t="s">
        <v>1249</v>
      </c>
      <c r="D35" s="942"/>
      <c r="E35" s="942"/>
      <c r="F35" s="942"/>
      <c r="G35" s="942"/>
      <c r="H35" s="942"/>
      <c r="I35" s="942"/>
      <c r="J35" s="942"/>
      <c r="K35" s="942"/>
      <c r="L35" s="942"/>
      <c r="M35" s="942"/>
      <c r="N35" s="943"/>
      <c r="O35" s="944"/>
      <c r="P35" s="37"/>
    </row>
    <row r="36" ht="13.5" hidden="1" customHeight="1">
      <c r="B36" s="460"/>
      <c r="C36" s="945" t="s">
        <v>1178</v>
      </c>
      <c r="D36" s="946"/>
      <c r="E36" s="946"/>
      <c r="F36" s="946"/>
      <c r="G36" s="946"/>
      <c r="H36" s="946"/>
      <c r="I36" s="946"/>
      <c r="J36" s="946"/>
      <c r="K36" s="794"/>
      <c r="L36" s="794"/>
      <c r="M36" s="794"/>
      <c r="N36" s="947"/>
      <c r="O36" s="948"/>
      <c r="P36" s="37"/>
    </row>
    <row r="37" ht="13.5" hidden="1" customHeight="1">
      <c r="B37" s="460"/>
      <c r="C37" s="911" t="s">
        <v>1250</v>
      </c>
      <c r="D37" s="796"/>
      <c r="E37" s="796"/>
      <c r="F37" s="796"/>
      <c r="G37" s="796"/>
      <c r="H37" s="796"/>
      <c r="I37" s="796"/>
      <c r="J37" s="796"/>
      <c r="K37" s="796"/>
      <c r="L37" s="796"/>
      <c r="M37" s="796"/>
      <c r="N37" s="796"/>
      <c r="O37" s="949"/>
      <c r="P37" s="37"/>
    </row>
    <row r="38" ht="13.5" customHeight="1">
      <c r="B38" s="460"/>
      <c r="C38" s="798" t="s">
        <v>326</v>
      </c>
      <c r="D38" s="798" t="s">
        <v>737</v>
      </c>
      <c r="E38" s="798" t="s">
        <v>738</v>
      </c>
      <c r="F38" s="798" t="s">
        <v>505</v>
      </c>
      <c r="G38" s="798" t="s">
        <v>739</v>
      </c>
      <c r="H38" s="798" t="s">
        <v>740</v>
      </c>
      <c r="I38" s="798" t="s">
        <v>741</v>
      </c>
      <c r="J38" s="798" t="s">
        <v>742</v>
      </c>
      <c r="K38" s="798" t="s">
        <v>398</v>
      </c>
      <c r="L38" s="798" t="s">
        <v>743</v>
      </c>
      <c r="M38" s="798" t="s">
        <v>744</v>
      </c>
      <c r="N38" s="798" t="s">
        <v>423</v>
      </c>
      <c r="O38" s="919" t="s">
        <v>745</v>
      </c>
      <c r="P38" s="37" t="s">
        <v>439</v>
      </c>
    </row>
    <row r="39" ht="13.5" customHeight="1">
      <c r="B39" s="460"/>
      <c r="C39" s="941" t="s">
        <v>1249</v>
      </c>
      <c r="D39" s="950">
        <v>2.0</v>
      </c>
      <c r="E39" s="950">
        <v>1.0</v>
      </c>
      <c r="F39" s="950">
        <v>0.0</v>
      </c>
      <c r="G39" s="950">
        <v>0.0</v>
      </c>
      <c r="H39" s="950">
        <v>0.0</v>
      </c>
      <c r="I39" s="950">
        <v>0.0</v>
      </c>
      <c r="J39" s="950">
        <v>4.0</v>
      </c>
      <c r="K39" s="950">
        <v>1.0</v>
      </c>
      <c r="L39" s="950">
        <v>0.0</v>
      </c>
      <c r="M39" s="950">
        <v>1.0</v>
      </c>
      <c r="N39" s="950">
        <v>0.0</v>
      </c>
      <c r="O39" s="951"/>
      <c r="P39" s="883">
        <f t="shared" ref="P39:P40" si="16">D39+E39+F39+G39+H39+I39+J39+K39+L39+M39+N39+O39</f>
        <v>9</v>
      </c>
    </row>
    <row r="40" ht="13.5" customHeight="1">
      <c r="B40" s="460"/>
      <c r="C40" s="945" t="s">
        <v>1178</v>
      </c>
      <c r="D40" s="952">
        <f>'FQC拒收率'!C93</f>
        <v>216</v>
      </c>
      <c r="E40" s="952">
        <f>'FQC拒收率'!D93</f>
        <v>66</v>
      </c>
      <c r="F40" s="952">
        <f>'FQC拒收率'!E93</f>
        <v>1</v>
      </c>
      <c r="G40" s="952">
        <f>'FQC拒收率'!F93</f>
        <v>1</v>
      </c>
      <c r="H40" s="952">
        <f>'FQC拒收率'!G93</f>
        <v>1</v>
      </c>
      <c r="I40" s="952">
        <f>'FQC拒收率'!H93</f>
        <v>604</v>
      </c>
      <c r="J40" s="952">
        <f>'FQC拒收率'!I93</f>
        <v>1</v>
      </c>
      <c r="K40" s="952">
        <f>'FQC拒收率'!J93</f>
        <v>416</v>
      </c>
      <c r="L40" s="952">
        <f>'FQC拒收率'!K93</f>
        <v>1</v>
      </c>
      <c r="M40" s="952">
        <f>'FQC拒收率'!L93</f>
        <v>40</v>
      </c>
      <c r="N40" s="952">
        <f>'FQC拒收率'!M93</f>
        <v>2623</v>
      </c>
      <c r="O40" s="952">
        <f>'FQC拒收率'!N93</f>
        <v>1</v>
      </c>
      <c r="P40" s="883">
        <f t="shared" si="16"/>
        <v>3971</v>
      </c>
    </row>
    <row r="41" ht="13.5" customHeight="1">
      <c r="B41" s="460"/>
      <c r="C41" s="953" t="s">
        <v>1252</v>
      </c>
      <c r="D41" s="954">
        <f t="shared" ref="D41:P41" si="17">D39/D40*1000000</f>
        <v>9259.259259</v>
      </c>
      <c r="E41" s="796">
        <f t="shared" si="17"/>
        <v>15151.51515</v>
      </c>
      <c r="F41" s="796">
        <f t="shared" si="17"/>
        <v>0</v>
      </c>
      <c r="G41" s="796">
        <f t="shared" si="17"/>
        <v>0</v>
      </c>
      <c r="H41" s="796">
        <f t="shared" si="17"/>
        <v>0</v>
      </c>
      <c r="I41" s="796">
        <f t="shared" si="17"/>
        <v>0</v>
      </c>
      <c r="J41" s="796">
        <f t="shared" si="17"/>
        <v>4000000</v>
      </c>
      <c r="K41" s="796">
        <f t="shared" si="17"/>
        <v>2403.846154</v>
      </c>
      <c r="L41" s="796">
        <f t="shared" si="17"/>
        <v>0</v>
      </c>
      <c r="M41" s="796">
        <f t="shared" si="17"/>
        <v>25000</v>
      </c>
      <c r="N41" s="796">
        <f t="shared" si="17"/>
        <v>0</v>
      </c>
      <c r="O41" s="796">
        <f t="shared" si="17"/>
        <v>0</v>
      </c>
      <c r="P41" s="884">
        <f t="shared" si="17"/>
        <v>2266.431629</v>
      </c>
    </row>
    <row r="42" ht="24.0" customHeight="1">
      <c r="B42" s="824" t="s">
        <v>1173</v>
      </c>
      <c r="C42" s="825" t="s">
        <v>326</v>
      </c>
      <c r="D42" s="825" t="s">
        <v>737</v>
      </c>
      <c r="E42" s="825" t="s">
        <v>738</v>
      </c>
      <c r="F42" s="825" t="s">
        <v>505</v>
      </c>
      <c r="G42" s="825" t="s">
        <v>739</v>
      </c>
      <c r="H42" s="825" t="s">
        <v>740</v>
      </c>
      <c r="I42" s="825" t="s">
        <v>741</v>
      </c>
      <c r="J42" s="825" t="s">
        <v>742</v>
      </c>
      <c r="K42" s="825" t="s">
        <v>398</v>
      </c>
      <c r="L42" s="825" t="s">
        <v>743</v>
      </c>
      <c r="M42" s="825" t="s">
        <v>744</v>
      </c>
      <c r="N42" s="825" t="s">
        <v>423</v>
      </c>
      <c r="O42" s="955" t="s">
        <v>745</v>
      </c>
      <c r="P42" s="37" t="s">
        <v>439</v>
      </c>
    </row>
    <row r="43" ht="24.0" customHeight="1">
      <c r="B43" s="956">
        <v>2020.0</v>
      </c>
      <c r="C43" s="866" t="s">
        <v>1170</v>
      </c>
      <c r="D43" s="37">
        <v>3589.0</v>
      </c>
      <c r="E43" s="37">
        <v>9699.0</v>
      </c>
      <c r="F43" s="891">
        <v>4928.0</v>
      </c>
      <c r="G43" s="891">
        <v>2674.0</v>
      </c>
      <c r="H43" s="891">
        <v>2314.0</v>
      </c>
      <c r="I43" s="891">
        <v>2490.0</v>
      </c>
      <c r="J43" s="891">
        <v>2937.0</v>
      </c>
      <c r="K43" s="891">
        <v>3038.0</v>
      </c>
      <c r="L43" s="891">
        <v>2939.0</v>
      </c>
      <c r="M43" s="891">
        <v>3016.0</v>
      </c>
      <c r="N43" s="891">
        <v>3190.0</v>
      </c>
      <c r="O43" s="891">
        <v>3232.0</v>
      </c>
      <c r="P43" s="884"/>
    </row>
    <row r="44" ht="21.0" customHeight="1">
      <c r="B44" s="866">
        <v>2021.0</v>
      </c>
      <c r="C44" s="866" t="s">
        <v>1170</v>
      </c>
      <c r="D44" s="957">
        <f t="shared" ref="D44:P44" si="18">(D18+D25+D32+D39)/(D19+D26+D33+D40)*1000000</f>
        <v>1985.850813</v>
      </c>
      <c r="E44" s="957">
        <f t="shared" si="18"/>
        <v>2307.692308</v>
      </c>
      <c r="F44" s="957">
        <f t="shared" si="18"/>
        <v>2436.713145</v>
      </c>
      <c r="G44" s="957">
        <f t="shared" si="18"/>
        <v>3935.90104</v>
      </c>
      <c r="H44" s="957">
        <f t="shared" si="18"/>
        <v>1688.969728</v>
      </c>
      <c r="I44" s="957">
        <f t="shared" si="18"/>
        <v>2111.641572</v>
      </c>
      <c r="J44" s="957">
        <f t="shared" si="18"/>
        <v>2220.0296</v>
      </c>
      <c r="K44" s="957">
        <f t="shared" si="18"/>
        <v>941.5309293</v>
      </c>
      <c r="L44" s="957">
        <f t="shared" si="18"/>
        <v>2040.816327</v>
      </c>
      <c r="M44" s="957">
        <f t="shared" si="18"/>
        <v>2212.83444</v>
      </c>
      <c r="N44" s="957">
        <f t="shared" si="18"/>
        <v>1115.075825</v>
      </c>
      <c r="O44" s="833">
        <f t="shared" si="18"/>
        <v>0</v>
      </c>
      <c r="P44" s="884">
        <f t="shared" si="18"/>
        <v>1946.445263</v>
      </c>
    </row>
    <row r="45" ht="13.5" customHeight="1">
      <c r="K45" s="776"/>
      <c r="L45" s="776"/>
      <c r="M45" s="37"/>
      <c r="O45" s="37"/>
      <c r="P45" s="37"/>
    </row>
    <row r="46" ht="13.5" customHeight="1">
      <c r="K46" s="776"/>
      <c r="L46" s="776"/>
      <c r="M46" s="37"/>
      <c r="O46" s="37"/>
      <c r="P46" s="37"/>
    </row>
    <row r="47" ht="13.5" customHeight="1">
      <c r="K47" s="776"/>
      <c r="L47" s="776"/>
      <c r="M47" s="37"/>
      <c r="O47" s="37"/>
      <c r="P47" s="37"/>
    </row>
    <row r="48" ht="13.5" customHeight="1">
      <c r="K48" s="776"/>
      <c r="L48" s="776"/>
      <c r="M48" s="37"/>
      <c r="O48" s="37"/>
      <c r="P48" s="37"/>
    </row>
    <row r="49" ht="13.5" customHeight="1">
      <c r="K49" s="776"/>
      <c r="L49" s="776"/>
      <c r="M49" s="37"/>
      <c r="O49" s="37"/>
      <c r="P49" s="37"/>
    </row>
    <row r="50" ht="13.5" customHeight="1">
      <c r="K50" s="776"/>
      <c r="L50" s="776"/>
      <c r="M50" s="37"/>
      <c r="O50" s="37"/>
      <c r="P50" s="37"/>
    </row>
    <row r="51" ht="13.5" customHeight="1">
      <c r="K51" s="776"/>
      <c r="L51" s="776"/>
      <c r="M51" s="37"/>
      <c r="O51" s="37"/>
      <c r="P51" s="37"/>
    </row>
    <row r="52" ht="13.5" customHeight="1">
      <c r="K52" s="776"/>
      <c r="L52" s="776"/>
      <c r="M52" s="37"/>
      <c r="O52" s="37"/>
      <c r="P52" s="37"/>
    </row>
    <row r="53" ht="13.5" customHeight="1">
      <c r="K53" s="776"/>
      <c r="L53" s="776"/>
      <c r="M53" s="37"/>
      <c r="O53" s="37"/>
      <c r="P53" s="37"/>
    </row>
    <row r="54" ht="13.5" customHeight="1">
      <c r="K54" s="776"/>
      <c r="L54" s="776"/>
      <c r="M54" s="37"/>
      <c r="O54" s="37"/>
      <c r="P54" s="37"/>
    </row>
    <row r="55" ht="13.5" customHeight="1">
      <c r="K55" s="776"/>
      <c r="L55" s="776"/>
      <c r="M55" s="37"/>
      <c r="O55" s="37"/>
      <c r="P55" s="37"/>
    </row>
    <row r="56" ht="13.5" customHeight="1">
      <c r="K56" s="776"/>
      <c r="L56" s="776"/>
      <c r="M56" s="37"/>
      <c r="O56" s="37"/>
      <c r="P56" s="37"/>
    </row>
    <row r="57" ht="13.5" customHeight="1">
      <c r="K57" s="776"/>
      <c r="L57" s="776"/>
      <c r="M57" s="37"/>
      <c r="O57" s="37"/>
      <c r="P57" s="37"/>
    </row>
    <row r="58" ht="13.5" customHeight="1">
      <c r="K58" s="776"/>
      <c r="L58" s="776"/>
      <c r="M58" s="37"/>
      <c r="O58" s="37"/>
      <c r="P58" s="37"/>
    </row>
    <row r="59" ht="13.5" customHeight="1">
      <c r="K59" s="776"/>
      <c r="L59" s="776"/>
      <c r="M59" s="37"/>
      <c r="O59" s="37"/>
      <c r="P59" s="37"/>
    </row>
    <row r="60" ht="13.5" customHeight="1">
      <c r="K60" s="776"/>
      <c r="L60" s="776"/>
      <c r="M60" s="37"/>
      <c r="O60" s="37"/>
      <c r="P60" s="37"/>
    </row>
    <row r="61" ht="13.5" customHeight="1">
      <c r="K61" s="776"/>
      <c r="L61" s="776"/>
      <c r="M61" s="37"/>
      <c r="O61" s="37"/>
      <c r="P61" s="37"/>
    </row>
    <row r="62" ht="13.5" customHeight="1">
      <c r="K62" s="776"/>
      <c r="L62" s="776"/>
      <c r="M62" s="37"/>
      <c r="O62" s="37"/>
      <c r="P62" s="37"/>
    </row>
    <row r="63" ht="13.5" customHeight="1">
      <c r="K63" s="776"/>
      <c r="L63" s="776"/>
      <c r="M63" s="37"/>
      <c r="O63" s="37"/>
      <c r="P63" s="37"/>
    </row>
    <row r="64" ht="13.5" customHeight="1">
      <c r="K64" s="776"/>
      <c r="L64" s="776"/>
      <c r="M64" s="37"/>
      <c r="O64" s="37"/>
      <c r="P64" s="37"/>
    </row>
    <row r="65" ht="13.5" customHeight="1">
      <c r="K65" s="776"/>
      <c r="L65" s="776"/>
      <c r="M65" s="37"/>
      <c r="O65" s="37"/>
      <c r="P65" s="37"/>
    </row>
    <row r="66" ht="13.5" customHeight="1">
      <c r="K66" s="776"/>
      <c r="L66" s="776"/>
      <c r="M66" s="37"/>
      <c r="O66" s="37"/>
      <c r="P66" s="37"/>
    </row>
    <row r="67" ht="13.5" customHeight="1">
      <c r="K67" s="776"/>
      <c r="L67" s="776"/>
      <c r="M67" s="37"/>
      <c r="O67" s="37"/>
      <c r="P67" s="37"/>
    </row>
    <row r="68" ht="13.5" customHeight="1">
      <c r="K68" s="776"/>
      <c r="L68" s="776"/>
      <c r="M68" s="37"/>
      <c r="O68" s="37"/>
      <c r="P68" s="37"/>
    </row>
    <row r="69" ht="13.5" customHeight="1">
      <c r="K69" s="776"/>
      <c r="L69" s="776"/>
      <c r="M69" s="37"/>
      <c r="O69" s="37"/>
      <c r="P69" s="37"/>
    </row>
    <row r="70" ht="13.5" customHeight="1">
      <c r="K70" s="776"/>
      <c r="L70" s="776"/>
      <c r="M70" s="37"/>
      <c r="O70" s="37"/>
      <c r="P70" s="37"/>
    </row>
    <row r="71" ht="13.5" customHeight="1">
      <c r="K71" s="776"/>
      <c r="L71" s="776"/>
      <c r="M71" s="37"/>
      <c r="O71" s="37"/>
      <c r="P71" s="37"/>
    </row>
    <row r="72" ht="13.5" customHeight="1">
      <c r="K72" s="776"/>
      <c r="L72" s="776"/>
      <c r="M72" s="37"/>
      <c r="O72" s="37"/>
      <c r="P72" s="37"/>
    </row>
    <row r="73" ht="13.5" customHeight="1">
      <c r="K73" s="776"/>
      <c r="L73" s="776"/>
      <c r="M73" s="37"/>
      <c r="O73" s="37"/>
      <c r="P73" s="37"/>
    </row>
    <row r="74" ht="13.5" customHeight="1">
      <c r="K74" s="776"/>
      <c r="L74" s="776"/>
      <c r="M74" s="37"/>
      <c r="O74" s="37"/>
      <c r="P74" s="37"/>
    </row>
    <row r="75" ht="13.5" customHeight="1">
      <c r="K75" s="776"/>
      <c r="L75" s="776"/>
      <c r="M75" s="37"/>
      <c r="O75" s="37"/>
      <c r="P75" s="37"/>
    </row>
    <row r="76" ht="13.5" customHeight="1">
      <c r="K76" s="776"/>
      <c r="L76" s="776"/>
      <c r="M76" s="37"/>
      <c r="O76" s="37"/>
      <c r="P76" s="37"/>
    </row>
    <row r="77" ht="13.5" customHeight="1">
      <c r="K77" s="776"/>
      <c r="L77" s="776"/>
      <c r="M77" s="37"/>
      <c r="O77" s="37"/>
      <c r="P77" s="37"/>
    </row>
    <row r="78" ht="13.5" customHeight="1">
      <c r="K78" s="776"/>
      <c r="L78" s="776"/>
      <c r="M78" s="37"/>
      <c r="O78" s="37"/>
      <c r="P78" s="37"/>
    </row>
    <row r="79" ht="13.5" customHeight="1">
      <c r="K79" s="776"/>
      <c r="L79" s="776"/>
      <c r="M79" s="37"/>
      <c r="O79" s="37"/>
      <c r="P79" s="37"/>
    </row>
    <row r="80" ht="13.5" customHeight="1">
      <c r="K80" s="776"/>
      <c r="L80" s="776"/>
      <c r="M80" s="37"/>
      <c r="O80" s="37"/>
      <c r="P80" s="37"/>
    </row>
    <row r="81" ht="13.5" customHeight="1">
      <c r="K81" s="776"/>
      <c r="L81" s="776"/>
      <c r="M81" s="37"/>
      <c r="O81" s="37"/>
      <c r="P81" s="37"/>
    </row>
    <row r="82" ht="13.5" customHeight="1">
      <c r="K82" s="776"/>
      <c r="L82" s="776"/>
      <c r="M82" s="37"/>
      <c r="O82" s="37"/>
      <c r="P82" s="37"/>
    </row>
    <row r="83" ht="13.5" customHeight="1">
      <c r="K83" s="776"/>
      <c r="L83" s="776"/>
      <c r="M83" s="37"/>
      <c r="O83" s="37"/>
      <c r="P83" s="37"/>
    </row>
    <row r="84" ht="13.5" customHeight="1">
      <c r="K84" s="776"/>
      <c r="L84" s="776"/>
      <c r="M84" s="37"/>
      <c r="O84" s="37"/>
      <c r="P84" s="37"/>
    </row>
    <row r="85" ht="13.5" customHeight="1">
      <c r="K85" s="776"/>
      <c r="L85" s="776"/>
      <c r="M85" s="37"/>
      <c r="O85" s="37"/>
      <c r="P85" s="37"/>
    </row>
    <row r="86" ht="13.5" customHeight="1">
      <c r="K86" s="776"/>
      <c r="L86" s="776"/>
      <c r="M86" s="37"/>
      <c r="O86" s="37"/>
      <c r="P86" s="37"/>
    </row>
    <row r="87" ht="13.5" customHeight="1">
      <c r="K87" s="776"/>
      <c r="L87" s="776"/>
      <c r="M87" s="37"/>
      <c r="O87" s="37"/>
      <c r="P87" s="37"/>
    </row>
    <row r="88" ht="13.5" customHeight="1">
      <c r="K88" s="776"/>
      <c r="L88" s="776"/>
      <c r="M88" s="37"/>
      <c r="O88" s="37"/>
      <c r="P88" s="37"/>
    </row>
    <row r="89" ht="13.5" customHeight="1">
      <c r="K89" s="776"/>
      <c r="L89" s="776"/>
      <c r="M89" s="37"/>
      <c r="O89" s="37"/>
      <c r="P89" s="37"/>
    </row>
    <row r="90" ht="13.5" customHeight="1">
      <c r="K90" s="776"/>
      <c r="L90" s="776"/>
      <c r="M90" s="37"/>
      <c r="O90" s="37"/>
      <c r="P90" s="37"/>
    </row>
    <row r="91" ht="13.5" customHeight="1">
      <c r="K91" s="776"/>
      <c r="L91" s="776"/>
      <c r="M91" s="37"/>
      <c r="O91" s="37"/>
      <c r="P91" s="37"/>
    </row>
    <row r="92" ht="13.5" customHeight="1">
      <c r="K92" s="776"/>
      <c r="L92" s="776"/>
      <c r="M92" s="37"/>
      <c r="O92" s="37"/>
      <c r="P92" s="37"/>
    </row>
    <row r="93" ht="13.5" customHeight="1">
      <c r="K93" s="776"/>
      <c r="L93" s="776"/>
      <c r="M93" s="37"/>
      <c r="O93" s="37"/>
      <c r="P93" s="37"/>
    </row>
    <row r="94" ht="13.5" customHeight="1">
      <c r="K94" s="776"/>
      <c r="L94" s="776"/>
      <c r="M94" s="37"/>
      <c r="O94" s="37"/>
      <c r="P94" s="37"/>
    </row>
    <row r="95" ht="13.5" customHeight="1">
      <c r="K95" s="776"/>
      <c r="L95" s="776"/>
      <c r="M95" s="37"/>
      <c r="O95" s="37"/>
      <c r="P95" s="37"/>
    </row>
    <row r="96" ht="13.5" customHeight="1">
      <c r="K96" s="776"/>
      <c r="L96" s="776"/>
      <c r="M96" s="37"/>
      <c r="O96" s="37"/>
      <c r="P96" s="37"/>
    </row>
    <row r="97" ht="13.5" customHeight="1">
      <c r="K97" s="776"/>
      <c r="L97" s="776"/>
      <c r="M97" s="37"/>
      <c r="O97" s="37"/>
      <c r="P97" s="37"/>
    </row>
    <row r="98" ht="13.5" customHeight="1">
      <c r="K98" s="776"/>
      <c r="L98" s="776"/>
      <c r="M98" s="37"/>
      <c r="O98" s="37"/>
      <c r="P98" s="37"/>
    </row>
    <row r="99" ht="13.5" customHeight="1">
      <c r="K99" s="776"/>
      <c r="L99" s="776"/>
      <c r="M99" s="37"/>
      <c r="O99" s="37"/>
      <c r="P99" s="37"/>
    </row>
    <row r="100" ht="13.5" customHeight="1">
      <c r="K100" s="776"/>
      <c r="L100" s="776"/>
      <c r="M100" s="37"/>
      <c r="O100" s="37"/>
      <c r="P100" s="37"/>
    </row>
    <row r="101" ht="13.5" customHeight="1">
      <c r="K101" s="776"/>
      <c r="L101" s="776"/>
      <c r="M101" s="37"/>
      <c r="O101" s="37"/>
      <c r="P101" s="37"/>
    </row>
    <row r="102" ht="13.5" customHeight="1">
      <c r="K102" s="776"/>
      <c r="L102" s="776"/>
      <c r="M102" s="37"/>
      <c r="O102" s="37"/>
      <c r="P102" s="37"/>
    </row>
    <row r="103" ht="13.5" customHeight="1">
      <c r="K103" s="776"/>
      <c r="L103" s="776"/>
      <c r="M103" s="37"/>
      <c r="O103" s="37"/>
      <c r="P103" s="37"/>
    </row>
    <row r="104" ht="13.5" customHeight="1">
      <c r="K104" s="776"/>
      <c r="L104" s="776"/>
      <c r="M104" s="37"/>
      <c r="O104" s="37"/>
      <c r="P104" s="37"/>
    </row>
    <row r="105" ht="13.5" customHeight="1">
      <c r="K105" s="776"/>
      <c r="L105" s="776"/>
      <c r="M105" s="37"/>
      <c r="O105" s="37"/>
      <c r="P105" s="37"/>
    </row>
    <row r="106" ht="13.5" customHeight="1">
      <c r="K106" s="776"/>
      <c r="L106" s="776"/>
      <c r="M106" s="37"/>
      <c r="O106" s="37"/>
      <c r="P106" s="37"/>
    </row>
    <row r="107" ht="13.5" customHeight="1">
      <c r="K107" s="776"/>
      <c r="L107" s="776"/>
      <c r="M107" s="37"/>
      <c r="O107" s="37"/>
      <c r="P107" s="37"/>
    </row>
    <row r="108" ht="13.5" customHeight="1">
      <c r="K108" s="776"/>
      <c r="L108" s="776"/>
      <c r="M108" s="37"/>
      <c r="O108" s="37"/>
      <c r="P108" s="37"/>
    </row>
    <row r="109" ht="13.5" customHeight="1">
      <c r="K109" s="776"/>
      <c r="L109" s="776"/>
      <c r="M109" s="37"/>
      <c r="O109" s="37"/>
      <c r="P109" s="37"/>
    </row>
    <row r="110" ht="13.5" customHeight="1">
      <c r="K110" s="776"/>
      <c r="L110" s="776"/>
      <c r="M110" s="37"/>
      <c r="O110" s="37"/>
      <c r="P110" s="37"/>
    </row>
    <row r="111" ht="13.5" customHeight="1">
      <c r="K111" s="776"/>
      <c r="L111" s="776"/>
      <c r="M111" s="37"/>
      <c r="O111" s="37"/>
      <c r="P111" s="37"/>
    </row>
    <row r="112" ht="13.5" customHeight="1">
      <c r="K112" s="776"/>
      <c r="L112" s="776"/>
      <c r="M112" s="37"/>
      <c r="O112" s="37"/>
      <c r="P112" s="37"/>
    </row>
    <row r="113" ht="13.5" customHeight="1">
      <c r="K113" s="776"/>
      <c r="L113" s="776"/>
      <c r="M113" s="37"/>
      <c r="O113" s="37"/>
      <c r="P113" s="37"/>
    </row>
    <row r="114" ht="13.5" customHeight="1">
      <c r="K114" s="776"/>
      <c r="L114" s="776"/>
      <c r="M114" s="37"/>
      <c r="O114" s="37"/>
      <c r="P114" s="37"/>
    </row>
    <row r="115" ht="13.5" customHeight="1">
      <c r="K115" s="776"/>
      <c r="L115" s="776"/>
      <c r="M115" s="37"/>
      <c r="O115" s="37"/>
      <c r="P115" s="37"/>
    </row>
    <row r="116" ht="13.5" customHeight="1">
      <c r="K116" s="776"/>
      <c r="L116" s="776"/>
      <c r="M116" s="37"/>
      <c r="O116" s="37"/>
      <c r="P116" s="37"/>
    </row>
    <row r="117" ht="13.5" customHeight="1">
      <c r="K117" s="776"/>
      <c r="L117" s="776"/>
      <c r="M117" s="37"/>
      <c r="O117" s="37"/>
      <c r="P117" s="37"/>
    </row>
    <row r="118" ht="13.5" customHeight="1">
      <c r="K118" s="776"/>
      <c r="L118" s="776"/>
      <c r="M118" s="37"/>
      <c r="O118" s="37"/>
      <c r="P118" s="37"/>
    </row>
    <row r="119" ht="13.5" customHeight="1">
      <c r="K119" s="776"/>
      <c r="L119" s="776"/>
      <c r="M119" s="37"/>
      <c r="O119" s="37"/>
      <c r="P119" s="37"/>
    </row>
    <row r="120" ht="13.5" customHeight="1">
      <c r="K120" s="776"/>
      <c r="L120" s="776"/>
      <c r="M120" s="37"/>
      <c r="O120" s="37"/>
      <c r="P120" s="37"/>
    </row>
    <row r="121" ht="13.5" customHeight="1">
      <c r="K121" s="776"/>
      <c r="L121" s="776"/>
      <c r="M121" s="37"/>
      <c r="O121" s="37"/>
      <c r="P121" s="37"/>
    </row>
    <row r="122" ht="13.5" customHeight="1">
      <c r="K122" s="776"/>
      <c r="L122" s="776"/>
      <c r="M122" s="37"/>
      <c r="O122" s="37"/>
      <c r="P122" s="37"/>
    </row>
    <row r="123" ht="13.5" customHeight="1">
      <c r="K123" s="776"/>
      <c r="L123" s="776"/>
      <c r="M123" s="37"/>
      <c r="O123" s="37"/>
      <c r="P123" s="37"/>
    </row>
    <row r="124" ht="13.5" customHeight="1">
      <c r="K124" s="776"/>
      <c r="L124" s="776"/>
      <c r="M124" s="37"/>
      <c r="O124" s="37"/>
      <c r="P124" s="37"/>
    </row>
    <row r="125" ht="13.5" customHeight="1">
      <c r="K125" s="776"/>
      <c r="L125" s="776"/>
      <c r="M125" s="37"/>
      <c r="O125" s="37"/>
      <c r="P125" s="37"/>
    </row>
    <row r="126" ht="13.5" customHeight="1">
      <c r="K126" s="776"/>
      <c r="L126" s="776"/>
      <c r="M126" s="37"/>
      <c r="O126" s="37"/>
      <c r="P126" s="37"/>
    </row>
    <row r="127" ht="13.5" customHeight="1">
      <c r="K127" s="776"/>
      <c r="L127" s="776"/>
      <c r="M127" s="37"/>
      <c r="O127" s="37"/>
      <c r="P127" s="37"/>
    </row>
    <row r="128" ht="13.5" customHeight="1">
      <c r="K128" s="776"/>
      <c r="L128" s="776"/>
      <c r="M128" s="37"/>
      <c r="O128" s="37"/>
      <c r="P128" s="37"/>
    </row>
    <row r="129" ht="13.5" customHeight="1">
      <c r="K129" s="776"/>
      <c r="L129" s="776"/>
      <c r="M129" s="37"/>
      <c r="O129" s="37"/>
      <c r="P129" s="37"/>
    </row>
    <row r="130" ht="13.5" customHeight="1">
      <c r="K130" s="776"/>
      <c r="L130" s="776"/>
      <c r="M130" s="37"/>
      <c r="O130" s="37"/>
      <c r="P130" s="37"/>
    </row>
    <row r="131" ht="13.5" customHeight="1">
      <c r="K131" s="776"/>
      <c r="L131" s="776"/>
      <c r="M131" s="37"/>
      <c r="O131" s="37"/>
      <c r="P131" s="37"/>
    </row>
    <row r="132" ht="13.5" customHeight="1">
      <c r="K132" s="776"/>
      <c r="L132" s="776"/>
      <c r="M132" s="37"/>
      <c r="O132" s="37"/>
      <c r="P132" s="37"/>
    </row>
    <row r="133" ht="13.5" customHeight="1">
      <c r="K133" s="776"/>
      <c r="L133" s="776"/>
      <c r="M133" s="37"/>
      <c r="O133" s="37"/>
      <c r="P133" s="37"/>
    </row>
    <row r="134" ht="13.5" customHeight="1">
      <c r="K134" s="776"/>
      <c r="L134" s="776"/>
      <c r="M134" s="37"/>
      <c r="O134" s="37"/>
      <c r="P134" s="37"/>
    </row>
    <row r="135" ht="13.5" customHeight="1">
      <c r="K135" s="776"/>
      <c r="L135" s="776"/>
      <c r="M135" s="37"/>
      <c r="O135" s="37"/>
      <c r="P135" s="37"/>
    </row>
    <row r="136" ht="13.5" customHeight="1">
      <c r="K136" s="776"/>
      <c r="L136" s="776"/>
      <c r="M136" s="37"/>
      <c r="O136" s="37"/>
      <c r="P136" s="37"/>
    </row>
    <row r="137" ht="13.5" customHeight="1">
      <c r="K137" s="776"/>
      <c r="L137" s="776"/>
      <c r="M137" s="37"/>
      <c r="O137" s="37"/>
      <c r="P137" s="37"/>
    </row>
    <row r="138" ht="13.5" customHeight="1">
      <c r="K138" s="776"/>
      <c r="L138" s="776"/>
      <c r="M138" s="37"/>
      <c r="O138" s="37"/>
      <c r="P138" s="37"/>
    </row>
    <row r="139" ht="13.5" customHeight="1">
      <c r="K139" s="776"/>
      <c r="L139" s="776"/>
      <c r="M139" s="37"/>
      <c r="O139" s="37"/>
      <c r="P139" s="37"/>
    </row>
    <row r="140" ht="13.5" customHeight="1">
      <c r="K140" s="776"/>
      <c r="L140" s="776"/>
      <c r="M140" s="37"/>
      <c r="O140" s="37"/>
      <c r="P140" s="37"/>
    </row>
    <row r="141" ht="13.5" customHeight="1">
      <c r="K141" s="776"/>
      <c r="L141" s="776"/>
      <c r="M141" s="37"/>
      <c r="O141" s="37"/>
      <c r="P141" s="37"/>
    </row>
    <row r="142" ht="13.5" customHeight="1">
      <c r="K142" s="776"/>
      <c r="L142" s="776"/>
      <c r="M142" s="37"/>
      <c r="O142" s="37"/>
      <c r="P142" s="37"/>
    </row>
    <row r="143" ht="13.5" customHeight="1">
      <c r="K143" s="776"/>
      <c r="L143" s="776"/>
      <c r="M143" s="37"/>
      <c r="O143" s="37"/>
      <c r="P143" s="37"/>
    </row>
    <row r="144" ht="13.5" customHeight="1">
      <c r="K144" s="776"/>
      <c r="L144" s="776"/>
      <c r="M144" s="37"/>
      <c r="O144" s="37"/>
      <c r="P144" s="37"/>
    </row>
    <row r="145" ht="13.5" customHeight="1">
      <c r="K145" s="776"/>
      <c r="L145" s="776"/>
      <c r="M145" s="37"/>
      <c r="O145" s="37"/>
      <c r="P145" s="37"/>
    </row>
    <row r="146" ht="13.5" customHeight="1">
      <c r="K146" s="776"/>
      <c r="L146" s="776"/>
      <c r="M146" s="37"/>
      <c r="O146" s="37"/>
      <c r="P146" s="37"/>
    </row>
    <row r="147" ht="13.5" customHeight="1">
      <c r="K147" s="776"/>
      <c r="L147" s="776"/>
      <c r="M147" s="37"/>
      <c r="O147" s="37"/>
      <c r="P147" s="37"/>
    </row>
    <row r="148" ht="13.5" customHeight="1">
      <c r="K148" s="776"/>
      <c r="L148" s="776"/>
      <c r="M148" s="37"/>
      <c r="O148" s="37"/>
      <c r="P148" s="37"/>
    </row>
    <row r="149" ht="13.5" customHeight="1">
      <c r="K149" s="776"/>
      <c r="L149" s="776"/>
      <c r="M149" s="37"/>
      <c r="O149" s="37"/>
      <c r="P149" s="37"/>
    </row>
    <row r="150" ht="13.5" customHeight="1">
      <c r="K150" s="776"/>
      <c r="L150" s="776"/>
      <c r="M150" s="37"/>
      <c r="O150" s="37"/>
      <c r="P150" s="37"/>
    </row>
    <row r="151" ht="13.5" customHeight="1">
      <c r="K151" s="776"/>
      <c r="L151" s="776"/>
      <c r="M151" s="37"/>
      <c r="O151" s="37"/>
      <c r="P151" s="37"/>
    </row>
    <row r="152" ht="13.5" customHeight="1">
      <c r="K152" s="776"/>
      <c r="L152" s="776"/>
      <c r="M152" s="37"/>
      <c r="O152" s="37"/>
      <c r="P152" s="37"/>
    </row>
    <row r="153" ht="13.5" customHeight="1">
      <c r="K153" s="776"/>
      <c r="L153" s="776"/>
      <c r="M153" s="37"/>
      <c r="O153" s="37"/>
      <c r="P153" s="37"/>
    </row>
    <row r="154" ht="13.5" customHeight="1">
      <c r="K154" s="776"/>
      <c r="L154" s="776"/>
      <c r="M154" s="37"/>
      <c r="O154" s="37"/>
      <c r="P154" s="37"/>
    </row>
    <row r="155" ht="13.5" customHeight="1">
      <c r="K155" s="776"/>
      <c r="L155" s="776"/>
      <c r="M155" s="37"/>
      <c r="O155" s="37"/>
      <c r="P155" s="37"/>
    </row>
    <row r="156" ht="13.5" customHeight="1">
      <c r="K156" s="776"/>
      <c r="L156" s="776"/>
      <c r="M156" s="37"/>
      <c r="O156" s="37"/>
      <c r="P156" s="37"/>
    </row>
    <row r="157" ht="13.5" customHeight="1">
      <c r="K157" s="776"/>
      <c r="L157" s="776"/>
      <c r="M157" s="37"/>
      <c r="O157" s="37"/>
      <c r="P157" s="37"/>
    </row>
    <row r="158" ht="13.5" customHeight="1">
      <c r="K158" s="776"/>
      <c r="L158" s="776"/>
      <c r="M158" s="37"/>
      <c r="O158" s="37"/>
      <c r="P158" s="37"/>
    </row>
    <row r="159" ht="13.5" customHeight="1">
      <c r="K159" s="776"/>
      <c r="L159" s="776"/>
      <c r="M159" s="37"/>
      <c r="O159" s="37"/>
      <c r="P159" s="37"/>
    </row>
    <row r="160" ht="13.5" customHeight="1">
      <c r="K160" s="776"/>
      <c r="L160" s="776"/>
      <c r="M160" s="37"/>
      <c r="O160" s="37"/>
      <c r="P160" s="37"/>
    </row>
    <row r="161" ht="13.5" customHeight="1">
      <c r="K161" s="776"/>
      <c r="L161" s="776"/>
      <c r="M161" s="37"/>
      <c r="O161" s="37"/>
      <c r="P161" s="37"/>
    </row>
    <row r="162" ht="13.5" customHeight="1">
      <c r="K162" s="776"/>
      <c r="L162" s="776"/>
      <c r="M162" s="37"/>
      <c r="O162" s="37"/>
      <c r="P162" s="37"/>
    </row>
    <row r="163" ht="13.5" customHeight="1">
      <c r="K163" s="776"/>
      <c r="L163" s="776"/>
      <c r="M163" s="37"/>
      <c r="O163" s="37"/>
      <c r="P163" s="37"/>
    </row>
    <row r="164" ht="13.5" customHeight="1">
      <c r="K164" s="776"/>
      <c r="L164" s="776"/>
      <c r="M164" s="37"/>
      <c r="O164" s="37"/>
      <c r="P164" s="37"/>
    </row>
    <row r="165" ht="13.5" customHeight="1">
      <c r="K165" s="776"/>
      <c r="L165" s="776"/>
      <c r="M165" s="37"/>
      <c r="O165" s="37"/>
      <c r="P165" s="37"/>
    </row>
    <row r="166" ht="13.5" customHeight="1">
      <c r="K166" s="776"/>
      <c r="L166" s="776"/>
      <c r="M166" s="37"/>
      <c r="O166" s="37"/>
      <c r="P166" s="37"/>
    </row>
    <row r="167" ht="13.5" customHeight="1">
      <c r="K167" s="776"/>
      <c r="L167" s="776"/>
      <c r="M167" s="37"/>
      <c r="O167" s="37"/>
      <c r="P167" s="37"/>
    </row>
    <row r="168" ht="13.5" customHeight="1">
      <c r="K168" s="776"/>
      <c r="L168" s="776"/>
      <c r="M168" s="37"/>
      <c r="O168" s="37"/>
      <c r="P168" s="37"/>
    </row>
    <row r="169" ht="13.5" customHeight="1">
      <c r="K169" s="776"/>
      <c r="L169" s="776"/>
      <c r="M169" s="37"/>
      <c r="O169" s="37"/>
      <c r="P169" s="37"/>
    </row>
    <row r="170" ht="13.5" customHeight="1">
      <c r="K170" s="776"/>
      <c r="L170" s="776"/>
      <c r="M170" s="37"/>
      <c r="O170" s="37"/>
      <c r="P170" s="37"/>
    </row>
    <row r="171" ht="13.5" customHeight="1">
      <c r="K171" s="776"/>
      <c r="L171" s="776"/>
      <c r="M171" s="37"/>
      <c r="O171" s="37"/>
      <c r="P171" s="37"/>
    </row>
    <row r="172" ht="13.5" customHeight="1">
      <c r="K172" s="776"/>
      <c r="L172" s="776"/>
      <c r="M172" s="37"/>
      <c r="O172" s="37"/>
      <c r="P172" s="37"/>
    </row>
    <row r="173" ht="13.5" customHeight="1">
      <c r="K173" s="776"/>
      <c r="L173" s="776"/>
      <c r="M173" s="37"/>
      <c r="O173" s="37"/>
      <c r="P173" s="37"/>
    </row>
    <row r="174" ht="13.5" customHeight="1">
      <c r="K174" s="776"/>
      <c r="L174" s="776"/>
      <c r="M174" s="37"/>
      <c r="O174" s="37"/>
      <c r="P174" s="37"/>
    </row>
    <row r="175" ht="13.5" customHeight="1">
      <c r="K175" s="776"/>
      <c r="L175" s="776"/>
      <c r="M175" s="37"/>
      <c r="O175" s="37"/>
      <c r="P175" s="37"/>
    </row>
    <row r="176" ht="13.5" customHeight="1">
      <c r="K176" s="776"/>
      <c r="L176" s="776"/>
      <c r="M176" s="37"/>
      <c r="O176" s="37"/>
      <c r="P176" s="37"/>
    </row>
    <row r="177" ht="13.5" customHeight="1">
      <c r="K177" s="776"/>
      <c r="L177" s="776"/>
      <c r="M177" s="37"/>
      <c r="O177" s="37"/>
      <c r="P177" s="37"/>
    </row>
    <row r="178" ht="13.5" customHeight="1">
      <c r="K178" s="776"/>
      <c r="L178" s="776"/>
      <c r="M178" s="37"/>
      <c r="O178" s="37"/>
      <c r="P178" s="37"/>
    </row>
    <row r="179" ht="13.5" customHeight="1">
      <c r="K179" s="776"/>
      <c r="L179" s="776"/>
      <c r="M179" s="37"/>
      <c r="O179" s="37"/>
      <c r="P179" s="37"/>
    </row>
    <row r="180" ht="13.5" customHeight="1">
      <c r="K180" s="776"/>
      <c r="L180" s="776"/>
      <c r="M180" s="37"/>
      <c r="O180" s="37"/>
      <c r="P180" s="37"/>
    </row>
    <row r="181" ht="13.5" customHeight="1">
      <c r="K181" s="776"/>
      <c r="L181" s="776"/>
      <c r="M181" s="37"/>
      <c r="O181" s="37"/>
      <c r="P181" s="37"/>
    </row>
    <row r="182" ht="13.5" customHeight="1">
      <c r="K182" s="776"/>
      <c r="L182" s="776"/>
      <c r="M182" s="37"/>
      <c r="O182" s="37"/>
      <c r="P182" s="37"/>
    </row>
    <row r="183" ht="13.5" customHeight="1">
      <c r="K183" s="776"/>
      <c r="L183" s="776"/>
      <c r="M183" s="37"/>
      <c r="O183" s="37"/>
      <c r="P183" s="37"/>
    </row>
    <row r="184" ht="13.5" customHeight="1">
      <c r="K184" s="776"/>
      <c r="L184" s="776"/>
      <c r="M184" s="37"/>
      <c r="O184" s="37"/>
      <c r="P184" s="37"/>
    </row>
    <row r="185" ht="13.5" customHeight="1">
      <c r="K185" s="776"/>
      <c r="L185" s="776"/>
      <c r="M185" s="37"/>
      <c r="O185" s="37"/>
      <c r="P185" s="37"/>
    </row>
    <row r="186" ht="13.5" customHeight="1">
      <c r="K186" s="776"/>
      <c r="L186" s="776"/>
      <c r="M186" s="37"/>
      <c r="O186" s="37"/>
      <c r="P186" s="37"/>
    </row>
    <row r="187" ht="13.5" customHeight="1">
      <c r="K187" s="776"/>
      <c r="L187" s="776"/>
      <c r="M187" s="37"/>
      <c r="O187" s="37"/>
      <c r="P187" s="37"/>
    </row>
    <row r="188" ht="13.5" customHeight="1">
      <c r="K188" s="776"/>
      <c r="L188" s="776"/>
      <c r="M188" s="37"/>
      <c r="O188" s="37"/>
      <c r="P188" s="37"/>
    </row>
    <row r="189" ht="13.5" customHeight="1">
      <c r="K189" s="776"/>
      <c r="L189" s="776"/>
      <c r="M189" s="37"/>
      <c r="O189" s="37"/>
      <c r="P189" s="37"/>
    </row>
    <row r="190" ht="13.5" customHeight="1">
      <c r="K190" s="776"/>
      <c r="L190" s="776"/>
      <c r="M190" s="37"/>
      <c r="O190" s="37"/>
      <c r="P190" s="37"/>
    </row>
    <row r="191" ht="13.5" customHeight="1">
      <c r="K191" s="776"/>
      <c r="L191" s="776"/>
      <c r="M191" s="37"/>
      <c r="O191" s="37"/>
      <c r="P191" s="37"/>
    </row>
    <row r="192" ht="13.5" customHeight="1">
      <c r="K192" s="776"/>
      <c r="L192" s="776"/>
      <c r="M192" s="37"/>
      <c r="O192" s="37"/>
      <c r="P192" s="37"/>
    </row>
    <row r="193" ht="13.5" customHeight="1">
      <c r="K193" s="776"/>
      <c r="L193" s="776"/>
      <c r="M193" s="37"/>
      <c r="O193" s="37"/>
      <c r="P193" s="37"/>
    </row>
    <row r="194" ht="13.5" customHeight="1">
      <c r="K194" s="776"/>
      <c r="L194" s="776"/>
      <c r="M194" s="37"/>
      <c r="O194" s="37"/>
      <c r="P194" s="37"/>
    </row>
    <row r="195" ht="13.5" customHeight="1">
      <c r="K195" s="776"/>
      <c r="L195" s="776"/>
      <c r="M195" s="37"/>
      <c r="O195" s="37"/>
      <c r="P195" s="37"/>
    </row>
    <row r="196" ht="13.5" customHeight="1">
      <c r="K196" s="776"/>
      <c r="L196" s="776"/>
      <c r="M196" s="37"/>
      <c r="O196" s="37"/>
      <c r="P196" s="37"/>
    </row>
    <row r="197" ht="13.5" customHeight="1">
      <c r="K197" s="776"/>
      <c r="L197" s="776"/>
      <c r="M197" s="37"/>
      <c r="O197" s="37"/>
      <c r="P197" s="37"/>
    </row>
    <row r="198" ht="13.5" customHeight="1">
      <c r="K198" s="776"/>
      <c r="L198" s="776"/>
      <c r="M198" s="37"/>
      <c r="O198" s="37"/>
      <c r="P198" s="37"/>
    </row>
    <row r="199" ht="13.5" customHeight="1">
      <c r="K199" s="776"/>
      <c r="L199" s="776"/>
      <c r="M199" s="37"/>
      <c r="O199" s="37"/>
      <c r="P199" s="37"/>
    </row>
    <row r="200" ht="13.5" customHeight="1">
      <c r="K200" s="776"/>
      <c r="L200" s="776"/>
      <c r="M200" s="37"/>
      <c r="O200" s="37"/>
      <c r="P200" s="37"/>
    </row>
    <row r="201" ht="13.5" customHeight="1">
      <c r="K201" s="776"/>
      <c r="L201" s="776"/>
      <c r="M201" s="37"/>
      <c r="O201" s="37"/>
      <c r="P201" s="37"/>
    </row>
    <row r="202" ht="13.5" customHeight="1">
      <c r="K202" s="776"/>
      <c r="L202" s="776"/>
      <c r="M202" s="37"/>
      <c r="O202" s="37"/>
      <c r="P202" s="37"/>
    </row>
    <row r="203" ht="13.5" customHeight="1">
      <c r="K203" s="776"/>
      <c r="L203" s="776"/>
      <c r="M203" s="37"/>
      <c r="O203" s="37"/>
      <c r="P203" s="37"/>
    </row>
    <row r="204" ht="13.5" customHeight="1">
      <c r="K204" s="776"/>
      <c r="L204" s="776"/>
      <c r="M204" s="37"/>
      <c r="O204" s="37"/>
      <c r="P204" s="37"/>
    </row>
    <row r="205" ht="13.5" customHeight="1">
      <c r="K205" s="776"/>
      <c r="L205" s="776"/>
      <c r="M205" s="37"/>
      <c r="O205" s="37"/>
      <c r="P205" s="37"/>
    </row>
    <row r="206" ht="13.5" customHeight="1">
      <c r="K206" s="776"/>
      <c r="L206" s="776"/>
      <c r="M206" s="37"/>
      <c r="O206" s="37"/>
      <c r="P206" s="37"/>
    </row>
    <row r="207" ht="13.5" customHeight="1">
      <c r="K207" s="776"/>
      <c r="L207" s="776"/>
      <c r="M207" s="37"/>
      <c r="O207" s="37"/>
      <c r="P207" s="37"/>
    </row>
    <row r="208" ht="13.5" customHeight="1">
      <c r="K208" s="776"/>
      <c r="L208" s="776"/>
      <c r="M208" s="37"/>
      <c r="O208" s="37"/>
      <c r="P208" s="37"/>
    </row>
    <row r="209" ht="13.5" customHeight="1">
      <c r="K209" s="776"/>
      <c r="L209" s="776"/>
      <c r="M209" s="37"/>
      <c r="O209" s="37"/>
      <c r="P209" s="37"/>
    </row>
    <row r="210" ht="13.5" customHeight="1">
      <c r="K210" s="776"/>
      <c r="L210" s="776"/>
      <c r="M210" s="37"/>
      <c r="O210" s="37"/>
      <c r="P210" s="37"/>
    </row>
    <row r="211" ht="13.5" customHeight="1">
      <c r="K211" s="776"/>
      <c r="L211" s="776"/>
      <c r="M211" s="37"/>
      <c r="O211" s="37"/>
      <c r="P211" s="37"/>
    </row>
    <row r="212" ht="13.5" customHeight="1">
      <c r="K212" s="776"/>
      <c r="L212" s="776"/>
      <c r="M212" s="37"/>
      <c r="O212" s="37"/>
      <c r="P212" s="37"/>
    </row>
    <row r="213" ht="13.5" customHeight="1">
      <c r="K213" s="776"/>
      <c r="L213" s="776"/>
      <c r="M213" s="37"/>
      <c r="O213" s="37"/>
      <c r="P213" s="37"/>
    </row>
    <row r="214" ht="13.5" customHeight="1">
      <c r="K214" s="776"/>
      <c r="L214" s="776"/>
      <c r="M214" s="37"/>
      <c r="O214" s="37"/>
      <c r="P214" s="37"/>
    </row>
    <row r="215" ht="13.5" customHeight="1">
      <c r="K215" s="776"/>
      <c r="L215" s="776"/>
      <c r="M215" s="37"/>
      <c r="O215" s="37"/>
      <c r="P215" s="37"/>
    </row>
    <row r="216" ht="13.5" customHeight="1">
      <c r="K216" s="776"/>
      <c r="L216" s="776"/>
      <c r="M216" s="37"/>
      <c r="O216" s="37"/>
      <c r="P216" s="37"/>
    </row>
    <row r="217" ht="13.5" customHeight="1">
      <c r="K217" s="776"/>
      <c r="L217" s="776"/>
      <c r="M217" s="37"/>
      <c r="O217" s="37"/>
      <c r="P217" s="37"/>
    </row>
    <row r="218" ht="13.5" customHeight="1">
      <c r="K218" s="776"/>
      <c r="L218" s="776"/>
      <c r="M218" s="37"/>
      <c r="O218" s="37"/>
      <c r="P218" s="37"/>
    </row>
    <row r="219" ht="13.5" customHeight="1">
      <c r="K219" s="776"/>
      <c r="L219" s="776"/>
      <c r="M219" s="37"/>
      <c r="O219" s="37"/>
      <c r="P219" s="37"/>
    </row>
    <row r="220" ht="13.5" customHeight="1">
      <c r="K220" s="776"/>
      <c r="L220" s="776"/>
      <c r="M220" s="37"/>
      <c r="O220" s="37"/>
      <c r="P220" s="37"/>
    </row>
    <row r="221" ht="13.5" customHeight="1">
      <c r="K221" s="776"/>
      <c r="L221" s="776"/>
      <c r="M221" s="37"/>
      <c r="O221" s="37"/>
      <c r="P221" s="37"/>
    </row>
    <row r="222" ht="13.5" customHeight="1">
      <c r="K222" s="776"/>
      <c r="L222" s="776"/>
      <c r="M222" s="37"/>
      <c r="O222" s="37"/>
      <c r="P222" s="37"/>
    </row>
    <row r="223" ht="13.5" customHeight="1">
      <c r="K223" s="776"/>
      <c r="L223" s="776"/>
      <c r="M223" s="37"/>
      <c r="O223" s="37"/>
      <c r="P223" s="37"/>
    </row>
    <row r="224" ht="13.5" customHeight="1">
      <c r="K224" s="776"/>
      <c r="L224" s="776"/>
      <c r="M224" s="37"/>
      <c r="O224" s="37"/>
      <c r="P224" s="37"/>
    </row>
    <row r="225" ht="13.5" customHeight="1">
      <c r="K225" s="776"/>
      <c r="L225" s="776"/>
      <c r="M225" s="37"/>
      <c r="O225" s="37"/>
      <c r="P225" s="37"/>
    </row>
    <row r="226" ht="13.5" customHeight="1">
      <c r="K226" s="776"/>
      <c r="L226" s="776"/>
      <c r="M226" s="37"/>
      <c r="O226" s="37"/>
      <c r="P226" s="37"/>
    </row>
    <row r="227" ht="13.5" customHeight="1">
      <c r="K227" s="776"/>
      <c r="L227" s="776"/>
      <c r="M227" s="37"/>
      <c r="O227" s="37"/>
      <c r="P227" s="37"/>
    </row>
    <row r="228" ht="13.5" customHeight="1">
      <c r="K228" s="776"/>
      <c r="L228" s="776"/>
      <c r="M228" s="37"/>
      <c r="O228" s="37"/>
      <c r="P228" s="37"/>
    </row>
    <row r="229" ht="13.5" customHeight="1">
      <c r="K229" s="776"/>
      <c r="L229" s="776"/>
      <c r="M229" s="37"/>
      <c r="O229" s="37"/>
      <c r="P229" s="37"/>
    </row>
    <row r="230" ht="13.5" customHeight="1">
      <c r="K230" s="776"/>
      <c r="L230" s="776"/>
      <c r="M230" s="37"/>
      <c r="O230" s="37"/>
      <c r="P230" s="37"/>
    </row>
    <row r="231" ht="13.5" customHeight="1">
      <c r="K231" s="776"/>
      <c r="L231" s="776"/>
      <c r="M231" s="37"/>
      <c r="O231" s="37"/>
      <c r="P231" s="37"/>
    </row>
    <row r="232" ht="13.5" customHeight="1">
      <c r="K232" s="776"/>
      <c r="L232" s="776"/>
      <c r="M232" s="37"/>
      <c r="O232" s="37"/>
      <c r="P232" s="37"/>
    </row>
    <row r="233" ht="13.5" customHeight="1">
      <c r="K233" s="776"/>
      <c r="L233" s="776"/>
      <c r="M233" s="37"/>
      <c r="O233" s="37"/>
      <c r="P233" s="37"/>
    </row>
    <row r="234" ht="13.5" customHeight="1">
      <c r="K234" s="776"/>
      <c r="L234" s="776"/>
      <c r="M234" s="37"/>
      <c r="O234" s="37"/>
      <c r="P234" s="37"/>
    </row>
    <row r="235" ht="13.5" customHeight="1">
      <c r="K235" s="776"/>
      <c r="L235" s="776"/>
      <c r="M235" s="37"/>
      <c r="O235" s="37"/>
      <c r="P235" s="37"/>
    </row>
    <row r="236" ht="13.5" customHeight="1">
      <c r="K236" s="776"/>
      <c r="L236" s="776"/>
      <c r="M236" s="37"/>
      <c r="O236" s="37"/>
      <c r="P236" s="37"/>
    </row>
    <row r="237" ht="13.5" customHeight="1">
      <c r="K237" s="776"/>
      <c r="L237" s="776"/>
      <c r="M237" s="37"/>
      <c r="O237" s="37"/>
      <c r="P237" s="37"/>
    </row>
    <row r="238" ht="13.5" customHeight="1">
      <c r="K238" s="776"/>
      <c r="L238" s="776"/>
      <c r="M238" s="37"/>
      <c r="O238" s="37"/>
      <c r="P238" s="37"/>
    </row>
    <row r="239" ht="13.5" customHeight="1">
      <c r="K239" s="776"/>
      <c r="L239" s="776"/>
      <c r="M239" s="37"/>
      <c r="O239" s="37"/>
      <c r="P239" s="37"/>
    </row>
    <row r="240" ht="13.5" customHeight="1">
      <c r="K240" s="776"/>
      <c r="L240" s="776"/>
      <c r="M240" s="37"/>
      <c r="O240" s="37"/>
      <c r="P240" s="37"/>
    </row>
    <row r="241" ht="13.5" customHeight="1">
      <c r="K241" s="776"/>
      <c r="L241" s="776"/>
      <c r="M241" s="37"/>
      <c r="O241" s="37"/>
      <c r="P241" s="37"/>
    </row>
    <row r="242" ht="13.5" customHeight="1">
      <c r="K242" s="776"/>
      <c r="L242" s="776"/>
      <c r="M242" s="37"/>
      <c r="O242" s="37"/>
      <c r="P242" s="37"/>
    </row>
    <row r="243" ht="13.5" customHeight="1">
      <c r="K243" s="776"/>
      <c r="L243" s="776"/>
      <c r="M243" s="37"/>
      <c r="O243" s="37"/>
      <c r="P243" s="37"/>
    </row>
    <row r="244" ht="13.5" customHeight="1">
      <c r="K244" s="776"/>
      <c r="L244" s="776"/>
      <c r="M244" s="37"/>
      <c r="O244" s="37"/>
      <c r="P244" s="37"/>
    </row>
    <row r="245" ht="13.5" customHeight="1">
      <c r="K245" s="776"/>
      <c r="L245" s="776"/>
      <c r="M245" s="37"/>
      <c r="O245" s="37"/>
      <c r="P245" s="37"/>
    </row>
    <row r="246" ht="13.5" customHeight="1">
      <c r="K246" s="776"/>
      <c r="L246" s="776"/>
      <c r="M246" s="37"/>
      <c r="O246" s="37"/>
      <c r="P246" s="37"/>
    </row>
    <row r="247" ht="13.5" customHeight="1">
      <c r="K247" s="776"/>
      <c r="L247" s="776"/>
      <c r="M247" s="37"/>
      <c r="O247" s="37"/>
      <c r="P247" s="37"/>
    </row>
    <row r="248" ht="13.5" customHeight="1">
      <c r="K248" s="776"/>
      <c r="L248" s="776"/>
      <c r="M248" s="37"/>
      <c r="O248" s="37"/>
      <c r="P248" s="37"/>
    </row>
    <row r="249" ht="13.5" customHeight="1">
      <c r="K249" s="776"/>
      <c r="L249" s="776"/>
      <c r="M249" s="37"/>
      <c r="O249" s="37"/>
      <c r="P249" s="37"/>
    </row>
    <row r="250" ht="13.5" customHeight="1">
      <c r="K250" s="776"/>
      <c r="L250" s="776"/>
      <c r="M250" s="37"/>
      <c r="O250" s="37"/>
      <c r="P250" s="37"/>
    </row>
    <row r="251" ht="13.5" customHeight="1">
      <c r="K251" s="776"/>
      <c r="L251" s="776"/>
      <c r="M251" s="37"/>
      <c r="O251" s="37"/>
      <c r="P251" s="37"/>
    </row>
    <row r="252" ht="13.5" customHeight="1">
      <c r="K252" s="776"/>
      <c r="L252" s="776"/>
      <c r="M252" s="37"/>
      <c r="O252" s="37"/>
      <c r="P252" s="37"/>
    </row>
    <row r="253" ht="13.5" customHeight="1">
      <c r="K253" s="776"/>
      <c r="L253" s="776"/>
      <c r="M253" s="37"/>
      <c r="O253" s="37"/>
      <c r="P253" s="37"/>
    </row>
    <row r="254" ht="13.5" customHeight="1">
      <c r="K254" s="776"/>
      <c r="L254" s="776"/>
      <c r="M254" s="37"/>
      <c r="O254" s="37"/>
      <c r="P254" s="37"/>
    </row>
    <row r="255" ht="13.5" customHeight="1">
      <c r="K255" s="776"/>
      <c r="L255" s="776"/>
      <c r="M255" s="37"/>
      <c r="O255" s="37"/>
      <c r="P255" s="37"/>
    </row>
    <row r="256" ht="13.5" customHeight="1">
      <c r="K256" s="776"/>
      <c r="L256" s="776"/>
      <c r="M256" s="37"/>
      <c r="O256" s="37"/>
      <c r="P256" s="37"/>
    </row>
    <row r="257" ht="13.5" customHeight="1">
      <c r="K257" s="776"/>
      <c r="L257" s="776"/>
      <c r="M257" s="37"/>
      <c r="O257" s="37"/>
      <c r="P257" s="37"/>
    </row>
    <row r="258" ht="13.5" customHeight="1">
      <c r="K258" s="776"/>
      <c r="L258" s="776"/>
      <c r="M258" s="37"/>
      <c r="O258" s="37"/>
      <c r="P258" s="37"/>
    </row>
    <row r="259" ht="13.5" customHeight="1">
      <c r="K259" s="776"/>
      <c r="L259" s="776"/>
      <c r="M259" s="37"/>
      <c r="O259" s="37"/>
      <c r="P259" s="37"/>
    </row>
    <row r="260" ht="13.5" customHeight="1">
      <c r="K260" s="776"/>
      <c r="L260" s="776"/>
      <c r="M260" s="37"/>
      <c r="O260" s="37"/>
      <c r="P260" s="37"/>
    </row>
    <row r="261" ht="13.5" customHeight="1">
      <c r="K261" s="776"/>
      <c r="L261" s="776"/>
      <c r="M261" s="37"/>
      <c r="O261" s="37"/>
      <c r="P261" s="37"/>
    </row>
    <row r="262" ht="13.5" customHeight="1">
      <c r="K262" s="776"/>
      <c r="L262" s="776"/>
      <c r="M262" s="37"/>
      <c r="O262" s="37"/>
      <c r="P262" s="37"/>
    </row>
    <row r="263" ht="13.5" customHeight="1">
      <c r="K263" s="776"/>
      <c r="L263" s="776"/>
      <c r="M263" s="37"/>
      <c r="O263" s="37"/>
      <c r="P263" s="37"/>
    </row>
    <row r="264" ht="13.5" customHeight="1">
      <c r="K264" s="776"/>
      <c r="L264" s="776"/>
      <c r="M264" s="37"/>
      <c r="O264" s="37"/>
      <c r="P264" s="37"/>
    </row>
    <row r="265" ht="13.5" customHeight="1">
      <c r="K265" s="776"/>
      <c r="L265" s="776"/>
      <c r="M265" s="37"/>
      <c r="O265" s="37"/>
      <c r="P265" s="37"/>
    </row>
    <row r="266" ht="13.5" customHeight="1">
      <c r="K266" s="776"/>
      <c r="L266" s="776"/>
      <c r="M266" s="37"/>
      <c r="O266" s="37"/>
      <c r="P266" s="37"/>
    </row>
    <row r="267" ht="13.5" customHeight="1">
      <c r="K267" s="776"/>
      <c r="L267" s="776"/>
      <c r="M267" s="37"/>
      <c r="O267" s="37"/>
      <c r="P267" s="37"/>
    </row>
    <row r="268" ht="13.5" customHeight="1">
      <c r="K268" s="776"/>
      <c r="L268" s="776"/>
      <c r="M268" s="37"/>
      <c r="O268" s="37"/>
      <c r="P268" s="37"/>
    </row>
    <row r="269" ht="13.5" customHeight="1">
      <c r="K269" s="776"/>
      <c r="L269" s="776"/>
      <c r="M269" s="37"/>
      <c r="O269" s="37"/>
      <c r="P269" s="37"/>
    </row>
    <row r="270" ht="13.5" customHeight="1">
      <c r="K270" s="776"/>
      <c r="L270" s="776"/>
      <c r="M270" s="37"/>
      <c r="O270" s="37"/>
      <c r="P270" s="37"/>
    </row>
    <row r="271" ht="13.5" customHeight="1">
      <c r="K271" s="776"/>
      <c r="L271" s="776"/>
      <c r="M271" s="37"/>
      <c r="O271" s="37"/>
      <c r="P271" s="37"/>
    </row>
    <row r="272" ht="13.5" customHeight="1">
      <c r="K272" s="776"/>
      <c r="L272" s="776"/>
      <c r="M272" s="37"/>
      <c r="O272" s="37"/>
      <c r="P272" s="37"/>
    </row>
    <row r="273" ht="13.5" customHeight="1">
      <c r="K273" s="776"/>
      <c r="L273" s="776"/>
      <c r="M273" s="37"/>
      <c r="O273" s="37"/>
      <c r="P273" s="37"/>
    </row>
    <row r="274" ht="13.5" customHeight="1">
      <c r="K274" s="776"/>
      <c r="L274" s="776"/>
      <c r="M274" s="37"/>
      <c r="O274" s="37"/>
      <c r="P274" s="37"/>
    </row>
    <row r="275" ht="13.5" customHeight="1">
      <c r="K275" s="776"/>
      <c r="L275" s="776"/>
      <c r="M275" s="37"/>
      <c r="O275" s="37"/>
      <c r="P275" s="37"/>
    </row>
    <row r="276" ht="13.5" customHeight="1">
      <c r="K276" s="776"/>
      <c r="L276" s="776"/>
      <c r="M276" s="37"/>
      <c r="O276" s="37"/>
      <c r="P276" s="37"/>
    </row>
    <row r="277" ht="13.5" customHeight="1">
      <c r="K277" s="776"/>
      <c r="L277" s="776"/>
      <c r="M277" s="37"/>
      <c r="O277" s="37"/>
      <c r="P277" s="37"/>
    </row>
    <row r="278" ht="13.5" customHeight="1">
      <c r="K278" s="776"/>
      <c r="L278" s="776"/>
      <c r="M278" s="37"/>
      <c r="O278" s="37"/>
      <c r="P278" s="37"/>
    </row>
    <row r="279" ht="13.5" customHeight="1">
      <c r="K279" s="776"/>
      <c r="L279" s="776"/>
      <c r="M279" s="37"/>
      <c r="O279" s="37"/>
      <c r="P279" s="37"/>
    </row>
    <row r="280" ht="13.5" customHeight="1">
      <c r="K280" s="776"/>
      <c r="L280" s="776"/>
      <c r="M280" s="37"/>
      <c r="O280" s="37"/>
      <c r="P280" s="37"/>
    </row>
    <row r="281" ht="13.5" customHeight="1">
      <c r="K281" s="776"/>
      <c r="L281" s="776"/>
      <c r="M281" s="37"/>
      <c r="O281" s="37"/>
      <c r="P281" s="37"/>
    </row>
    <row r="282" ht="13.5" customHeight="1">
      <c r="K282" s="776"/>
      <c r="L282" s="776"/>
      <c r="M282" s="37"/>
      <c r="O282" s="37"/>
      <c r="P282" s="37"/>
    </row>
    <row r="283" ht="13.5" customHeight="1">
      <c r="K283" s="776"/>
      <c r="L283" s="776"/>
      <c r="M283" s="37"/>
      <c r="O283" s="37"/>
      <c r="P283" s="37"/>
    </row>
    <row r="284" ht="13.5" customHeight="1">
      <c r="K284" s="776"/>
      <c r="L284" s="776"/>
      <c r="M284" s="37"/>
      <c r="O284" s="37"/>
      <c r="P284" s="37"/>
    </row>
    <row r="285" ht="13.5" customHeight="1">
      <c r="K285" s="776"/>
      <c r="L285" s="776"/>
      <c r="M285" s="37"/>
      <c r="O285" s="37"/>
      <c r="P285" s="37"/>
    </row>
    <row r="286" ht="13.5" customHeight="1">
      <c r="K286" s="776"/>
      <c r="L286" s="776"/>
      <c r="M286" s="37"/>
      <c r="O286" s="37"/>
      <c r="P286" s="37"/>
    </row>
    <row r="287" ht="13.5" customHeight="1">
      <c r="K287" s="776"/>
      <c r="L287" s="776"/>
      <c r="M287" s="37"/>
      <c r="O287" s="37"/>
      <c r="P287" s="37"/>
    </row>
    <row r="288" ht="13.5" customHeight="1">
      <c r="K288" s="776"/>
      <c r="L288" s="776"/>
      <c r="M288" s="37"/>
      <c r="O288" s="37"/>
      <c r="P288" s="37"/>
    </row>
    <row r="289" ht="13.5" customHeight="1">
      <c r="K289" s="776"/>
      <c r="L289" s="776"/>
      <c r="M289" s="37"/>
      <c r="O289" s="37"/>
      <c r="P289" s="37"/>
    </row>
    <row r="290" ht="13.5" customHeight="1">
      <c r="K290" s="776"/>
      <c r="L290" s="776"/>
      <c r="M290" s="37"/>
      <c r="O290" s="37"/>
      <c r="P290" s="37"/>
    </row>
    <row r="291" ht="13.5" customHeight="1">
      <c r="K291" s="776"/>
      <c r="L291" s="776"/>
      <c r="M291" s="37"/>
      <c r="O291" s="37"/>
      <c r="P291" s="37"/>
    </row>
    <row r="292" ht="13.5" customHeight="1">
      <c r="K292" s="776"/>
      <c r="L292" s="776"/>
      <c r="M292" s="37"/>
      <c r="O292" s="37"/>
      <c r="P292" s="37"/>
    </row>
    <row r="293" ht="13.5" customHeight="1">
      <c r="K293" s="776"/>
      <c r="L293" s="776"/>
      <c r="M293" s="37"/>
      <c r="O293" s="37"/>
      <c r="P293" s="37"/>
    </row>
    <row r="294" ht="13.5" customHeight="1">
      <c r="K294" s="776"/>
      <c r="L294" s="776"/>
      <c r="M294" s="37"/>
      <c r="O294" s="37"/>
      <c r="P294" s="37"/>
    </row>
    <row r="295" ht="13.5" customHeight="1">
      <c r="K295" s="776"/>
      <c r="L295" s="776"/>
      <c r="M295" s="37"/>
      <c r="O295" s="37"/>
      <c r="P295" s="37"/>
    </row>
    <row r="296" ht="13.5" customHeight="1">
      <c r="K296" s="776"/>
      <c r="L296" s="776"/>
      <c r="M296" s="37"/>
      <c r="O296" s="37"/>
      <c r="P296" s="37"/>
    </row>
    <row r="297" ht="13.5" customHeight="1">
      <c r="K297" s="776"/>
      <c r="L297" s="776"/>
      <c r="M297" s="37"/>
      <c r="O297" s="37"/>
      <c r="P297" s="37"/>
    </row>
    <row r="298" ht="13.5" customHeight="1">
      <c r="K298" s="776"/>
      <c r="L298" s="776"/>
      <c r="M298" s="37"/>
      <c r="O298" s="37"/>
      <c r="P298" s="37"/>
    </row>
    <row r="299" ht="13.5" customHeight="1">
      <c r="K299" s="776"/>
      <c r="L299" s="776"/>
      <c r="M299" s="37"/>
      <c r="O299" s="37"/>
      <c r="P299" s="37"/>
    </row>
    <row r="300" ht="13.5" customHeight="1">
      <c r="K300" s="776"/>
      <c r="L300" s="776"/>
      <c r="M300" s="37"/>
      <c r="O300" s="37"/>
      <c r="P300" s="37"/>
    </row>
    <row r="301" ht="13.5" customHeight="1">
      <c r="K301" s="776"/>
      <c r="L301" s="776"/>
      <c r="M301" s="37"/>
      <c r="O301" s="37"/>
      <c r="P301" s="37"/>
    </row>
    <row r="302" ht="13.5" customHeight="1">
      <c r="K302" s="776"/>
      <c r="L302" s="776"/>
      <c r="M302" s="37"/>
      <c r="O302" s="37"/>
      <c r="P302" s="37"/>
    </row>
    <row r="303" ht="13.5" customHeight="1">
      <c r="K303" s="776"/>
      <c r="L303" s="776"/>
      <c r="M303" s="37"/>
      <c r="O303" s="37"/>
      <c r="P303" s="37"/>
    </row>
    <row r="304" ht="13.5" customHeight="1">
      <c r="K304" s="776"/>
      <c r="L304" s="776"/>
      <c r="M304" s="37"/>
      <c r="O304" s="37"/>
      <c r="P304" s="37"/>
    </row>
    <row r="305" ht="13.5" customHeight="1">
      <c r="K305" s="776"/>
      <c r="L305" s="776"/>
      <c r="M305" s="37"/>
      <c r="O305" s="37"/>
      <c r="P305" s="37"/>
    </row>
    <row r="306" ht="13.5" customHeight="1">
      <c r="K306" s="776"/>
      <c r="L306" s="776"/>
      <c r="M306" s="37"/>
      <c r="O306" s="37"/>
      <c r="P306" s="37"/>
    </row>
    <row r="307" ht="13.5" customHeight="1">
      <c r="K307" s="776"/>
      <c r="L307" s="776"/>
      <c r="M307" s="37"/>
      <c r="O307" s="37"/>
      <c r="P307" s="37"/>
    </row>
    <row r="308" ht="13.5" customHeight="1">
      <c r="K308" s="776"/>
      <c r="L308" s="776"/>
      <c r="M308" s="37"/>
      <c r="O308" s="37"/>
      <c r="P308" s="37"/>
    </row>
    <row r="309" ht="13.5" customHeight="1">
      <c r="K309" s="776"/>
      <c r="L309" s="776"/>
      <c r="M309" s="37"/>
      <c r="O309" s="37"/>
      <c r="P309" s="37"/>
    </row>
    <row r="310" ht="13.5" customHeight="1">
      <c r="K310" s="776"/>
      <c r="L310" s="776"/>
      <c r="M310" s="37"/>
      <c r="O310" s="37"/>
      <c r="P310" s="37"/>
    </row>
    <row r="311" ht="13.5" customHeight="1">
      <c r="K311" s="776"/>
      <c r="L311" s="776"/>
      <c r="M311" s="37"/>
      <c r="O311" s="37"/>
      <c r="P311" s="37"/>
    </row>
    <row r="312" ht="13.5" customHeight="1">
      <c r="K312" s="776"/>
      <c r="L312" s="776"/>
      <c r="M312" s="37"/>
      <c r="O312" s="37"/>
      <c r="P312" s="37"/>
    </row>
    <row r="313" ht="13.5" customHeight="1">
      <c r="K313" s="776"/>
      <c r="L313" s="776"/>
      <c r="M313" s="37"/>
      <c r="O313" s="37"/>
      <c r="P313" s="37"/>
    </row>
    <row r="314" ht="13.5" customHeight="1">
      <c r="K314" s="776"/>
      <c r="L314" s="776"/>
      <c r="M314" s="37"/>
      <c r="O314" s="37"/>
      <c r="P314" s="37"/>
    </row>
    <row r="315" ht="13.5" customHeight="1">
      <c r="K315" s="776"/>
      <c r="L315" s="776"/>
      <c r="M315" s="37"/>
      <c r="O315" s="37"/>
      <c r="P315" s="37"/>
    </row>
    <row r="316" ht="13.5" customHeight="1">
      <c r="K316" s="776"/>
      <c r="L316" s="776"/>
      <c r="M316" s="37"/>
      <c r="O316" s="37"/>
      <c r="P316" s="37"/>
    </row>
    <row r="317" ht="13.5" customHeight="1">
      <c r="K317" s="776"/>
      <c r="L317" s="776"/>
      <c r="M317" s="37"/>
      <c r="O317" s="37"/>
      <c r="P317" s="37"/>
    </row>
    <row r="318" ht="13.5" customHeight="1">
      <c r="K318" s="776"/>
      <c r="L318" s="776"/>
      <c r="M318" s="37"/>
      <c r="O318" s="37"/>
      <c r="P318" s="37"/>
    </row>
    <row r="319" ht="13.5" customHeight="1">
      <c r="K319" s="776"/>
      <c r="L319" s="776"/>
      <c r="M319" s="37"/>
      <c r="O319" s="37"/>
      <c r="P319" s="37"/>
    </row>
    <row r="320" ht="13.5" customHeight="1">
      <c r="K320" s="776"/>
      <c r="L320" s="776"/>
      <c r="M320" s="37"/>
      <c r="O320" s="37"/>
      <c r="P320" s="37"/>
    </row>
    <row r="321" ht="13.5" customHeight="1">
      <c r="K321" s="776"/>
      <c r="L321" s="776"/>
      <c r="M321" s="37"/>
      <c r="O321" s="37"/>
      <c r="P321" s="37"/>
    </row>
    <row r="322" ht="13.5" customHeight="1">
      <c r="K322" s="776"/>
      <c r="L322" s="776"/>
      <c r="M322" s="37"/>
      <c r="O322" s="37"/>
      <c r="P322" s="37"/>
    </row>
    <row r="323" ht="13.5" customHeight="1">
      <c r="K323" s="776"/>
      <c r="L323" s="776"/>
      <c r="M323" s="37"/>
      <c r="O323" s="37"/>
      <c r="P323" s="37"/>
    </row>
    <row r="324" ht="13.5" customHeight="1">
      <c r="K324" s="776"/>
      <c r="L324" s="776"/>
      <c r="M324" s="37"/>
      <c r="O324" s="37"/>
      <c r="P324" s="37"/>
    </row>
    <row r="325" ht="13.5" customHeight="1">
      <c r="K325" s="776"/>
      <c r="L325" s="776"/>
      <c r="M325" s="37"/>
      <c r="O325" s="37"/>
      <c r="P325" s="37"/>
    </row>
    <row r="326" ht="13.5" customHeight="1">
      <c r="K326" s="776"/>
      <c r="L326" s="776"/>
      <c r="M326" s="37"/>
      <c r="O326" s="37"/>
      <c r="P326" s="37"/>
    </row>
    <row r="327" ht="13.5" customHeight="1">
      <c r="K327" s="776"/>
      <c r="L327" s="776"/>
      <c r="M327" s="37"/>
      <c r="O327" s="37"/>
      <c r="P327" s="37"/>
    </row>
    <row r="328" ht="13.5" customHeight="1">
      <c r="K328" s="776"/>
      <c r="L328" s="776"/>
      <c r="M328" s="37"/>
      <c r="O328" s="37"/>
      <c r="P328" s="37"/>
    </row>
    <row r="329" ht="13.5" customHeight="1">
      <c r="K329" s="776"/>
      <c r="L329" s="776"/>
      <c r="M329" s="37"/>
      <c r="O329" s="37"/>
      <c r="P329" s="37"/>
    </row>
    <row r="330" ht="13.5" customHeight="1">
      <c r="K330" s="776"/>
      <c r="L330" s="776"/>
      <c r="M330" s="37"/>
      <c r="O330" s="37"/>
      <c r="P330" s="37"/>
    </row>
    <row r="331" ht="13.5" customHeight="1">
      <c r="K331" s="776"/>
      <c r="L331" s="776"/>
      <c r="M331" s="37"/>
      <c r="O331" s="37"/>
      <c r="P331" s="37"/>
    </row>
    <row r="332" ht="13.5" customHeight="1">
      <c r="K332" s="776"/>
      <c r="L332" s="776"/>
      <c r="M332" s="37"/>
      <c r="O332" s="37"/>
      <c r="P332" s="37"/>
    </row>
    <row r="333" ht="13.5" customHeight="1">
      <c r="K333" s="776"/>
      <c r="L333" s="776"/>
      <c r="M333" s="37"/>
      <c r="O333" s="37"/>
      <c r="P333" s="37"/>
    </row>
    <row r="334" ht="13.5" customHeight="1">
      <c r="K334" s="776"/>
      <c r="L334" s="776"/>
      <c r="M334" s="37"/>
      <c r="O334" s="37"/>
      <c r="P334" s="37"/>
    </row>
    <row r="335" ht="13.5" customHeight="1">
      <c r="K335" s="776"/>
      <c r="L335" s="776"/>
      <c r="M335" s="37"/>
      <c r="O335" s="37"/>
      <c r="P335" s="37"/>
    </row>
    <row r="336" ht="13.5" customHeight="1">
      <c r="K336" s="776"/>
      <c r="L336" s="776"/>
      <c r="M336" s="37"/>
      <c r="O336" s="37"/>
      <c r="P336" s="37"/>
    </row>
    <row r="337" ht="13.5" customHeight="1">
      <c r="K337" s="776"/>
      <c r="L337" s="776"/>
      <c r="M337" s="37"/>
      <c r="O337" s="37"/>
      <c r="P337" s="37"/>
    </row>
    <row r="338" ht="13.5" customHeight="1">
      <c r="K338" s="776"/>
      <c r="L338" s="776"/>
      <c r="M338" s="37"/>
      <c r="O338" s="37"/>
      <c r="P338" s="37"/>
    </row>
    <row r="339" ht="13.5" customHeight="1">
      <c r="K339" s="776"/>
      <c r="L339" s="776"/>
      <c r="M339" s="37"/>
      <c r="O339" s="37"/>
      <c r="P339" s="37"/>
    </row>
    <row r="340" ht="13.5" customHeight="1">
      <c r="K340" s="776"/>
      <c r="L340" s="776"/>
      <c r="M340" s="37"/>
      <c r="O340" s="37"/>
      <c r="P340" s="37"/>
    </row>
    <row r="341" ht="13.5" customHeight="1">
      <c r="K341" s="776"/>
      <c r="L341" s="776"/>
      <c r="M341" s="37"/>
      <c r="O341" s="37"/>
      <c r="P341" s="37"/>
    </row>
    <row r="342" ht="13.5" customHeight="1">
      <c r="K342" s="776"/>
      <c r="L342" s="776"/>
      <c r="M342" s="37"/>
      <c r="O342" s="37"/>
      <c r="P342" s="37"/>
    </row>
    <row r="343" ht="13.5" customHeight="1">
      <c r="K343" s="776"/>
      <c r="L343" s="776"/>
      <c r="M343" s="37"/>
      <c r="O343" s="37"/>
      <c r="P343" s="37"/>
    </row>
    <row r="344" ht="13.5" customHeight="1">
      <c r="K344" s="776"/>
      <c r="L344" s="776"/>
      <c r="M344" s="37"/>
      <c r="O344" s="37"/>
      <c r="P344" s="37"/>
    </row>
    <row r="345" ht="13.5" customHeight="1">
      <c r="K345" s="776"/>
      <c r="L345" s="776"/>
      <c r="M345" s="37"/>
      <c r="O345" s="37"/>
      <c r="P345" s="37"/>
    </row>
    <row r="346" ht="13.5" customHeight="1">
      <c r="K346" s="776"/>
      <c r="L346" s="776"/>
      <c r="M346" s="37"/>
      <c r="O346" s="37"/>
      <c r="P346" s="37"/>
    </row>
    <row r="347" ht="13.5" customHeight="1">
      <c r="K347" s="776"/>
      <c r="L347" s="776"/>
      <c r="M347" s="37"/>
      <c r="O347" s="37"/>
      <c r="P347" s="37"/>
    </row>
    <row r="348" ht="13.5" customHeight="1">
      <c r="K348" s="776"/>
      <c r="L348" s="776"/>
      <c r="M348" s="37"/>
      <c r="O348" s="37"/>
      <c r="P348" s="37"/>
    </row>
    <row r="349" ht="13.5" customHeight="1">
      <c r="K349" s="776"/>
      <c r="L349" s="776"/>
      <c r="M349" s="37"/>
      <c r="O349" s="37"/>
      <c r="P349" s="37"/>
    </row>
    <row r="350" ht="13.5" customHeight="1">
      <c r="K350" s="776"/>
      <c r="L350" s="776"/>
      <c r="M350" s="37"/>
      <c r="O350" s="37"/>
      <c r="P350" s="37"/>
    </row>
    <row r="351" ht="13.5" customHeight="1">
      <c r="K351" s="776"/>
      <c r="L351" s="776"/>
      <c r="M351" s="37"/>
      <c r="O351" s="37"/>
      <c r="P351" s="37"/>
    </row>
    <row r="352" ht="13.5" customHeight="1">
      <c r="K352" s="776"/>
      <c r="L352" s="776"/>
      <c r="M352" s="37"/>
      <c r="O352" s="37"/>
      <c r="P352" s="37"/>
    </row>
    <row r="353" ht="13.5" customHeight="1">
      <c r="K353" s="776"/>
      <c r="L353" s="776"/>
      <c r="M353" s="37"/>
      <c r="O353" s="37"/>
      <c r="P353" s="37"/>
    </row>
    <row r="354" ht="13.5" customHeight="1">
      <c r="K354" s="776"/>
      <c r="L354" s="776"/>
      <c r="M354" s="37"/>
      <c r="O354" s="37"/>
      <c r="P354" s="37"/>
    </row>
    <row r="355" ht="13.5" customHeight="1">
      <c r="K355" s="776"/>
      <c r="L355" s="776"/>
      <c r="M355" s="37"/>
      <c r="O355" s="37"/>
      <c r="P355" s="37"/>
    </row>
    <row r="356" ht="13.5" customHeight="1">
      <c r="K356" s="776"/>
      <c r="L356" s="776"/>
      <c r="M356" s="37"/>
      <c r="O356" s="37"/>
      <c r="P356" s="37"/>
    </row>
    <row r="357" ht="13.5" customHeight="1">
      <c r="K357" s="776"/>
      <c r="L357" s="776"/>
      <c r="M357" s="37"/>
      <c r="O357" s="37"/>
      <c r="P357" s="37"/>
    </row>
    <row r="358" ht="13.5" customHeight="1">
      <c r="K358" s="776"/>
      <c r="L358" s="776"/>
      <c r="M358" s="37"/>
      <c r="O358" s="37"/>
      <c r="P358" s="37"/>
    </row>
    <row r="359" ht="13.5" customHeight="1">
      <c r="K359" s="776"/>
      <c r="L359" s="776"/>
      <c r="M359" s="37"/>
      <c r="O359" s="37"/>
      <c r="P359" s="37"/>
    </row>
    <row r="360" ht="13.5" customHeight="1">
      <c r="K360" s="776"/>
      <c r="L360" s="776"/>
      <c r="M360" s="37"/>
      <c r="O360" s="37"/>
      <c r="P360" s="37"/>
    </row>
    <row r="361" ht="13.5" customHeight="1">
      <c r="K361" s="776"/>
      <c r="L361" s="776"/>
      <c r="M361" s="37"/>
      <c r="O361" s="37"/>
      <c r="P361" s="37"/>
    </row>
    <row r="362" ht="13.5" customHeight="1">
      <c r="K362" s="776"/>
      <c r="L362" s="776"/>
      <c r="M362" s="37"/>
      <c r="O362" s="37"/>
      <c r="P362" s="37"/>
    </row>
    <row r="363" ht="13.5" customHeight="1">
      <c r="K363" s="776"/>
      <c r="L363" s="776"/>
      <c r="M363" s="37"/>
      <c r="O363" s="37"/>
      <c r="P363" s="37"/>
    </row>
    <row r="364" ht="13.5" customHeight="1">
      <c r="K364" s="776"/>
      <c r="L364" s="776"/>
      <c r="M364" s="37"/>
      <c r="O364" s="37"/>
      <c r="P364" s="37"/>
    </row>
    <row r="365" ht="13.5" customHeight="1">
      <c r="K365" s="776"/>
      <c r="L365" s="776"/>
      <c r="M365" s="37"/>
      <c r="O365" s="37"/>
      <c r="P365" s="37"/>
    </row>
    <row r="366" ht="13.5" customHeight="1">
      <c r="K366" s="776"/>
      <c r="L366" s="776"/>
      <c r="M366" s="37"/>
      <c r="O366" s="37"/>
      <c r="P366" s="37"/>
    </row>
    <row r="367" ht="13.5" customHeight="1">
      <c r="K367" s="776"/>
      <c r="L367" s="776"/>
      <c r="M367" s="37"/>
      <c r="O367" s="37"/>
      <c r="P367" s="37"/>
    </row>
    <row r="368" ht="13.5" customHeight="1">
      <c r="K368" s="776"/>
      <c r="L368" s="776"/>
      <c r="M368" s="37"/>
      <c r="O368" s="37"/>
      <c r="P368" s="37"/>
    </row>
    <row r="369" ht="13.5" customHeight="1">
      <c r="K369" s="776"/>
      <c r="L369" s="776"/>
      <c r="M369" s="37"/>
      <c r="O369" s="37"/>
      <c r="P369" s="37"/>
    </row>
    <row r="370" ht="13.5" customHeight="1">
      <c r="K370" s="776"/>
      <c r="L370" s="776"/>
      <c r="M370" s="37"/>
      <c r="O370" s="37"/>
      <c r="P370" s="37"/>
    </row>
    <row r="371" ht="13.5" customHeight="1">
      <c r="K371" s="776"/>
      <c r="L371" s="776"/>
      <c r="M371" s="37"/>
      <c r="O371" s="37"/>
      <c r="P371" s="37"/>
    </row>
    <row r="372" ht="13.5" customHeight="1">
      <c r="K372" s="776"/>
      <c r="L372" s="776"/>
      <c r="M372" s="37"/>
      <c r="O372" s="37"/>
      <c r="P372" s="37"/>
    </row>
    <row r="373" ht="13.5" customHeight="1">
      <c r="K373" s="776"/>
      <c r="L373" s="776"/>
      <c r="M373" s="37"/>
      <c r="O373" s="37"/>
      <c r="P373" s="37"/>
    </row>
    <row r="374" ht="13.5" customHeight="1">
      <c r="K374" s="776"/>
      <c r="L374" s="776"/>
      <c r="M374" s="37"/>
      <c r="O374" s="37"/>
      <c r="P374" s="37"/>
    </row>
    <row r="375" ht="13.5" customHeight="1">
      <c r="K375" s="776"/>
      <c r="L375" s="776"/>
      <c r="M375" s="37"/>
      <c r="O375" s="37"/>
      <c r="P375" s="37"/>
    </row>
    <row r="376" ht="13.5" customHeight="1">
      <c r="K376" s="776"/>
      <c r="L376" s="776"/>
      <c r="M376" s="37"/>
      <c r="O376" s="37"/>
      <c r="P376" s="37"/>
    </row>
    <row r="377" ht="13.5" customHeight="1">
      <c r="K377" s="776"/>
      <c r="L377" s="776"/>
      <c r="M377" s="37"/>
      <c r="O377" s="37"/>
      <c r="P377" s="37"/>
    </row>
    <row r="378" ht="13.5" customHeight="1">
      <c r="K378" s="776"/>
      <c r="L378" s="776"/>
      <c r="M378" s="37"/>
      <c r="O378" s="37"/>
      <c r="P378" s="37"/>
    </row>
    <row r="379" ht="13.5" customHeight="1">
      <c r="K379" s="776"/>
      <c r="L379" s="776"/>
      <c r="M379" s="37"/>
      <c r="O379" s="37"/>
      <c r="P379" s="37"/>
    </row>
    <row r="380" ht="13.5" customHeight="1">
      <c r="K380" s="776"/>
      <c r="L380" s="776"/>
      <c r="M380" s="37"/>
      <c r="O380" s="37"/>
      <c r="P380" s="37"/>
    </row>
    <row r="381" ht="13.5" customHeight="1">
      <c r="K381" s="776"/>
      <c r="L381" s="776"/>
      <c r="M381" s="37"/>
      <c r="O381" s="37"/>
      <c r="P381" s="37"/>
    </row>
    <row r="382" ht="13.5" customHeight="1">
      <c r="K382" s="776"/>
      <c r="L382" s="776"/>
      <c r="M382" s="37"/>
      <c r="O382" s="37"/>
      <c r="P382" s="37"/>
    </row>
    <row r="383" ht="13.5" customHeight="1">
      <c r="K383" s="776"/>
      <c r="L383" s="776"/>
      <c r="M383" s="37"/>
      <c r="O383" s="37"/>
      <c r="P383" s="37"/>
    </row>
    <row r="384" ht="13.5" customHeight="1">
      <c r="K384" s="776"/>
      <c r="L384" s="776"/>
      <c r="M384" s="37"/>
      <c r="O384" s="37"/>
      <c r="P384" s="37"/>
    </row>
    <row r="385" ht="13.5" customHeight="1">
      <c r="K385" s="776"/>
      <c r="L385" s="776"/>
      <c r="M385" s="37"/>
      <c r="O385" s="37"/>
      <c r="P385" s="37"/>
    </row>
    <row r="386" ht="13.5" customHeight="1">
      <c r="K386" s="776"/>
      <c r="L386" s="776"/>
      <c r="M386" s="37"/>
      <c r="O386" s="37"/>
      <c r="P386" s="37"/>
    </row>
    <row r="387" ht="13.5" customHeight="1">
      <c r="K387" s="776"/>
      <c r="L387" s="776"/>
      <c r="M387" s="37"/>
      <c r="O387" s="37"/>
      <c r="P387" s="37"/>
    </row>
    <row r="388" ht="13.5" customHeight="1">
      <c r="K388" s="776"/>
      <c r="L388" s="776"/>
      <c r="M388" s="37"/>
      <c r="O388" s="37"/>
      <c r="P388" s="37"/>
    </row>
    <row r="389" ht="13.5" customHeight="1">
      <c r="K389" s="776"/>
      <c r="L389" s="776"/>
      <c r="M389" s="37"/>
      <c r="O389" s="37"/>
      <c r="P389" s="37"/>
    </row>
    <row r="390" ht="13.5" customHeight="1">
      <c r="K390" s="776"/>
      <c r="L390" s="776"/>
      <c r="M390" s="37"/>
      <c r="O390" s="37"/>
      <c r="P390" s="37"/>
    </row>
    <row r="391" ht="13.5" customHeight="1">
      <c r="K391" s="776"/>
      <c r="L391" s="776"/>
      <c r="M391" s="37"/>
      <c r="O391" s="37"/>
      <c r="P391" s="37"/>
    </row>
    <row r="392" ht="13.5" customHeight="1">
      <c r="K392" s="776"/>
      <c r="L392" s="776"/>
      <c r="M392" s="37"/>
      <c r="O392" s="37"/>
      <c r="P392" s="37"/>
    </row>
    <row r="393" ht="13.5" customHeight="1">
      <c r="K393" s="776"/>
      <c r="L393" s="776"/>
      <c r="M393" s="37"/>
      <c r="O393" s="37"/>
      <c r="P393" s="37"/>
    </row>
    <row r="394" ht="13.5" customHeight="1">
      <c r="K394" s="776"/>
      <c r="L394" s="776"/>
      <c r="M394" s="37"/>
      <c r="O394" s="37"/>
      <c r="P394" s="37"/>
    </row>
    <row r="395" ht="13.5" customHeight="1">
      <c r="K395" s="776"/>
      <c r="L395" s="776"/>
      <c r="M395" s="37"/>
      <c r="O395" s="37"/>
      <c r="P395" s="37"/>
    </row>
    <row r="396" ht="13.5" customHeight="1">
      <c r="K396" s="776"/>
      <c r="L396" s="776"/>
      <c r="M396" s="37"/>
      <c r="O396" s="37"/>
      <c r="P396" s="37"/>
    </row>
    <row r="397" ht="13.5" customHeight="1">
      <c r="K397" s="776"/>
      <c r="L397" s="776"/>
      <c r="M397" s="37"/>
      <c r="O397" s="37"/>
      <c r="P397" s="37"/>
    </row>
    <row r="398" ht="13.5" customHeight="1">
      <c r="K398" s="776"/>
      <c r="L398" s="776"/>
      <c r="M398" s="37"/>
      <c r="O398" s="37"/>
      <c r="P398" s="37"/>
    </row>
    <row r="399" ht="13.5" customHeight="1">
      <c r="K399" s="776"/>
      <c r="L399" s="776"/>
      <c r="M399" s="37"/>
      <c r="O399" s="37"/>
      <c r="P399" s="37"/>
    </row>
    <row r="400" ht="13.5" customHeight="1">
      <c r="K400" s="776"/>
      <c r="L400" s="776"/>
      <c r="M400" s="37"/>
      <c r="O400" s="37"/>
      <c r="P400" s="37"/>
    </row>
    <row r="401" ht="13.5" customHeight="1">
      <c r="K401" s="776"/>
      <c r="L401" s="776"/>
      <c r="M401" s="37"/>
      <c r="O401" s="37"/>
      <c r="P401" s="37"/>
    </row>
    <row r="402" ht="13.5" customHeight="1">
      <c r="K402" s="776"/>
      <c r="L402" s="776"/>
      <c r="M402" s="37"/>
      <c r="O402" s="37"/>
      <c r="P402" s="37"/>
    </row>
    <row r="403" ht="13.5" customHeight="1">
      <c r="K403" s="776"/>
      <c r="L403" s="776"/>
      <c r="M403" s="37"/>
      <c r="O403" s="37"/>
      <c r="P403" s="37"/>
    </row>
    <row r="404" ht="13.5" customHeight="1">
      <c r="K404" s="776"/>
      <c r="L404" s="776"/>
      <c r="M404" s="37"/>
      <c r="O404" s="37"/>
      <c r="P404" s="37"/>
    </row>
    <row r="405" ht="13.5" customHeight="1">
      <c r="K405" s="776"/>
      <c r="L405" s="776"/>
      <c r="M405" s="37"/>
      <c r="O405" s="37"/>
      <c r="P405" s="37"/>
    </row>
    <row r="406" ht="13.5" customHeight="1">
      <c r="K406" s="776"/>
      <c r="L406" s="776"/>
      <c r="M406" s="37"/>
      <c r="O406" s="37"/>
      <c r="P406" s="37"/>
    </row>
    <row r="407" ht="13.5" customHeight="1">
      <c r="K407" s="776"/>
      <c r="L407" s="776"/>
      <c r="M407" s="37"/>
      <c r="O407" s="37"/>
      <c r="P407" s="37"/>
    </row>
    <row r="408" ht="13.5" customHeight="1">
      <c r="K408" s="776"/>
      <c r="L408" s="776"/>
      <c r="M408" s="37"/>
      <c r="O408" s="37"/>
      <c r="P408" s="37"/>
    </row>
    <row r="409" ht="13.5" customHeight="1">
      <c r="K409" s="776"/>
      <c r="L409" s="776"/>
      <c r="M409" s="37"/>
      <c r="O409" s="37"/>
      <c r="P409" s="37"/>
    </row>
    <row r="410" ht="13.5" customHeight="1">
      <c r="K410" s="776"/>
      <c r="L410" s="776"/>
      <c r="M410" s="37"/>
      <c r="O410" s="37"/>
      <c r="P410" s="37"/>
    </row>
    <row r="411" ht="13.5" customHeight="1">
      <c r="K411" s="776"/>
      <c r="L411" s="776"/>
      <c r="M411" s="37"/>
      <c r="O411" s="37"/>
      <c r="P411" s="37"/>
    </row>
    <row r="412" ht="13.5" customHeight="1">
      <c r="K412" s="776"/>
      <c r="L412" s="776"/>
      <c r="M412" s="37"/>
      <c r="O412" s="37"/>
      <c r="P412" s="37"/>
    </row>
    <row r="413" ht="13.5" customHeight="1">
      <c r="K413" s="776"/>
      <c r="L413" s="776"/>
      <c r="M413" s="37"/>
      <c r="O413" s="37"/>
      <c r="P413" s="37"/>
    </row>
    <row r="414" ht="13.5" customHeight="1">
      <c r="K414" s="776"/>
      <c r="L414" s="776"/>
      <c r="M414" s="37"/>
      <c r="O414" s="37"/>
      <c r="P414" s="37"/>
    </row>
    <row r="415" ht="13.5" customHeight="1">
      <c r="K415" s="776"/>
      <c r="L415" s="776"/>
      <c r="M415" s="37"/>
      <c r="O415" s="37"/>
      <c r="P415" s="37"/>
    </row>
    <row r="416" ht="13.5" customHeight="1">
      <c r="K416" s="776"/>
      <c r="L416" s="776"/>
      <c r="M416" s="37"/>
      <c r="O416" s="37"/>
      <c r="P416" s="37"/>
    </row>
    <row r="417" ht="13.5" customHeight="1">
      <c r="K417" s="776"/>
      <c r="L417" s="776"/>
      <c r="M417" s="37"/>
      <c r="O417" s="37"/>
      <c r="P417" s="37"/>
    </row>
    <row r="418" ht="13.5" customHeight="1">
      <c r="K418" s="776"/>
      <c r="L418" s="776"/>
      <c r="M418" s="37"/>
      <c r="O418" s="37"/>
      <c r="P418" s="37"/>
    </row>
    <row r="419" ht="13.5" customHeight="1">
      <c r="K419" s="776"/>
      <c r="L419" s="776"/>
      <c r="M419" s="37"/>
      <c r="O419" s="37"/>
      <c r="P419" s="37"/>
    </row>
    <row r="420" ht="13.5" customHeight="1">
      <c r="K420" s="776"/>
      <c r="L420" s="776"/>
      <c r="M420" s="37"/>
      <c r="O420" s="37"/>
      <c r="P420" s="37"/>
    </row>
    <row r="421" ht="13.5" customHeight="1">
      <c r="K421" s="776"/>
      <c r="L421" s="776"/>
      <c r="M421" s="37"/>
      <c r="O421" s="37"/>
      <c r="P421" s="37"/>
    </row>
    <row r="422" ht="13.5" customHeight="1">
      <c r="K422" s="776"/>
      <c r="L422" s="776"/>
      <c r="M422" s="37"/>
      <c r="O422" s="37"/>
      <c r="P422" s="37"/>
    </row>
    <row r="423" ht="13.5" customHeight="1">
      <c r="K423" s="776"/>
      <c r="L423" s="776"/>
      <c r="M423" s="37"/>
      <c r="O423" s="37"/>
      <c r="P423" s="37"/>
    </row>
    <row r="424" ht="13.5" customHeight="1">
      <c r="K424" s="776"/>
      <c r="L424" s="776"/>
      <c r="M424" s="37"/>
      <c r="O424" s="37"/>
      <c r="P424" s="37"/>
    </row>
    <row r="425" ht="13.5" customHeight="1">
      <c r="K425" s="776"/>
      <c r="L425" s="776"/>
      <c r="M425" s="37"/>
      <c r="O425" s="37"/>
      <c r="P425" s="37"/>
    </row>
    <row r="426" ht="13.5" customHeight="1">
      <c r="K426" s="776"/>
      <c r="L426" s="776"/>
      <c r="M426" s="37"/>
      <c r="O426" s="37"/>
      <c r="P426" s="37"/>
    </row>
    <row r="427" ht="13.5" customHeight="1">
      <c r="K427" s="776"/>
      <c r="L427" s="776"/>
      <c r="M427" s="37"/>
      <c r="O427" s="37"/>
      <c r="P427" s="37"/>
    </row>
    <row r="428" ht="13.5" customHeight="1">
      <c r="K428" s="776"/>
      <c r="L428" s="776"/>
      <c r="M428" s="37"/>
      <c r="O428" s="37"/>
      <c r="P428" s="37"/>
    </row>
    <row r="429" ht="13.5" customHeight="1">
      <c r="K429" s="776"/>
      <c r="L429" s="776"/>
      <c r="M429" s="37"/>
      <c r="O429" s="37"/>
      <c r="P429" s="37"/>
    </row>
    <row r="430" ht="13.5" customHeight="1">
      <c r="K430" s="776"/>
      <c r="L430" s="776"/>
      <c r="M430" s="37"/>
      <c r="O430" s="37"/>
      <c r="P430" s="37"/>
    </row>
    <row r="431" ht="13.5" customHeight="1">
      <c r="K431" s="776"/>
      <c r="L431" s="776"/>
      <c r="M431" s="37"/>
      <c r="O431" s="37"/>
      <c r="P431" s="37"/>
    </row>
    <row r="432" ht="13.5" customHeight="1">
      <c r="K432" s="776"/>
      <c r="L432" s="776"/>
      <c r="M432" s="37"/>
      <c r="O432" s="37"/>
      <c r="P432" s="37"/>
    </row>
    <row r="433" ht="13.5" customHeight="1">
      <c r="K433" s="776"/>
      <c r="L433" s="776"/>
      <c r="M433" s="37"/>
      <c r="O433" s="37"/>
      <c r="P433" s="37"/>
    </row>
    <row r="434" ht="13.5" customHeight="1">
      <c r="K434" s="776"/>
      <c r="L434" s="776"/>
      <c r="M434" s="37"/>
      <c r="O434" s="37"/>
      <c r="P434" s="37"/>
    </row>
    <row r="435" ht="13.5" customHeight="1">
      <c r="K435" s="776"/>
      <c r="L435" s="776"/>
      <c r="M435" s="37"/>
      <c r="O435" s="37"/>
      <c r="P435" s="37"/>
    </row>
    <row r="436" ht="13.5" customHeight="1">
      <c r="K436" s="776"/>
      <c r="L436" s="776"/>
      <c r="M436" s="37"/>
      <c r="O436" s="37"/>
      <c r="P436" s="37"/>
    </row>
    <row r="437" ht="13.5" customHeight="1">
      <c r="K437" s="776"/>
      <c r="L437" s="776"/>
      <c r="M437" s="37"/>
      <c r="O437" s="37"/>
      <c r="P437" s="37"/>
    </row>
    <row r="438" ht="13.5" customHeight="1">
      <c r="K438" s="776"/>
      <c r="L438" s="776"/>
      <c r="M438" s="37"/>
      <c r="O438" s="37"/>
      <c r="P438" s="37"/>
    </row>
    <row r="439" ht="13.5" customHeight="1">
      <c r="K439" s="776"/>
      <c r="L439" s="776"/>
      <c r="M439" s="37"/>
      <c r="O439" s="37"/>
      <c r="P439" s="37"/>
    </row>
    <row r="440" ht="13.5" customHeight="1">
      <c r="K440" s="776"/>
      <c r="L440" s="776"/>
      <c r="M440" s="37"/>
      <c r="O440" s="37"/>
      <c r="P440" s="37"/>
    </row>
    <row r="441" ht="13.5" customHeight="1">
      <c r="K441" s="776"/>
      <c r="L441" s="776"/>
      <c r="M441" s="37"/>
      <c r="O441" s="37"/>
      <c r="P441" s="37"/>
    </row>
    <row r="442" ht="13.5" customHeight="1">
      <c r="K442" s="776"/>
      <c r="L442" s="776"/>
      <c r="M442" s="37"/>
      <c r="O442" s="37"/>
      <c r="P442" s="37"/>
    </row>
    <row r="443" ht="13.5" customHeight="1">
      <c r="K443" s="776"/>
      <c r="L443" s="776"/>
      <c r="M443" s="37"/>
      <c r="O443" s="37"/>
      <c r="P443" s="37"/>
    </row>
    <row r="444" ht="13.5" customHeight="1">
      <c r="K444" s="776"/>
      <c r="L444" s="776"/>
      <c r="M444" s="37"/>
      <c r="O444" s="37"/>
      <c r="P444" s="37"/>
    </row>
    <row r="445" ht="13.5" customHeight="1">
      <c r="K445" s="776"/>
      <c r="L445" s="776"/>
      <c r="M445" s="37"/>
      <c r="O445" s="37"/>
      <c r="P445" s="37"/>
    </row>
    <row r="446" ht="13.5" customHeight="1">
      <c r="K446" s="776"/>
      <c r="L446" s="776"/>
      <c r="M446" s="37"/>
      <c r="O446" s="37"/>
      <c r="P446" s="37"/>
    </row>
    <row r="447" ht="13.5" customHeight="1">
      <c r="K447" s="776"/>
      <c r="L447" s="776"/>
      <c r="M447" s="37"/>
      <c r="O447" s="37"/>
      <c r="P447" s="37"/>
    </row>
    <row r="448" ht="13.5" customHeight="1">
      <c r="K448" s="776"/>
      <c r="L448" s="776"/>
      <c r="M448" s="37"/>
      <c r="O448" s="37"/>
      <c r="P448" s="37"/>
    </row>
    <row r="449" ht="13.5" customHeight="1">
      <c r="K449" s="776"/>
      <c r="L449" s="776"/>
      <c r="M449" s="37"/>
      <c r="O449" s="37"/>
      <c r="P449" s="37"/>
    </row>
    <row r="450" ht="13.5" customHeight="1">
      <c r="K450" s="776"/>
      <c r="L450" s="776"/>
      <c r="M450" s="37"/>
      <c r="O450" s="37"/>
      <c r="P450" s="37"/>
    </row>
    <row r="451" ht="13.5" customHeight="1">
      <c r="K451" s="776"/>
      <c r="L451" s="776"/>
      <c r="M451" s="37"/>
      <c r="O451" s="37"/>
      <c r="P451" s="37"/>
    </row>
    <row r="452" ht="13.5" customHeight="1">
      <c r="K452" s="776"/>
      <c r="L452" s="776"/>
      <c r="M452" s="37"/>
      <c r="O452" s="37"/>
      <c r="P452" s="37"/>
    </row>
    <row r="453" ht="13.5" customHeight="1">
      <c r="K453" s="776"/>
      <c r="L453" s="776"/>
      <c r="M453" s="37"/>
      <c r="O453" s="37"/>
      <c r="P453" s="37"/>
    </row>
    <row r="454" ht="13.5" customHeight="1">
      <c r="K454" s="776"/>
      <c r="L454" s="776"/>
      <c r="M454" s="37"/>
      <c r="O454" s="37"/>
      <c r="P454" s="37"/>
    </row>
    <row r="455" ht="13.5" customHeight="1">
      <c r="K455" s="776"/>
      <c r="L455" s="776"/>
      <c r="M455" s="37"/>
      <c r="O455" s="37"/>
      <c r="P455" s="37"/>
    </row>
    <row r="456" ht="13.5" customHeight="1">
      <c r="K456" s="776"/>
      <c r="L456" s="776"/>
      <c r="M456" s="37"/>
      <c r="O456" s="37"/>
      <c r="P456" s="37"/>
    </row>
    <row r="457" ht="13.5" customHeight="1">
      <c r="K457" s="776"/>
      <c r="L457" s="776"/>
      <c r="M457" s="37"/>
      <c r="O457" s="37"/>
      <c r="P457" s="37"/>
    </row>
    <row r="458" ht="13.5" customHeight="1">
      <c r="K458" s="776"/>
      <c r="L458" s="776"/>
      <c r="M458" s="37"/>
      <c r="O458" s="37"/>
      <c r="P458" s="37"/>
    </row>
    <row r="459" ht="13.5" customHeight="1">
      <c r="K459" s="776"/>
      <c r="L459" s="776"/>
      <c r="M459" s="37"/>
      <c r="O459" s="37"/>
      <c r="P459" s="37"/>
    </row>
    <row r="460" ht="13.5" customHeight="1">
      <c r="K460" s="776"/>
      <c r="L460" s="776"/>
      <c r="M460" s="37"/>
      <c r="O460" s="37"/>
      <c r="P460" s="37"/>
    </row>
    <row r="461" ht="13.5" customHeight="1">
      <c r="K461" s="776"/>
      <c r="L461" s="776"/>
      <c r="M461" s="37"/>
      <c r="O461" s="37"/>
      <c r="P461" s="37"/>
    </row>
    <row r="462" ht="13.5" customHeight="1">
      <c r="K462" s="776"/>
      <c r="L462" s="776"/>
      <c r="M462" s="37"/>
      <c r="O462" s="37"/>
      <c r="P462" s="37"/>
    </row>
    <row r="463" ht="13.5" customHeight="1">
      <c r="K463" s="776"/>
      <c r="L463" s="776"/>
      <c r="M463" s="37"/>
      <c r="O463" s="37"/>
      <c r="P463" s="37"/>
    </row>
    <row r="464" ht="13.5" customHeight="1">
      <c r="K464" s="776"/>
      <c r="L464" s="776"/>
      <c r="M464" s="37"/>
      <c r="O464" s="37"/>
      <c r="P464" s="37"/>
    </row>
    <row r="465" ht="13.5" customHeight="1">
      <c r="K465" s="776"/>
      <c r="L465" s="776"/>
      <c r="M465" s="37"/>
      <c r="O465" s="37"/>
      <c r="P465" s="37"/>
    </row>
    <row r="466" ht="13.5" customHeight="1">
      <c r="K466" s="776"/>
      <c r="L466" s="776"/>
      <c r="M466" s="37"/>
      <c r="O466" s="37"/>
      <c r="P466" s="37"/>
    </row>
    <row r="467" ht="13.5" customHeight="1">
      <c r="K467" s="776"/>
      <c r="L467" s="776"/>
      <c r="M467" s="37"/>
      <c r="O467" s="37"/>
      <c r="P467" s="37"/>
    </row>
    <row r="468" ht="13.5" customHeight="1">
      <c r="K468" s="776"/>
      <c r="L468" s="776"/>
      <c r="M468" s="37"/>
      <c r="O468" s="37"/>
      <c r="P468" s="37"/>
    </row>
    <row r="469" ht="13.5" customHeight="1">
      <c r="K469" s="776"/>
      <c r="L469" s="776"/>
      <c r="M469" s="37"/>
      <c r="O469" s="37"/>
      <c r="P469" s="37"/>
    </row>
    <row r="470" ht="13.5" customHeight="1">
      <c r="K470" s="776"/>
      <c r="L470" s="776"/>
      <c r="M470" s="37"/>
      <c r="O470" s="37"/>
      <c r="P470" s="37"/>
    </row>
    <row r="471" ht="13.5" customHeight="1">
      <c r="K471" s="776"/>
      <c r="L471" s="776"/>
      <c r="M471" s="37"/>
      <c r="O471" s="37"/>
      <c r="P471" s="37"/>
    </row>
    <row r="472" ht="13.5" customHeight="1">
      <c r="K472" s="776"/>
      <c r="L472" s="776"/>
      <c r="M472" s="37"/>
      <c r="O472" s="37"/>
      <c r="P472" s="37"/>
    </row>
    <row r="473" ht="13.5" customHeight="1">
      <c r="K473" s="776"/>
      <c r="L473" s="776"/>
      <c r="M473" s="37"/>
      <c r="O473" s="37"/>
      <c r="P473" s="37"/>
    </row>
    <row r="474" ht="13.5" customHeight="1">
      <c r="K474" s="776"/>
      <c r="L474" s="776"/>
      <c r="M474" s="37"/>
      <c r="O474" s="37"/>
      <c r="P474" s="37"/>
    </row>
    <row r="475" ht="13.5" customHeight="1">
      <c r="K475" s="776"/>
      <c r="L475" s="776"/>
      <c r="M475" s="37"/>
      <c r="O475" s="37"/>
      <c r="P475" s="37"/>
    </row>
    <row r="476" ht="13.5" customHeight="1">
      <c r="K476" s="776"/>
      <c r="L476" s="776"/>
      <c r="M476" s="37"/>
      <c r="O476" s="37"/>
      <c r="P476" s="37"/>
    </row>
    <row r="477" ht="13.5" customHeight="1">
      <c r="K477" s="776"/>
      <c r="L477" s="776"/>
      <c r="M477" s="37"/>
      <c r="O477" s="37"/>
      <c r="P477" s="37"/>
    </row>
    <row r="478" ht="13.5" customHeight="1">
      <c r="K478" s="776"/>
      <c r="L478" s="776"/>
      <c r="M478" s="37"/>
      <c r="O478" s="37"/>
      <c r="P478" s="37"/>
    </row>
    <row r="479" ht="13.5" customHeight="1">
      <c r="K479" s="776"/>
      <c r="L479" s="776"/>
      <c r="M479" s="37"/>
      <c r="O479" s="37"/>
      <c r="P479" s="37"/>
    </row>
    <row r="480" ht="13.5" customHeight="1">
      <c r="K480" s="776"/>
      <c r="L480" s="776"/>
      <c r="M480" s="37"/>
      <c r="O480" s="37"/>
      <c r="P480" s="37"/>
    </row>
    <row r="481" ht="13.5" customHeight="1">
      <c r="K481" s="776"/>
      <c r="L481" s="776"/>
      <c r="M481" s="37"/>
      <c r="O481" s="37"/>
      <c r="P481" s="37"/>
    </row>
    <row r="482" ht="13.5" customHeight="1">
      <c r="K482" s="776"/>
      <c r="L482" s="776"/>
      <c r="M482" s="37"/>
      <c r="O482" s="37"/>
      <c r="P482" s="37"/>
    </row>
    <row r="483" ht="13.5" customHeight="1">
      <c r="K483" s="776"/>
      <c r="L483" s="776"/>
      <c r="M483" s="37"/>
      <c r="O483" s="37"/>
      <c r="P483" s="37"/>
    </row>
    <row r="484" ht="13.5" customHeight="1">
      <c r="K484" s="776"/>
      <c r="L484" s="776"/>
      <c r="M484" s="37"/>
      <c r="O484" s="37"/>
      <c r="P484" s="37"/>
    </row>
    <row r="485" ht="13.5" customHeight="1">
      <c r="K485" s="776"/>
      <c r="L485" s="776"/>
      <c r="M485" s="37"/>
      <c r="O485" s="37"/>
      <c r="P485" s="37"/>
    </row>
    <row r="486" ht="13.5" customHeight="1">
      <c r="K486" s="776"/>
      <c r="L486" s="776"/>
      <c r="M486" s="37"/>
      <c r="O486" s="37"/>
      <c r="P486" s="37"/>
    </row>
    <row r="487" ht="13.5" customHeight="1">
      <c r="K487" s="776"/>
      <c r="L487" s="776"/>
      <c r="M487" s="37"/>
      <c r="O487" s="37"/>
      <c r="P487" s="37"/>
    </row>
    <row r="488" ht="13.5" customHeight="1">
      <c r="K488" s="776"/>
      <c r="L488" s="776"/>
      <c r="M488" s="37"/>
      <c r="O488" s="37"/>
      <c r="P488" s="37"/>
    </row>
    <row r="489" ht="13.5" customHeight="1">
      <c r="K489" s="776"/>
      <c r="L489" s="776"/>
      <c r="M489" s="37"/>
      <c r="O489" s="37"/>
      <c r="P489" s="37"/>
    </row>
    <row r="490" ht="13.5" customHeight="1">
      <c r="K490" s="776"/>
      <c r="L490" s="776"/>
      <c r="M490" s="37"/>
      <c r="O490" s="37"/>
      <c r="P490" s="37"/>
    </row>
    <row r="491" ht="13.5" customHeight="1">
      <c r="K491" s="776"/>
      <c r="L491" s="776"/>
      <c r="M491" s="37"/>
      <c r="O491" s="37"/>
      <c r="P491" s="37"/>
    </row>
    <row r="492" ht="13.5" customHeight="1">
      <c r="K492" s="776"/>
      <c r="L492" s="776"/>
      <c r="M492" s="37"/>
      <c r="O492" s="37"/>
      <c r="P492" s="37"/>
    </row>
    <row r="493" ht="13.5" customHeight="1">
      <c r="K493" s="776"/>
      <c r="L493" s="776"/>
      <c r="M493" s="37"/>
      <c r="O493" s="37"/>
      <c r="P493" s="37"/>
    </row>
    <row r="494" ht="13.5" customHeight="1">
      <c r="K494" s="776"/>
      <c r="L494" s="776"/>
      <c r="M494" s="37"/>
      <c r="O494" s="37"/>
      <c r="P494" s="37"/>
    </row>
    <row r="495" ht="13.5" customHeight="1">
      <c r="K495" s="776"/>
      <c r="L495" s="776"/>
      <c r="M495" s="37"/>
      <c r="O495" s="37"/>
      <c r="P495" s="37"/>
    </row>
    <row r="496" ht="13.5" customHeight="1">
      <c r="K496" s="776"/>
      <c r="L496" s="776"/>
      <c r="M496" s="37"/>
      <c r="O496" s="37"/>
      <c r="P496" s="37"/>
    </row>
    <row r="497" ht="13.5" customHeight="1">
      <c r="K497" s="776"/>
      <c r="L497" s="776"/>
      <c r="M497" s="37"/>
      <c r="O497" s="37"/>
      <c r="P497" s="37"/>
    </row>
    <row r="498" ht="13.5" customHeight="1">
      <c r="K498" s="776"/>
      <c r="L498" s="776"/>
      <c r="M498" s="37"/>
      <c r="O498" s="37"/>
      <c r="P498" s="37"/>
    </row>
    <row r="499" ht="13.5" customHeight="1">
      <c r="K499" s="776"/>
      <c r="L499" s="776"/>
      <c r="M499" s="37"/>
      <c r="O499" s="37"/>
      <c r="P499" s="37"/>
    </row>
    <row r="500" ht="13.5" customHeight="1">
      <c r="K500" s="776"/>
      <c r="L500" s="776"/>
      <c r="M500" s="37"/>
      <c r="O500" s="37"/>
      <c r="P500" s="37"/>
    </row>
    <row r="501" ht="13.5" customHeight="1">
      <c r="K501" s="776"/>
      <c r="L501" s="776"/>
      <c r="M501" s="37"/>
      <c r="O501" s="37"/>
      <c r="P501" s="37"/>
    </row>
    <row r="502" ht="13.5" customHeight="1">
      <c r="K502" s="776"/>
      <c r="L502" s="776"/>
      <c r="M502" s="37"/>
      <c r="O502" s="37"/>
      <c r="P502" s="37"/>
    </row>
    <row r="503" ht="13.5" customHeight="1">
      <c r="K503" s="776"/>
      <c r="L503" s="776"/>
      <c r="M503" s="37"/>
      <c r="O503" s="37"/>
      <c r="P503" s="37"/>
    </row>
    <row r="504" ht="13.5" customHeight="1">
      <c r="K504" s="776"/>
      <c r="L504" s="776"/>
      <c r="M504" s="37"/>
      <c r="O504" s="37"/>
      <c r="P504" s="37"/>
    </row>
    <row r="505" ht="13.5" customHeight="1">
      <c r="K505" s="776"/>
      <c r="L505" s="776"/>
      <c r="M505" s="37"/>
      <c r="O505" s="37"/>
      <c r="P505" s="37"/>
    </row>
    <row r="506" ht="13.5" customHeight="1">
      <c r="K506" s="776"/>
      <c r="L506" s="776"/>
      <c r="M506" s="37"/>
      <c r="O506" s="37"/>
      <c r="P506" s="37"/>
    </row>
    <row r="507" ht="13.5" customHeight="1">
      <c r="K507" s="776"/>
      <c r="L507" s="776"/>
      <c r="M507" s="37"/>
      <c r="O507" s="37"/>
      <c r="P507" s="37"/>
    </row>
    <row r="508" ht="13.5" customHeight="1">
      <c r="K508" s="776"/>
      <c r="L508" s="776"/>
      <c r="M508" s="37"/>
      <c r="O508" s="37"/>
      <c r="P508" s="37"/>
    </row>
    <row r="509" ht="13.5" customHeight="1">
      <c r="K509" s="776"/>
      <c r="L509" s="776"/>
      <c r="M509" s="37"/>
      <c r="O509" s="37"/>
      <c r="P509" s="37"/>
    </row>
    <row r="510" ht="13.5" customHeight="1">
      <c r="K510" s="776"/>
      <c r="L510" s="776"/>
      <c r="M510" s="37"/>
      <c r="O510" s="37"/>
      <c r="P510" s="37"/>
    </row>
    <row r="511" ht="13.5" customHeight="1">
      <c r="K511" s="776"/>
      <c r="L511" s="776"/>
      <c r="M511" s="37"/>
      <c r="O511" s="37"/>
      <c r="P511" s="37"/>
    </row>
    <row r="512" ht="13.5" customHeight="1">
      <c r="K512" s="776"/>
      <c r="L512" s="776"/>
      <c r="M512" s="37"/>
      <c r="O512" s="37"/>
      <c r="P512" s="37"/>
    </row>
    <row r="513" ht="13.5" customHeight="1">
      <c r="K513" s="776"/>
      <c r="L513" s="776"/>
      <c r="M513" s="37"/>
      <c r="O513" s="37"/>
      <c r="P513" s="37"/>
    </row>
    <row r="514" ht="13.5" customHeight="1">
      <c r="K514" s="776"/>
      <c r="L514" s="776"/>
      <c r="M514" s="37"/>
      <c r="O514" s="37"/>
      <c r="P514" s="37"/>
    </row>
    <row r="515" ht="13.5" customHeight="1">
      <c r="K515" s="776"/>
      <c r="L515" s="776"/>
      <c r="M515" s="37"/>
      <c r="O515" s="37"/>
      <c r="P515" s="37"/>
    </row>
    <row r="516" ht="13.5" customHeight="1">
      <c r="K516" s="776"/>
      <c r="L516" s="776"/>
      <c r="M516" s="37"/>
      <c r="O516" s="37"/>
      <c r="P516" s="37"/>
    </row>
    <row r="517" ht="13.5" customHeight="1">
      <c r="K517" s="776"/>
      <c r="L517" s="776"/>
      <c r="M517" s="37"/>
      <c r="O517" s="37"/>
      <c r="P517" s="37"/>
    </row>
    <row r="518" ht="13.5" customHeight="1">
      <c r="K518" s="776"/>
      <c r="L518" s="776"/>
      <c r="M518" s="37"/>
      <c r="O518" s="37"/>
      <c r="P518" s="37"/>
    </row>
    <row r="519" ht="13.5" customHeight="1">
      <c r="K519" s="776"/>
      <c r="L519" s="776"/>
      <c r="M519" s="37"/>
      <c r="O519" s="37"/>
      <c r="P519" s="37"/>
    </row>
    <row r="520" ht="13.5" customHeight="1">
      <c r="K520" s="776"/>
      <c r="L520" s="776"/>
      <c r="M520" s="37"/>
      <c r="O520" s="37"/>
      <c r="P520" s="37"/>
    </row>
    <row r="521" ht="13.5" customHeight="1">
      <c r="K521" s="776"/>
      <c r="L521" s="776"/>
      <c r="M521" s="37"/>
      <c r="O521" s="37"/>
      <c r="P521" s="37"/>
    </row>
    <row r="522" ht="13.5" customHeight="1">
      <c r="K522" s="776"/>
      <c r="L522" s="776"/>
      <c r="M522" s="37"/>
      <c r="O522" s="37"/>
      <c r="P522" s="37"/>
    </row>
    <row r="523" ht="13.5" customHeight="1">
      <c r="K523" s="776"/>
      <c r="L523" s="776"/>
      <c r="M523" s="37"/>
      <c r="O523" s="37"/>
      <c r="P523" s="37"/>
    </row>
    <row r="524" ht="13.5" customHeight="1">
      <c r="K524" s="776"/>
      <c r="L524" s="776"/>
      <c r="M524" s="37"/>
      <c r="O524" s="37"/>
      <c r="P524" s="37"/>
    </row>
    <row r="525" ht="13.5" customHeight="1">
      <c r="K525" s="776"/>
      <c r="L525" s="776"/>
      <c r="M525" s="37"/>
      <c r="O525" s="37"/>
      <c r="P525" s="37"/>
    </row>
    <row r="526" ht="13.5" customHeight="1">
      <c r="K526" s="776"/>
      <c r="L526" s="776"/>
      <c r="M526" s="37"/>
      <c r="O526" s="37"/>
      <c r="P526" s="37"/>
    </row>
    <row r="527" ht="13.5" customHeight="1">
      <c r="K527" s="776"/>
      <c r="L527" s="776"/>
      <c r="M527" s="37"/>
      <c r="O527" s="37"/>
      <c r="P527" s="37"/>
    </row>
    <row r="528" ht="13.5" customHeight="1">
      <c r="K528" s="776"/>
      <c r="L528" s="776"/>
      <c r="M528" s="37"/>
      <c r="O528" s="37"/>
      <c r="P528" s="37"/>
    </row>
    <row r="529" ht="13.5" customHeight="1">
      <c r="K529" s="776"/>
      <c r="L529" s="776"/>
      <c r="M529" s="37"/>
      <c r="O529" s="37"/>
      <c r="P529" s="37"/>
    </row>
    <row r="530" ht="13.5" customHeight="1">
      <c r="K530" s="776"/>
      <c r="L530" s="776"/>
      <c r="M530" s="37"/>
      <c r="O530" s="37"/>
      <c r="P530" s="37"/>
    </row>
    <row r="531" ht="13.5" customHeight="1">
      <c r="K531" s="776"/>
      <c r="L531" s="776"/>
      <c r="M531" s="37"/>
      <c r="O531" s="37"/>
      <c r="P531" s="37"/>
    </row>
    <row r="532" ht="13.5" customHeight="1">
      <c r="K532" s="776"/>
      <c r="L532" s="776"/>
      <c r="M532" s="37"/>
      <c r="O532" s="37"/>
      <c r="P532" s="37"/>
    </row>
    <row r="533" ht="13.5" customHeight="1">
      <c r="K533" s="776"/>
      <c r="L533" s="776"/>
      <c r="M533" s="37"/>
      <c r="O533" s="37"/>
      <c r="P533" s="37"/>
    </row>
    <row r="534" ht="13.5" customHeight="1">
      <c r="K534" s="776"/>
      <c r="L534" s="776"/>
      <c r="M534" s="37"/>
      <c r="O534" s="37"/>
      <c r="P534" s="37"/>
    </row>
    <row r="535" ht="13.5" customHeight="1">
      <c r="K535" s="776"/>
      <c r="L535" s="776"/>
      <c r="M535" s="37"/>
      <c r="O535" s="37"/>
      <c r="P535" s="37"/>
    </row>
    <row r="536" ht="13.5" customHeight="1">
      <c r="K536" s="776"/>
      <c r="L536" s="776"/>
      <c r="M536" s="37"/>
      <c r="O536" s="37"/>
      <c r="P536" s="37"/>
    </row>
    <row r="537" ht="13.5" customHeight="1">
      <c r="K537" s="776"/>
      <c r="L537" s="776"/>
      <c r="M537" s="37"/>
      <c r="O537" s="37"/>
      <c r="P537" s="37"/>
    </row>
    <row r="538" ht="13.5" customHeight="1">
      <c r="K538" s="776"/>
      <c r="L538" s="776"/>
      <c r="M538" s="37"/>
      <c r="O538" s="37"/>
      <c r="P538" s="37"/>
    </row>
    <row r="539" ht="13.5" customHeight="1">
      <c r="K539" s="776"/>
      <c r="L539" s="776"/>
      <c r="M539" s="37"/>
      <c r="O539" s="37"/>
      <c r="P539" s="37"/>
    </row>
    <row r="540" ht="13.5" customHeight="1">
      <c r="K540" s="776"/>
      <c r="L540" s="776"/>
      <c r="M540" s="37"/>
      <c r="O540" s="37"/>
      <c r="P540" s="37"/>
    </row>
    <row r="541" ht="13.5" customHeight="1">
      <c r="K541" s="776"/>
      <c r="L541" s="776"/>
      <c r="M541" s="37"/>
      <c r="O541" s="37"/>
      <c r="P541" s="37"/>
    </row>
    <row r="542" ht="13.5" customHeight="1">
      <c r="K542" s="776"/>
      <c r="L542" s="776"/>
      <c r="M542" s="37"/>
      <c r="O542" s="37"/>
      <c r="P542" s="37"/>
    </row>
    <row r="543" ht="13.5" customHeight="1">
      <c r="K543" s="776"/>
      <c r="L543" s="776"/>
      <c r="M543" s="37"/>
      <c r="O543" s="37"/>
      <c r="P543" s="37"/>
    </row>
    <row r="544" ht="13.5" customHeight="1">
      <c r="K544" s="776"/>
      <c r="L544" s="776"/>
      <c r="M544" s="37"/>
      <c r="O544" s="37"/>
      <c r="P544" s="37"/>
    </row>
    <row r="545" ht="13.5" customHeight="1">
      <c r="K545" s="776"/>
      <c r="L545" s="776"/>
      <c r="M545" s="37"/>
      <c r="O545" s="37"/>
      <c r="P545" s="37"/>
    </row>
    <row r="546" ht="13.5" customHeight="1">
      <c r="K546" s="776"/>
      <c r="L546" s="776"/>
      <c r="M546" s="37"/>
      <c r="O546" s="37"/>
      <c r="P546" s="37"/>
    </row>
    <row r="547" ht="13.5" customHeight="1">
      <c r="K547" s="776"/>
      <c r="L547" s="776"/>
      <c r="M547" s="37"/>
      <c r="O547" s="37"/>
      <c r="P547" s="37"/>
    </row>
    <row r="548" ht="13.5" customHeight="1">
      <c r="K548" s="776"/>
      <c r="L548" s="776"/>
      <c r="M548" s="37"/>
      <c r="O548" s="37"/>
      <c r="P548" s="37"/>
    </row>
    <row r="549" ht="13.5" customHeight="1">
      <c r="K549" s="776"/>
      <c r="L549" s="776"/>
      <c r="M549" s="37"/>
      <c r="O549" s="37"/>
      <c r="P549" s="37"/>
    </row>
    <row r="550" ht="13.5" customHeight="1">
      <c r="K550" s="776"/>
      <c r="L550" s="776"/>
      <c r="M550" s="37"/>
      <c r="O550" s="37"/>
      <c r="P550" s="37"/>
    </row>
    <row r="551" ht="13.5" customHeight="1">
      <c r="K551" s="776"/>
      <c r="L551" s="776"/>
      <c r="M551" s="37"/>
      <c r="O551" s="37"/>
      <c r="P551" s="37"/>
    </row>
    <row r="552" ht="13.5" customHeight="1">
      <c r="K552" s="776"/>
      <c r="L552" s="776"/>
      <c r="M552" s="37"/>
      <c r="O552" s="37"/>
      <c r="P552" s="37"/>
    </row>
    <row r="553" ht="13.5" customHeight="1">
      <c r="K553" s="776"/>
      <c r="L553" s="776"/>
      <c r="M553" s="37"/>
      <c r="O553" s="37"/>
      <c r="P553" s="37"/>
    </row>
    <row r="554" ht="13.5" customHeight="1">
      <c r="K554" s="776"/>
      <c r="L554" s="776"/>
      <c r="M554" s="37"/>
      <c r="O554" s="37"/>
      <c r="P554" s="37"/>
    </row>
    <row r="555" ht="13.5" customHeight="1">
      <c r="K555" s="776"/>
      <c r="L555" s="776"/>
      <c r="M555" s="37"/>
      <c r="O555" s="37"/>
      <c r="P555" s="37"/>
    </row>
    <row r="556" ht="13.5" customHeight="1">
      <c r="K556" s="776"/>
      <c r="L556" s="776"/>
      <c r="M556" s="37"/>
      <c r="O556" s="37"/>
      <c r="P556" s="37"/>
    </row>
    <row r="557" ht="13.5" customHeight="1">
      <c r="K557" s="776"/>
      <c r="L557" s="776"/>
      <c r="M557" s="37"/>
      <c r="O557" s="37"/>
      <c r="P557" s="37"/>
    </row>
    <row r="558" ht="13.5" customHeight="1">
      <c r="K558" s="776"/>
      <c r="L558" s="776"/>
      <c r="M558" s="37"/>
      <c r="O558" s="37"/>
      <c r="P558" s="37"/>
    </row>
    <row r="559" ht="13.5" customHeight="1">
      <c r="K559" s="776"/>
      <c r="L559" s="776"/>
      <c r="M559" s="37"/>
      <c r="O559" s="37"/>
      <c r="P559" s="37"/>
    </row>
    <row r="560" ht="13.5" customHeight="1">
      <c r="K560" s="776"/>
      <c r="L560" s="776"/>
      <c r="M560" s="37"/>
      <c r="O560" s="37"/>
      <c r="P560" s="37"/>
    </row>
    <row r="561" ht="13.5" customHeight="1">
      <c r="K561" s="776"/>
      <c r="L561" s="776"/>
      <c r="M561" s="37"/>
      <c r="O561" s="37"/>
      <c r="P561" s="37"/>
    </row>
    <row r="562" ht="13.5" customHeight="1">
      <c r="K562" s="776"/>
      <c r="L562" s="776"/>
      <c r="M562" s="37"/>
      <c r="O562" s="37"/>
      <c r="P562" s="37"/>
    </row>
    <row r="563" ht="13.5" customHeight="1">
      <c r="K563" s="776"/>
      <c r="L563" s="776"/>
      <c r="M563" s="37"/>
      <c r="O563" s="37"/>
      <c r="P563" s="37"/>
    </row>
    <row r="564" ht="13.5" customHeight="1">
      <c r="K564" s="776"/>
      <c r="L564" s="776"/>
      <c r="M564" s="37"/>
      <c r="O564" s="37"/>
      <c r="P564" s="37"/>
    </row>
    <row r="565" ht="13.5" customHeight="1">
      <c r="K565" s="776"/>
      <c r="L565" s="776"/>
      <c r="M565" s="37"/>
      <c r="O565" s="37"/>
      <c r="P565" s="37"/>
    </row>
    <row r="566" ht="13.5" customHeight="1">
      <c r="K566" s="776"/>
      <c r="L566" s="776"/>
      <c r="M566" s="37"/>
      <c r="O566" s="37"/>
      <c r="P566" s="37"/>
    </row>
    <row r="567" ht="13.5" customHeight="1">
      <c r="K567" s="776"/>
      <c r="L567" s="776"/>
      <c r="M567" s="37"/>
      <c r="O567" s="37"/>
      <c r="P567" s="37"/>
    </row>
    <row r="568" ht="13.5" customHeight="1">
      <c r="K568" s="776"/>
      <c r="L568" s="776"/>
      <c r="M568" s="37"/>
      <c r="O568" s="37"/>
      <c r="P568" s="37"/>
    </row>
    <row r="569" ht="13.5" customHeight="1">
      <c r="K569" s="776"/>
      <c r="L569" s="776"/>
      <c r="M569" s="37"/>
      <c r="O569" s="37"/>
      <c r="P569" s="37"/>
    </row>
    <row r="570" ht="13.5" customHeight="1">
      <c r="K570" s="776"/>
      <c r="L570" s="776"/>
      <c r="M570" s="37"/>
      <c r="O570" s="37"/>
      <c r="P570" s="37"/>
    </row>
    <row r="571" ht="13.5" customHeight="1">
      <c r="K571" s="776"/>
      <c r="L571" s="776"/>
      <c r="M571" s="37"/>
      <c r="O571" s="37"/>
      <c r="P571" s="37"/>
    </row>
    <row r="572" ht="13.5" customHeight="1">
      <c r="K572" s="776"/>
      <c r="L572" s="776"/>
      <c r="M572" s="37"/>
      <c r="O572" s="37"/>
      <c r="P572" s="37"/>
    </row>
    <row r="573" ht="13.5" customHeight="1">
      <c r="K573" s="776"/>
      <c r="L573" s="776"/>
      <c r="M573" s="37"/>
      <c r="O573" s="37"/>
      <c r="P573" s="37"/>
    </row>
    <row r="574" ht="13.5" customHeight="1">
      <c r="K574" s="776"/>
      <c r="L574" s="776"/>
      <c r="M574" s="37"/>
      <c r="O574" s="37"/>
      <c r="P574" s="37"/>
    </row>
    <row r="575" ht="13.5" customHeight="1">
      <c r="K575" s="776"/>
      <c r="L575" s="776"/>
      <c r="M575" s="37"/>
      <c r="O575" s="37"/>
      <c r="P575" s="37"/>
    </row>
    <row r="576" ht="13.5" customHeight="1">
      <c r="K576" s="776"/>
      <c r="L576" s="776"/>
      <c r="M576" s="37"/>
      <c r="O576" s="37"/>
      <c r="P576" s="37"/>
    </row>
    <row r="577" ht="13.5" customHeight="1">
      <c r="K577" s="776"/>
      <c r="L577" s="776"/>
      <c r="M577" s="37"/>
      <c r="O577" s="37"/>
      <c r="P577" s="37"/>
    </row>
    <row r="578" ht="13.5" customHeight="1">
      <c r="K578" s="776"/>
      <c r="L578" s="776"/>
      <c r="M578" s="37"/>
      <c r="O578" s="37"/>
      <c r="P578" s="37"/>
    </row>
    <row r="579" ht="13.5" customHeight="1">
      <c r="K579" s="776"/>
      <c r="L579" s="776"/>
      <c r="M579" s="37"/>
      <c r="O579" s="37"/>
      <c r="P579" s="37"/>
    </row>
    <row r="580" ht="13.5" customHeight="1">
      <c r="K580" s="776"/>
      <c r="L580" s="776"/>
      <c r="M580" s="37"/>
      <c r="O580" s="37"/>
      <c r="P580" s="37"/>
    </row>
    <row r="581" ht="13.5" customHeight="1">
      <c r="K581" s="776"/>
      <c r="L581" s="776"/>
      <c r="M581" s="37"/>
      <c r="O581" s="37"/>
      <c r="P581" s="37"/>
    </row>
    <row r="582" ht="13.5" customHeight="1">
      <c r="K582" s="776"/>
      <c r="L582" s="776"/>
      <c r="M582" s="37"/>
      <c r="O582" s="37"/>
      <c r="P582" s="37"/>
    </row>
    <row r="583" ht="13.5" customHeight="1">
      <c r="K583" s="776"/>
      <c r="L583" s="776"/>
      <c r="M583" s="37"/>
      <c r="O583" s="37"/>
      <c r="P583" s="37"/>
    </row>
    <row r="584" ht="13.5" customHeight="1">
      <c r="K584" s="776"/>
      <c r="L584" s="776"/>
      <c r="M584" s="37"/>
      <c r="O584" s="37"/>
      <c r="P584" s="37"/>
    </row>
    <row r="585" ht="13.5" customHeight="1">
      <c r="K585" s="776"/>
      <c r="L585" s="776"/>
      <c r="M585" s="37"/>
      <c r="O585" s="37"/>
      <c r="P585" s="37"/>
    </row>
    <row r="586" ht="13.5" customHeight="1">
      <c r="K586" s="776"/>
      <c r="L586" s="776"/>
      <c r="M586" s="37"/>
      <c r="O586" s="37"/>
      <c r="P586" s="37"/>
    </row>
    <row r="587" ht="13.5" customHeight="1">
      <c r="K587" s="776"/>
      <c r="L587" s="776"/>
      <c r="M587" s="37"/>
      <c r="O587" s="37"/>
      <c r="P587" s="37"/>
    </row>
    <row r="588" ht="13.5" customHeight="1">
      <c r="K588" s="776"/>
      <c r="L588" s="776"/>
      <c r="M588" s="37"/>
      <c r="O588" s="37"/>
      <c r="P588" s="37"/>
    </row>
    <row r="589" ht="13.5" customHeight="1">
      <c r="K589" s="776"/>
      <c r="L589" s="776"/>
      <c r="M589" s="37"/>
      <c r="O589" s="37"/>
      <c r="P589" s="37"/>
    </row>
    <row r="590" ht="13.5" customHeight="1">
      <c r="K590" s="776"/>
      <c r="L590" s="776"/>
      <c r="M590" s="37"/>
      <c r="O590" s="37"/>
      <c r="P590" s="37"/>
    </row>
    <row r="591" ht="13.5" customHeight="1">
      <c r="K591" s="776"/>
      <c r="L591" s="776"/>
      <c r="M591" s="37"/>
      <c r="O591" s="37"/>
      <c r="P591" s="37"/>
    </row>
    <row r="592" ht="13.5" customHeight="1">
      <c r="K592" s="776"/>
      <c r="L592" s="776"/>
      <c r="M592" s="37"/>
      <c r="O592" s="37"/>
      <c r="P592" s="37"/>
    </row>
    <row r="593" ht="13.5" customHeight="1">
      <c r="K593" s="776"/>
      <c r="L593" s="776"/>
      <c r="M593" s="37"/>
      <c r="O593" s="37"/>
      <c r="P593" s="37"/>
    </row>
    <row r="594" ht="13.5" customHeight="1">
      <c r="K594" s="776"/>
      <c r="L594" s="776"/>
      <c r="M594" s="37"/>
      <c r="O594" s="37"/>
      <c r="P594" s="37"/>
    </row>
    <row r="595" ht="13.5" customHeight="1">
      <c r="K595" s="776"/>
      <c r="L595" s="776"/>
      <c r="M595" s="37"/>
      <c r="O595" s="37"/>
      <c r="P595" s="37"/>
    </row>
    <row r="596" ht="13.5" customHeight="1">
      <c r="K596" s="776"/>
      <c r="L596" s="776"/>
      <c r="M596" s="37"/>
      <c r="O596" s="37"/>
      <c r="P596" s="37"/>
    </row>
    <row r="597" ht="13.5" customHeight="1">
      <c r="K597" s="776"/>
      <c r="L597" s="776"/>
      <c r="M597" s="37"/>
      <c r="O597" s="37"/>
      <c r="P597" s="37"/>
    </row>
    <row r="598" ht="13.5" customHeight="1">
      <c r="K598" s="776"/>
      <c r="L598" s="776"/>
      <c r="M598" s="37"/>
      <c r="O598" s="37"/>
      <c r="P598" s="37"/>
    </row>
    <row r="599" ht="13.5" customHeight="1">
      <c r="K599" s="776"/>
      <c r="L599" s="776"/>
      <c r="M599" s="37"/>
      <c r="O599" s="37"/>
      <c r="P599" s="37"/>
    </row>
    <row r="600" ht="13.5" customHeight="1">
      <c r="K600" s="776"/>
      <c r="L600" s="776"/>
      <c r="M600" s="37"/>
      <c r="O600" s="37"/>
      <c r="P600" s="37"/>
    </row>
    <row r="601" ht="13.5" customHeight="1">
      <c r="K601" s="776"/>
      <c r="L601" s="776"/>
      <c r="M601" s="37"/>
      <c r="O601" s="37"/>
      <c r="P601" s="37"/>
    </row>
    <row r="602" ht="13.5" customHeight="1">
      <c r="K602" s="776"/>
      <c r="L602" s="776"/>
      <c r="M602" s="37"/>
      <c r="O602" s="37"/>
      <c r="P602" s="37"/>
    </row>
    <row r="603" ht="13.5" customHeight="1">
      <c r="K603" s="776"/>
      <c r="L603" s="776"/>
      <c r="M603" s="37"/>
      <c r="O603" s="37"/>
      <c r="P603" s="37"/>
    </row>
    <row r="604" ht="13.5" customHeight="1">
      <c r="K604" s="776"/>
      <c r="L604" s="776"/>
      <c r="M604" s="37"/>
      <c r="O604" s="37"/>
      <c r="P604" s="37"/>
    </row>
    <row r="605" ht="13.5" customHeight="1">
      <c r="K605" s="776"/>
      <c r="L605" s="776"/>
      <c r="M605" s="37"/>
      <c r="O605" s="37"/>
      <c r="P605" s="37"/>
    </row>
    <row r="606" ht="13.5" customHeight="1">
      <c r="K606" s="776"/>
      <c r="L606" s="776"/>
      <c r="M606" s="37"/>
      <c r="O606" s="37"/>
      <c r="P606" s="37"/>
    </row>
    <row r="607" ht="13.5" customHeight="1">
      <c r="K607" s="776"/>
      <c r="L607" s="776"/>
      <c r="M607" s="37"/>
      <c r="O607" s="37"/>
      <c r="P607" s="37"/>
    </row>
    <row r="608" ht="13.5" customHeight="1">
      <c r="K608" s="776"/>
      <c r="L608" s="776"/>
      <c r="M608" s="37"/>
      <c r="O608" s="37"/>
      <c r="P608" s="37"/>
    </row>
    <row r="609" ht="13.5" customHeight="1">
      <c r="K609" s="776"/>
      <c r="L609" s="776"/>
      <c r="M609" s="37"/>
      <c r="O609" s="37"/>
      <c r="P609" s="37"/>
    </row>
    <row r="610" ht="13.5" customHeight="1">
      <c r="K610" s="776"/>
      <c r="L610" s="776"/>
      <c r="M610" s="37"/>
      <c r="O610" s="37"/>
      <c r="P610" s="37"/>
    </row>
    <row r="611" ht="13.5" customHeight="1">
      <c r="K611" s="776"/>
      <c r="L611" s="776"/>
      <c r="M611" s="37"/>
      <c r="O611" s="37"/>
      <c r="P611" s="37"/>
    </row>
    <row r="612" ht="13.5" customHeight="1">
      <c r="K612" s="776"/>
      <c r="L612" s="776"/>
      <c r="M612" s="37"/>
      <c r="O612" s="37"/>
      <c r="P612" s="37"/>
    </row>
    <row r="613" ht="13.5" customHeight="1">
      <c r="K613" s="776"/>
      <c r="L613" s="776"/>
      <c r="M613" s="37"/>
      <c r="O613" s="37"/>
      <c r="P613" s="37"/>
    </row>
    <row r="614" ht="13.5" customHeight="1">
      <c r="K614" s="776"/>
      <c r="L614" s="776"/>
      <c r="M614" s="37"/>
      <c r="O614" s="37"/>
      <c r="P614" s="37"/>
    </row>
    <row r="615" ht="13.5" customHeight="1">
      <c r="K615" s="776"/>
      <c r="L615" s="776"/>
      <c r="M615" s="37"/>
      <c r="O615" s="37"/>
      <c r="P615" s="37"/>
    </row>
    <row r="616" ht="13.5" customHeight="1">
      <c r="K616" s="776"/>
      <c r="L616" s="776"/>
      <c r="M616" s="37"/>
      <c r="O616" s="37"/>
      <c r="P616" s="37"/>
    </row>
    <row r="617" ht="13.5" customHeight="1">
      <c r="K617" s="776"/>
      <c r="L617" s="776"/>
      <c r="M617" s="37"/>
      <c r="O617" s="37"/>
      <c r="P617" s="37"/>
    </row>
    <row r="618" ht="13.5" customHeight="1">
      <c r="K618" s="776"/>
      <c r="L618" s="776"/>
      <c r="M618" s="37"/>
      <c r="O618" s="37"/>
      <c r="P618" s="37"/>
    </row>
    <row r="619" ht="13.5" customHeight="1">
      <c r="K619" s="776"/>
      <c r="L619" s="776"/>
      <c r="M619" s="37"/>
      <c r="O619" s="37"/>
      <c r="P619" s="37"/>
    </row>
    <row r="620" ht="13.5" customHeight="1">
      <c r="K620" s="776"/>
      <c r="L620" s="776"/>
      <c r="M620" s="37"/>
      <c r="O620" s="37"/>
      <c r="P620" s="37"/>
    </row>
    <row r="621" ht="13.5" customHeight="1">
      <c r="K621" s="776"/>
      <c r="L621" s="776"/>
      <c r="M621" s="37"/>
      <c r="O621" s="37"/>
      <c r="P621" s="37"/>
    </row>
    <row r="622" ht="13.5" customHeight="1">
      <c r="K622" s="776"/>
      <c r="L622" s="776"/>
      <c r="M622" s="37"/>
      <c r="O622" s="37"/>
      <c r="P622" s="37"/>
    </row>
    <row r="623" ht="13.5" customHeight="1">
      <c r="K623" s="776"/>
      <c r="L623" s="776"/>
      <c r="M623" s="37"/>
      <c r="O623" s="37"/>
      <c r="P623" s="37"/>
    </row>
    <row r="624" ht="13.5" customHeight="1">
      <c r="K624" s="776"/>
      <c r="L624" s="776"/>
      <c r="M624" s="37"/>
      <c r="O624" s="37"/>
      <c r="P624" s="37"/>
    </row>
    <row r="625" ht="13.5" customHeight="1">
      <c r="K625" s="776"/>
      <c r="L625" s="776"/>
      <c r="M625" s="37"/>
      <c r="O625" s="37"/>
      <c r="P625" s="37"/>
    </row>
    <row r="626" ht="13.5" customHeight="1">
      <c r="K626" s="776"/>
      <c r="L626" s="776"/>
      <c r="M626" s="37"/>
      <c r="O626" s="37"/>
      <c r="P626" s="37"/>
    </row>
    <row r="627" ht="13.5" customHeight="1">
      <c r="K627" s="776"/>
      <c r="L627" s="776"/>
      <c r="M627" s="37"/>
      <c r="O627" s="37"/>
      <c r="P627" s="37"/>
    </row>
    <row r="628" ht="13.5" customHeight="1">
      <c r="K628" s="776"/>
      <c r="L628" s="776"/>
      <c r="M628" s="37"/>
      <c r="O628" s="37"/>
      <c r="P628" s="37"/>
    </row>
    <row r="629" ht="13.5" customHeight="1">
      <c r="K629" s="776"/>
      <c r="L629" s="776"/>
      <c r="M629" s="37"/>
      <c r="O629" s="37"/>
      <c r="P629" s="37"/>
    </row>
    <row r="630" ht="13.5" customHeight="1">
      <c r="K630" s="776"/>
      <c r="L630" s="776"/>
      <c r="M630" s="37"/>
      <c r="O630" s="37"/>
      <c r="P630" s="37"/>
    </row>
    <row r="631" ht="13.5" customHeight="1">
      <c r="K631" s="776"/>
      <c r="L631" s="776"/>
      <c r="M631" s="37"/>
      <c r="O631" s="37"/>
      <c r="P631" s="37"/>
    </row>
    <row r="632" ht="13.5" customHeight="1">
      <c r="K632" s="776"/>
      <c r="L632" s="776"/>
      <c r="M632" s="37"/>
      <c r="O632" s="37"/>
      <c r="P632" s="37"/>
    </row>
    <row r="633" ht="13.5" customHeight="1">
      <c r="K633" s="776"/>
      <c r="L633" s="776"/>
      <c r="M633" s="37"/>
      <c r="O633" s="37"/>
      <c r="P633" s="37"/>
    </row>
    <row r="634" ht="13.5" customHeight="1">
      <c r="K634" s="776"/>
      <c r="L634" s="776"/>
      <c r="M634" s="37"/>
      <c r="O634" s="37"/>
      <c r="P634" s="37"/>
    </row>
    <row r="635" ht="13.5" customHeight="1">
      <c r="K635" s="776"/>
      <c r="L635" s="776"/>
      <c r="M635" s="37"/>
      <c r="O635" s="37"/>
      <c r="P635" s="37"/>
    </row>
    <row r="636" ht="13.5" customHeight="1">
      <c r="K636" s="776"/>
      <c r="L636" s="776"/>
      <c r="M636" s="37"/>
      <c r="O636" s="37"/>
      <c r="P636" s="37"/>
    </row>
    <row r="637" ht="13.5" customHeight="1">
      <c r="K637" s="776"/>
      <c r="L637" s="776"/>
      <c r="M637" s="37"/>
      <c r="O637" s="37"/>
      <c r="P637" s="37"/>
    </row>
    <row r="638" ht="13.5" customHeight="1">
      <c r="K638" s="776"/>
      <c r="L638" s="776"/>
      <c r="M638" s="37"/>
      <c r="O638" s="37"/>
      <c r="P638" s="37"/>
    </row>
    <row r="639" ht="13.5" customHeight="1">
      <c r="K639" s="776"/>
      <c r="L639" s="776"/>
      <c r="M639" s="37"/>
      <c r="O639" s="37"/>
      <c r="P639" s="37"/>
    </row>
    <row r="640" ht="13.5" customHeight="1">
      <c r="K640" s="776"/>
      <c r="L640" s="776"/>
      <c r="M640" s="37"/>
      <c r="O640" s="37"/>
      <c r="P640" s="37"/>
    </row>
    <row r="641" ht="13.5" customHeight="1">
      <c r="K641" s="776"/>
      <c r="L641" s="776"/>
      <c r="M641" s="37"/>
      <c r="O641" s="37"/>
      <c r="P641" s="37"/>
    </row>
    <row r="642" ht="13.5" customHeight="1">
      <c r="K642" s="776"/>
      <c r="L642" s="776"/>
      <c r="M642" s="37"/>
      <c r="O642" s="37"/>
      <c r="P642" s="37"/>
    </row>
    <row r="643" ht="13.5" customHeight="1">
      <c r="K643" s="776"/>
      <c r="L643" s="776"/>
      <c r="M643" s="37"/>
      <c r="O643" s="37"/>
      <c r="P643" s="37"/>
    </row>
    <row r="644" ht="13.5" customHeight="1">
      <c r="K644" s="776"/>
      <c r="L644" s="776"/>
      <c r="M644" s="37"/>
      <c r="O644" s="37"/>
      <c r="P644" s="37"/>
    </row>
    <row r="645" ht="13.5" customHeight="1">
      <c r="K645" s="776"/>
      <c r="L645" s="776"/>
      <c r="M645" s="37"/>
      <c r="O645" s="37"/>
      <c r="P645" s="37"/>
    </row>
    <row r="646" ht="13.5" customHeight="1">
      <c r="K646" s="776"/>
      <c r="L646" s="776"/>
      <c r="M646" s="37"/>
      <c r="O646" s="37"/>
      <c r="P646" s="37"/>
    </row>
    <row r="647" ht="13.5" customHeight="1">
      <c r="K647" s="776"/>
      <c r="L647" s="776"/>
      <c r="M647" s="37"/>
      <c r="O647" s="37"/>
      <c r="P647" s="37"/>
    </row>
    <row r="648" ht="13.5" customHeight="1">
      <c r="K648" s="776"/>
      <c r="L648" s="776"/>
      <c r="M648" s="37"/>
      <c r="O648" s="37"/>
      <c r="P648" s="37"/>
    </row>
    <row r="649" ht="13.5" customHeight="1">
      <c r="K649" s="776"/>
      <c r="L649" s="776"/>
      <c r="M649" s="37"/>
      <c r="O649" s="37"/>
      <c r="P649" s="37"/>
    </row>
    <row r="650" ht="13.5" customHeight="1">
      <c r="K650" s="776"/>
      <c r="L650" s="776"/>
      <c r="M650" s="37"/>
      <c r="O650" s="37"/>
      <c r="P650" s="37"/>
    </row>
    <row r="651" ht="13.5" customHeight="1">
      <c r="K651" s="776"/>
      <c r="L651" s="776"/>
      <c r="M651" s="37"/>
      <c r="O651" s="37"/>
      <c r="P651" s="37"/>
    </row>
    <row r="652" ht="13.5" customHeight="1">
      <c r="K652" s="776"/>
      <c r="L652" s="776"/>
      <c r="M652" s="37"/>
      <c r="O652" s="37"/>
      <c r="P652" s="37"/>
    </row>
    <row r="653" ht="13.5" customHeight="1">
      <c r="K653" s="776"/>
      <c r="L653" s="776"/>
      <c r="M653" s="37"/>
      <c r="O653" s="37"/>
      <c r="P653" s="37"/>
    </row>
    <row r="654" ht="13.5" customHeight="1">
      <c r="K654" s="776"/>
      <c r="L654" s="776"/>
      <c r="M654" s="37"/>
      <c r="O654" s="37"/>
      <c r="P654" s="37"/>
    </row>
    <row r="655" ht="13.5" customHeight="1">
      <c r="K655" s="776"/>
      <c r="L655" s="776"/>
      <c r="M655" s="37"/>
      <c r="O655" s="37"/>
      <c r="P655" s="37"/>
    </row>
    <row r="656" ht="13.5" customHeight="1">
      <c r="K656" s="776"/>
      <c r="L656" s="776"/>
      <c r="M656" s="37"/>
      <c r="O656" s="37"/>
      <c r="P656" s="37"/>
    </row>
    <row r="657" ht="13.5" customHeight="1">
      <c r="K657" s="776"/>
      <c r="L657" s="776"/>
      <c r="M657" s="37"/>
      <c r="O657" s="37"/>
      <c r="P657" s="37"/>
    </row>
    <row r="658" ht="13.5" customHeight="1">
      <c r="K658" s="776"/>
      <c r="L658" s="776"/>
      <c r="M658" s="37"/>
      <c r="O658" s="37"/>
      <c r="P658" s="37"/>
    </row>
    <row r="659" ht="13.5" customHeight="1">
      <c r="K659" s="776"/>
      <c r="L659" s="776"/>
      <c r="M659" s="37"/>
      <c r="O659" s="37"/>
      <c r="P659" s="37"/>
    </row>
    <row r="660" ht="13.5" customHeight="1">
      <c r="K660" s="776"/>
      <c r="L660" s="776"/>
      <c r="M660" s="37"/>
      <c r="O660" s="37"/>
      <c r="P660" s="37"/>
    </row>
    <row r="661" ht="13.5" customHeight="1">
      <c r="K661" s="776"/>
      <c r="L661" s="776"/>
      <c r="M661" s="37"/>
      <c r="O661" s="37"/>
      <c r="P661" s="37"/>
    </row>
    <row r="662" ht="13.5" customHeight="1">
      <c r="K662" s="776"/>
      <c r="L662" s="776"/>
      <c r="M662" s="37"/>
      <c r="O662" s="37"/>
      <c r="P662" s="37"/>
    </row>
    <row r="663" ht="13.5" customHeight="1">
      <c r="K663" s="776"/>
      <c r="L663" s="776"/>
      <c r="M663" s="37"/>
      <c r="O663" s="37"/>
      <c r="P663" s="37"/>
    </row>
    <row r="664" ht="13.5" customHeight="1">
      <c r="K664" s="776"/>
      <c r="L664" s="776"/>
      <c r="M664" s="37"/>
      <c r="O664" s="37"/>
      <c r="P664" s="37"/>
    </row>
    <row r="665" ht="13.5" customHeight="1">
      <c r="K665" s="776"/>
      <c r="L665" s="776"/>
      <c r="M665" s="37"/>
      <c r="O665" s="37"/>
      <c r="P665" s="37"/>
    </row>
    <row r="666" ht="13.5" customHeight="1">
      <c r="K666" s="776"/>
      <c r="L666" s="776"/>
      <c r="M666" s="37"/>
      <c r="O666" s="37"/>
      <c r="P666" s="37"/>
    </row>
    <row r="667" ht="13.5" customHeight="1">
      <c r="K667" s="776"/>
      <c r="L667" s="776"/>
      <c r="M667" s="37"/>
      <c r="O667" s="37"/>
      <c r="P667" s="37"/>
    </row>
    <row r="668" ht="13.5" customHeight="1">
      <c r="K668" s="776"/>
      <c r="L668" s="776"/>
      <c r="M668" s="37"/>
      <c r="O668" s="37"/>
      <c r="P668" s="37"/>
    </row>
    <row r="669" ht="13.5" customHeight="1">
      <c r="K669" s="776"/>
      <c r="L669" s="776"/>
      <c r="M669" s="37"/>
      <c r="O669" s="37"/>
      <c r="P669" s="37"/>
    </row>
    <row r="670" ht="13.5" customHeight="1">
      <c r="K670" s="776"/>
      <c r="L670" s="776"/>
      <c r="M670" s="37"/>
      <c r="O670" s="37"/>
      <c r="P670" s="37"/>
    </row>
    <row r="671" ht="13.5" customHeight="1">
      <c r="K671" s="776"/>
      <c r="L671" s="776"/>
      <c r="M671" s="37"/>
      <c r="O671" s="37"/>
      <c r="P671" s="37"/>
    </row>
    <row r="672" ht="13.5" customHeight="1">
      <c r="K672" s="776"/>
      <c r="L672" s="776"/>
      <c r="M672" s="37"/>
      <c r="O672" s="37"/>
      <c r="P672" s="37"/>
    </row>
    <row r="673" ht="13.5" customHeight="1">
      <c r="K673" s="776"/>
      <c r="L673" s="776"/>
      <c r="M673" s="37"/>
      <c r="O673" s="37"/>
      <c r="P673" s="37"/>
    </row>
    <row r="674" ht="13.5" customHeight="1">
      <c r="K674" s="776"/>
      <c r="L674" s="776"/>
      <c r="M674" s="37"/>
      <c r="O674" s="37"/>
      <c r="P674" s="37"/>
    </row>
    <row r="675" ht="13.5" customHeight="1">
      <c r="K675" s="776"/>
      <c r="L675" s="776"/>
      <c r="M675" s="37"/>
      <c r="O675" s="37"/>
      <c r="P675" s="37"/>
    </row>
    <row r="676" ht="13.5" customHeight="1">
      <c r="K676" s="776"/>
      <c r="L676" s="776"/>
      <c r="M676" s="37"/>
      <c r="O676" s="37"/>
      <c r="P676" s="37"/>
    </row>
    <row r="677" ht="13.5" customHeight="1">
      <c r="K677" s="776"/>
      <c r="L677" s="776"/>
      <c r="M677" s="37"/>
      <c r="O677" s="37"/>
      <c r="P677" s="37"/>
    </row>
    <row r="678" ht="13.5" customHeight="1">
      <c r="K678" s="776"/>
      <c r="L678" s="776"/>
      <c r="M678" s="37"/>
      <c r="O678" s="37"/>
      <c r="P678" s="37"/>
    </row>
    <row r="679" ht="13.5" customHeight="1">
      <c r="K679" s="776"/>
      <c r="L679" s="776"/>
      <c r="M679" s="37"/>
      <c r="O679" s="37"/>
      <c r="P679" s="37"/>
    </row>
    <row r="680" ht="13.5" customHeight="1">
      <c r="K680" s="776"/>
      <c r="L680" s="776"/>
      <c r="M680" s="37"/>
      <c r="O680" s="37"/>
      <c r="P680" s="37"/>
    </row>
    <row r="681" ht="13.5" customHeight="1">
      <c r="K681" s="776"/>
      <c r="L681" s="776"/>
      <c r="M681" s="37"/>
      <c r="O681" s="37"/>
      <c r="P681" s="37"/>
    </row>
    <row r="682" ht="13.5" customHeight="1">
      <c r="K682" s="776"/>
      <c r="L682" s="776"/>
      <c r="M682" s="37"/>
      <c r="O682" s="37"/>
      <c r="P682" s="37"/>
    </row>
    <row r="683" ht="13.5" customHeight="1">
      <c r="K683" s="776"/>
      <c r="L683" s="776"/>
      <c r="M683" s="37"/>
      <c r="O683" s="37"/>
      <c r="P683" s="37"/>
    </row>
    <row r="684" ht="13.5" customHeight="1">
      <c r="K684" s="776"/>
      <c r="L684" s="776"/>
      <c r="M684" s="37"/>
      <c r="O684" s="37"/>
      <c r="P684" s="37"/>
    </row>
    <row r="685" ht="13.5" customHeight="1">
      <c r="K685" s="776"/>
      <c r="L685" s="776"/>
      <c r="M685" s="37"/>
      <c r="O685" s="37"/>
      <c r="P685" s="37"/>
    </row>
    <row r="686" ht="13.5" customHeight="1">
      <c r="K686" s="776"/>
      <c r="L686" s="776"/>
      <c r="M686" s="37"/>
      <c r="O686" s="37"/>
      <c r="P686" s="37"/>
    </row>
    <row r="687" ht="13.5" customHeight="1">
      <c r="K687" s="776"/>
      <c r="L687" s="776"/>
      <c r="M687" s="37"/>
      <c r="O687" s="37"/>
      <c r="P687" s="37"/>
    </row>
    <row r="688" ht="13.5" customHeight="1">
      <c r="K688" s="776"/>
      <c r="L688" s="776"/>
      <c r="M688" s="37"/>
      <c r="O688" s="37"/>
      <c r="P688" s="37"/>
    </row>
    <row r="689" ht="13.5" customHeight="1">
      <c r="K689" s="776"/>
      <c r="L689" s="776"/>
      <c r="M689" s="37"/>
      <c r="O689" s="37"/>
      <c r="P689" s="37"/>
    </row>
    <row r="690" ht="13.5" customHeight="1">
      <c r="K690" s="776"/>
      <c r="L690" s="776"/>
      <c r="M690" s="37"/>
      <c r="O690" s="37"/>
      <c r="P690" s="37"/>
    </row>
    <row r="691" ht="13.5" customHeight="1">
      <c r="K691" s="776"/>
      <c r="L691" s="776"/>
      <c r="M691" s="37"/>
      <c r="O691" s="37"/>
      <c r="P691" s="37"/>
    </row>
    <row r="692" ht="13.5" customHeight="1">
      <c r="K692" s="776"/>
      <c r="L692" s="776"/>
      <c r="M692" s="37"/>
      <c r="O692" s="37"/>
      <c r="P692" s="37"/>
    </row>
    <row r="693" ht="13.5" customHeight="1">
      <c r="K693" s="776"/>
      <c r="L693" s="776"/>
      <c r="M693" s="37"/>
      <c r="O693" s="37"/>
      <c r="P693" s="37"/>
    </row>
    <row r="694" ht="13.5" customHeight="1">
      <c r="K694" s="776"/>
      <c r="L694" s="776"/>
      <c r="M694" s="37"/>
      <c r="O694" s="37"/>
      <c r="P694" s="37"/>
    </row>
    <row r="695" ht="13.5" customHeight="1">
      <c r="K695" s="776"/>
      <c r="L695" s="776"/>
      <c r="M695" s="37"/>
      <c r="O695" s="37"/>
      <c r="P695" s="37"/>
    </row>
    <row r="696" ht="13.5" customHeight="1">
      <c r="K696" s="776"/>
      <c r="L696" s="776"/>
      <c r="M696" s="37"/>
      <c r="O696" s="37"/>
      <c r="P696" s="37"/>
    </row>
    <row r="697" ht="13.5" customHeight="1">
      <c r="K697" s="776"/>
      <c r="L697" s="776"/>
      <c r="M697" s="37"/>
      <c r="O697" s="37"/>
      <c r="P697" s="37"/>
    </row>
    <row r="698" ht="13.5" customHeight="1">
      <c r="K698" s="776"/>
      <c r="L698" s="776"/>
      <c r="M698" s="37"/>
      <c r="O698" s="37"/>
      <c r="P698" s="37"/>
    </row>
    <row r="699" ht="13.5" customHeight="1">
      <c r="K699" s="776"/>
      <c r="L699" s="776"/>
      <c r="M699" s="37"/>
      <c r="O699" s="37"/>
      <c r="P699" s="37"/>
    </row>
    <row r="700" ht="13.5" customHeight="1">
      <c r="K700" s="776"/>
      <c r="L700" s="776"/>
      <c r="M700" s="37"/>
      <c r="O700" s="37"/>
      <c r="P700" s="37"/>
    </row>
    <row r="701" ht="13.5" customHeight="1">
      <c r="K701" s="776"/>
      <c r="L701" s="776"/>
      <c r="M701" s="37"/>
      <c r="O701" s="37"/>
      <c r="P701" s="37"/>
    </row>
    <row r="702" ht="13.5" customHeight="1">
      <c r="K702" s="776"/>
      <c r="L702" s="776"/>
      <c r="M702" s="37"/>
      <c r="O702" s="37"/>
      <c r="P702" s="37"/>
    </row>
    <row r="703" ht="13.5" customHeight="1">
      <c r="K703" s="776"/>
      <c r="L703" s="776"/>
      <c r="M703" s="37"/>
      <c r="O703" s="37"/>
      <c r="P703" s="37"/>
    </row>
    <row r="704" ht="13.5" customHeight="1">
      <c r="K704" s="776"/>
      <c r="L704" s="776"/>
      <c r="M704" s="37"/>
      <c r="O704" s="37"/>
      <c r="P704" s="37"/>
    </row>
    <row r="705" ht="13.5" customHeight="1">
      <c r="K705" s="776"/>
      <c r="L705" s="776"/>
      <c r="M705" s="37"/>
      <c r="O705" s="37"/>
      <c r="P705" s="37"/>
    </row>
    <row r="706" ht="13.5" customHeight="1">
      <c r="K706" s="776"/>
      <c r="L706" s="776"/>
      <c r="M706" s="37"/>
      <c r="O706" s="37"/>
      <c r="P706" s="37"/>
    </row>
    <row r="707" ht="13.5" customHeight="1">
      <c r="K707" s="776"/>
      <c r="L707" s="776"/>
      <c r="M707" s="37"/>
      <c r="O707" s="37"/>
      <c r="P707" s="37"/>
    </row>
    <row r="708" ht="13.5" customHeight="1">
      <c r="K708" s="776"/>
      <c r="L708" s="776"/>
      <c r="M708" s="37"/>
      <c r="O708" s="37"/>
      <c r="P708" s="37"/>
    </row>
    <row r="709" ht="13.5" customHeight="1">
      <c r="K709" s="776"/>
      <c r="L709" s="776"/>
      <c r="M709" s="37"/>
      <c r="O709" s="37"/>
      <c r="P709" s="37"/>
    </row>
    <row r="710" ht="13.5" customHeight="1">
      <c r="K710" s="776"/>
      <c r="L710" s="776"/>
      <c r="M710" s="37"/>
      <c r="O710" s="37"/>
      <c r="P710" s="37"/>
    </row>
    <row r="711" ht="13.5" customHeight="1">
      <c r="K711" s="776"/>
      <c r="L711" s="776"/>
      <c r="M711" s="37"/>
      <c r="O711" s="37"/>
      <c r="P711" s="37"/>
    </row>
    <row r="712" ht="13.5" customHeight="1">
      <c r="K712" s="776"/>
      <c r="L712" s="776"/>
      <c r="M712" s="37"/>
      <c r="O712" s="37"/>
      <c r="P712" s="37"/>
    </row>
    <row r="713" ht="13.5" customHeight="1">
      <c r="K713" s="776"/>
      <c r="L713" s="776"/>
      <c r="M713" s="37"/>
      <c r="O713" s="37"/>
      <c r="P713" s="37"/>
    </row>
    <row r="714" ht="13.5" customHeight="1">
      <c r="K714" s="776"/>
      <c r="L714" s="776"/>
      <c r="M714" s="37"/>
      <c r="O714" s="37"/>
      <c r="P714" s="37"/>
    </row>
    <row r="715" ht="13.5" customHeight="1">
      <c r="K715" s="776"/>
      <c r="L715" s="776"/>
      <c r="M715" s="37"/>
      <c r="O715" s="37"/>
      <c r="P715" s="37"/>
    </row>
    <row r="716" ht="13.5" customHeight="1">
      <c r="K716" s="776"/>
      <c r="L716" s="776"/>
      <c r="M716" s="37"/>
      <c r="O716" s="37"/>
      <c r="P716" s="37"/>
    </row>
    <row r="717" ht="13.5" customHeight="1">
      <c r="K717" s="776"/>
      <c r="L717" s="776"/>
      <c r="M717" s="37"/>
      <c r="O717" s="37"/>
      <c r="P717" s="37"/>
    </row>
    <row r="718" ht="13.5" customHeight="1">
      <c r="K718" s="776"/>
      <c r="L718" s="776"/>
      <c r="M718" s="37"/>
      <c r="O718" s="37"/>
      <c r="P718" s="37"/>
    </row>
    <row r="719" ht="13.5" customHeight="1">
      <c r="K719" s="776"/>
      <c r="L719" s="776"/>
      <c r="M719" s="37"/>
      <c r="O719" s="37"/>
      <c r="P719" s="37"/>
    </row>
    <row r="720" ht="13.5" customHeight="1">
      <c r="K720" s="776"/>
      <c r="L720" s="776"/>
      <c r="M720" s="37"/>
      <c r="O720" s="37"/>
      <c r="P720" s="37"/>
    </row>
    <row r="721" ht="13.5" customHeight="1">
      <c r="K721" s="776"/>
      <c r="L721" s="776"/>
      <c r="M721" s="37"/>
      <c r="O721" s="37"/>
      <c r="P721" s="37"/>
    </row>
    <row r="722" ht="13.5" customHeight="1">
      <c r="K722" s="776"/>
      <c r="L722" s="776"/>
      <c r="M722" s="37"/>
      <c r="O722" s="37"/>
      <c r="P722" s="37"/>
    </row>
    <row r="723" ht="13.5" customHeight="1">
      <c r="K723" s="776"/>
      <c r="L723" s="776"/>
      <c r="M723" s="37"/>
      <c r="O723" s="37"/>
      <c r="P723" s="37"/>
    </row>
    <row r="724" ht="13.5" customHeight="1">
      <c r="K724" s="776"/>
      <c r="L724" s="776"/>
      <c r="M724" s="37"/>
      <c r="O724" s="37"/>
      <c r="P724" s="37"/>
    </row>
    <row r="725" ht="13.5" customHeight="1">
      <c r="K725" s="776"/>
      <c r="L725" s="776"/>
      <c r="M725" s="37"/>
      <c r="O725" s="37"/>
      <c r="P725" s="37"/>
    </row>
    <row r="726" ht="13.5" customHeight="1">
      <c r="K726" s="776"/>
      <c r="L726" s="776"/>
      <c r="M726" s="37"/>
      <c r="O726" s="37"/>
      <c r="P726" s="37"/>
    </row>
    <row r="727" ht="13.5" customHeight="1">
      <c r="K727" s="776"/>
      <c r="L727" s="776"/>
      <c r="M727" s="37"/>
      <c r="O727" s="37"/>
      <c r="P727" s="37"/>
    </row>
    <row r="728" ht="13.5" customHeight="1">
      <c r="K728" s="776"/>
      <c r="L728" s="776"/>
      <c r="M728" s="37"/>
      <c r="O728" s="37"/>
      <c r="P728" s="37"/>
    </row>
    <row r="729" ht="13.5" customHeight="1">
      <c r="K729" s="776"/>
      <c r="L729" s="776"/>
      <c r="M729" s="37"/>
      <c r="O729" s="37"/>
      <c r="P729" s="37"/>
    </row>
    <row r="730" ht="13.5" customHeight="1">
      <c r="K730" s="776"/>
      <c r="L730" s="776"/>
      <c r="M730" s="37"/>
      <c r="O730" s="37"/>
      <c r="P730" s="37"/>
    </row>
    <row r="731" ht="13.5" customHeight="1">
      <c r="K731" s="776"/>
      <c r="L731" s="776"/>
      <c r="M731" s="37"/>
      <c r="O731" s="37"/>
      <c r="P731" s="37"/>
    </row>
    <row r="732" ht="13.5" customHeight="1">
      <c r="K732" s="776"/>
      <c r="L732" s="776"/>
      <c r="M732" s="37"/>
      <c r="O732" s="37"/>
      <c r="P732" s="37"/>
    </row>
    <row r="733" ht="13.5" customHeight="1">
      <c r="K733" s="776"/>
      <c r="L733" s="776"/>
      <c r="M733" s="37"/>
      <c r="O733" s="37"/>
      <c r="P733" s="37"/>
    </row>
    <row r="734" ht="13.5" customHeight="1">
      <c r="K734" s="776"/>
      <c r="L734" s="776"/>
      <c r="M734" s="37"/>
      <c r="O734" s="37"/>
      <c r="P734" s="37"/>
    </row>
    <row r="735" ht="13.5" customHeight="1">
      <c r="K735" s="776"/>
      <c r="L735" s="776"/>
      <c r="M735" s="37"/>
      <c r="O735" s="37"/>
      <c r="P735" s="37"/>
    </row>
    <row r="736" ht="13.5" customHeight="1">
      <c r="K736" s="776"/>
      <c r="L736" s="776"/>
      <c r="M736" s="37"/>
      <c r="O736" s="37"/>
      <c r="P736" s="37"/>
    </row>
    <row r="737" ht="13.5" customHeight="1">
      <c r="K737" s="776"/>
      <c r="L737" s="776"/>
      <c r="M737" s="37"/>
      <c r="O737" s="37"/>
      <c r="P737" s="37"/>
    </row>
    <row r="738" ht="13.5" customHeight="1">
      <c r="K738" s="776"/>
      <c r="L738" s="776"/>
      <c r="M738" s="37"/>
      <c r="O738" s="37"/>
      <c r="P738" s="37"/>
    </row>
    <row r="739" ht="13.5" customHeight="1">
      <c r="K739" s="776"/>
      <c r="L739" s="776"/>
      <c r="M739" s="37"/>
      <c r="O739" s="37"/>
      <c r="P739" s="37"/>
    </row>
    <row r="740" ht="13.5" customHeight="1">
      <c r="K740" s="776"/>
      <c r="L740" s="776"/>
      <c r="M740" s="37"/>
      <c r="O740" s="37"/>
      <c r="P740" s="37"/>
    </row>
    <row r="741" ht="13.5" customHeight="1">
      <c r="K741" s="776"/>
      <c r="L741" s="776"/>
      <c r="M741" s="37"/>
      <c r="O741" s="37"/>
      <c r="P741" s="37"/>
    </row>
    <row r="742" ht="13.5" customHeight="1">
      <c r="K742" s="776"/>
      <c r="L742" s="776"/>
      <c r="M742" s="37"/>
      <c r="O742" s="37"/>
      <c r="P742" s="37"/>
    </row>
    <row r="743" ht="13.5" customHeight="1">
      <c r="K743" s="776"/>
      <c r="L743" s="776"/>
      <c r="M743" s="37"/>
      <c r="O743" s="37"/>
      <c r="P743" s="37"/>
    </row>
    <row r="744" ht="13.5" customHeight="1">
      <c r="K744" s="776"/>
      <c r="L744" s="776"/>
      <c r="M744" s="37"/>
      <c r="O744" s="37"/>
      <c r="P744" s="37"/>
    </row>
    <row r="745" ht="13.5" customHeight="1">
      <c r="K745" s="776"/>
      <c r="L745" s="776"/>
      <c r="M745" s="37"/>
      <c r="O745" s="37"/>
      <c r="P745" s="37"/>
    </row>
    <row r="746" ht="13.5" customHeight="1">
      <c r="K746" s="776"/>
      <c r="L746" s="776"/>
      <c r="M746" s="37"/>
      <c r="O746" s="37"/>
      <c r="P746" s="37"/>
    </row>
    <row r="747" ht="13.5" customHeight="1">
      <c r="K747" s="776"/>
      <c r="L747" s="776"/>
      <c r="M747" s="37"/>
      <c r="O747" s="37"/>
      <c r="P747" s="37"/>
    </row>
    <row r="748" ht="13.5" customHeight="1">
      <c r="K748" s="776"/>
      <c r="L748" s="776"/>
      <c r="M748" s="37"/>
      <c r="O748" s="37"/>
      <c r="P748" s="37"/>
    </row>
    <row r="749" ht="13.5" customHeight="1">
      <c r="K749" s="776"/>
      <c r="L749" s="776"/>
      <c r="M749" s="37"/>
      <c r="O749" s="37"/>
      <c r="P749" s="37"/>
    </row>
    <row r="750" ht="13.5" customHeight="1">
      <c r="K750" s="776"/>
      <c r="L750" s="776"/>
      <c r="M750" s="37"/>
      <c r="O750" s="37"/>
      <c r="P750" s="37"/>
    </row>
    <row r="751" ht="13.5" customHeight="1">
      <c r="K751" s="776"/>
      <c r="L751" s="776"/>
      <c r="M751" s="37"/>
      <c r="O751" s="37"/>
      <c r="P751" s="37"/>
    </row>
    <row r="752" ht="13.5" customHeight="1">
      <c r="K752" s="776"/>
      <c r="L752" s="776"/>
      <c r="M752" s="37"/>
      <c r="O752" s="37"/>
      <c r="P752" s="37"/>
    </row>
    <row r="753" ht="13.5" customHeight="1">
      <c r="K753" s="776"/>
      <c r="L753" s="776"/>
      <c r="M753" s="37"/>
      <c r="O753" s="37"/>
      <c r="P753" s="37"/>
    </row>
    <row r="754" ht="13.5" customHeight="1">
      <c r="K754" s="776"/>
      <c r="L754" s="776"/>
      <c r="M754" s="37"/>
      <c r="O754" s="37"/>
      <c r="P754" s="37"/>
    </row>
    <row r="755" ht="13.5" customHeight="1">
      <c r="K755" s="776"/>
      <c r="L755" s="776"/>
      <c r="M755" s="37"/>
      <c r="O755" s="37"/>
      <c r="P755" s="37"/>
    </row>
    <row r="756" ht="13.5" customHeight="1">
      <c r="K756" s="776"/>
      <c r="L756" s="776"/>
      <c r="M756" s="37"/>
      <c r="O756" s="37"/>
      <c r="P756" s="37"/>
    </row>
    <row r="757" ht="13.5" customHeight="1">
      <c r="K757" s="776"/>
      <c r="L757" s="776"/>
      <c r="M757" s="37"/>
      <c r="O757" s="37"/>
      <c r="P757" s="37"/>
    </row>
    <row r="758" ht="13.5" customHeight="1">
      <c r="K758" s="776"/>
      <c r="L758" s="776"/>
      <c r="M758" s="37"/>
      <c r="O758" s="37"/>
      <c r="P758" s="37"/>
    </row>
    <row r="759" ht="13.5" customHeight="1">
      <c r="K759" s="776"/>
      <c r="L759" s="776"/>
      <c r="M759" s="37"/>
      <c r="O759" s="37"/>
      <c r="P759" s="37"/>
    </row>
    <row r="760" ht="13.5" customHeight="1">
      <c r="K760" s="776"/>
      <c r="L760" s="776"/>
      <c r="M760" s="37"/>
      <c r="O760" s="37"/>
      <c r="P760" s="37"/>
    </row>
    <row r="761" ht="13.5" customHeight="1">
      <c r="K761" s="776"/>
      <c r="L761" s="776"/>
      <c r="M761" s="37"/>
      <c r="O761" s="37"/>
      <c r="P761" s="37"/>
    </row>
    <row r="762" ht="13.5" customHeight="1">
      <c r="K762" s="776"/>
      <c r="L762" s="776"/>
      <c r="M762" s="37"/>
      <c r="O762" s="37"/>
      <c r="P762" s="37"/>
    </row>
    <row r="763" ht="13.5" customHeight="1">
      <c r="K763" s="776"/>
      <c r="L763" s="776"/>
      <c r="M763" s="37"/>
      <c r="O763" s="37"/>
      <c r="P763" s="37"/>
    </row>
    <row r="764" ht="13.5" customHeight="1">
      <c r="K764" s="776"/>
      <c r="L764" s="776"/>
      <c r="M764" s="37"/>
      <c r="O764" s="37"/>
      <c r="P764" s="37"/>
    </row>
    <row r="765" ht="13.5" customHeight="1">
      <c r="K765" s="776"/>
      <c r="L765" s="776"/>
      <c r="M765" s="37"/>
      <c r="O765" s="37"/>
      <c r="P765" s="37"/>
    </row>
    <row r="766" ht="13.5" customHeight="1">
      <c r="K766" s="776"/>
      <c r="L766" s="776"/>
      <c r="M766" s="37"/>
      <c r="O766" s="37"/>
      <c r="P766" s="37"/>
    </row>
    <row r="767" ht="13.5" customHeight="1">
      <c r="K767" s="776"/>
      <c r="L767" s="776"/>
      <c r="M767" s="37"/>
      <c r="O767" s="37"/>
      <c r="P767" s="37"/>
    </row>
    <row r="768" ht="13.5" customHeight="1">
      <c r="K768" s="776"/>
      <c r="L768" s="776"/>
      <c r="M768" s="37"/>
      <c r="O768" s="37"/>
      <c r="P768" s="37"/>
    </row>
    <row r="769" ht="13.5" customHeight="1">
      <c r="K769" s="776"/>
      <c r="L769" s="776"/>
      <c r="M769" s="37"/>
      <c r="O769" s="37"/>
      <c r="P769" s="37"/>
    </row>
    <row r="770" ht="13.5" customHeight="1">
      <c r="K770" s="776"/>
      <c r="L770" s="776"/>
      <c r="M770" s="37"/>
      <c r="O770" s="37"/>
      <c r="P770" s="37"/>
    </row>
    <row r="771" ht="13.5" customHeight="1">
      <c r="K771" s="776"/>
      <c r="L771" s="776"/>
      <c r="M771" s="37"/>
      <c r="O771" s="37"/>
      <c r="P771" s="37"/>
    </row>
    <row r="772" ht="13.5" customHeight="1">
      <c r="K772" s="776"/>
      <c r="L772" s="776"/>
      <c r="M772" s="37"/>
      <c r="O772" s="37"/>
      <c r="P772" s="37"/>
    </row>
    <row r="773" ht="13.5" customHeight="1">
      <c r="K773" s="776"/>
      <c r="L773" s="776"/>
      <c r="M773" s="37"/>
      <c r="O773" s="37"/>
      <c r="P773" s="37"/>
    </row>
    <row r="774" ht="13.5" customHeight="1">
      <c r="K774" s="776"/>
      <c r="L774" s="776"/>
      <c r="M774" s="37"/>
      <c r="O774" s="37"/>
      <c r="P774" s="37"/>
    </row>
    <row r="775" ht="13.5" customHeight="1">
      <c r="K775" s="776"/>
      <c r="L775" s="776"/>
      <c r="M775" s="37"/>
      <c r="O775" s="37"/>
      <c r="P775" s="37"/>
    </row>
    <row r="776" ht="13.5" customHeight="1">
      <c r="K776" s="776"/>
      <c r="L776" s="776"/>
      <c r="M776" s="37"/>
      <c r="O776" s="37"/>
      <c r="P776" s="37"/>
    </row>
    <row r="777" ht="13.5" customHeight="1">
      <c r="K777" s="776"/>
      <c r="L777" s="776"/>
      <c r="M777" s="37"/>
      <c r="O777" s="37"/>
      <c r="P777" s="37"/>
    </row>
    <row r="778" ht="13.5" customHeight="1">
      <c r="K778" s="776"/>
      <c r="L778" s="776"/>
      <c r="M778" s="37"/>
      <c r="O778" s="37"/>
      <c r="P778" s="37"/>
    </row>
    <row r="779" ht="13.5" customHeight="1">
      <c r="K779" s="776"/>
      <c r="L779" s="776"/>
      <c r="M779" s="37"/>
      <c r="O779" s="37"/>
      <c r="P779" s="37"/>
    </row>
    <row r="780" ht="13.5" customHeight="1">
      <c r="K780" s="776"/>
      <c r="L780" s="776"/>
      <c r="M780" s="37"/>
      <c r="O780" s="37"/>
      <c r="P780" s="37"/>
    </row>
    <row r="781" ht="13.5" customHeight="1">
      <c r="K781" s="776"/>
      <c r="L781" s="776"/>
      <c r="M781" s="37"/>
      <c r="O781" s="37"/>
      <c r="P781" s="37"/>
    </row>
    <row r="782" ht="13.5" customHeight="1">
      <c r="K782" s="776"/>
      <c r="L782" s="776"/>
      <c r="M782" s="37"/>
      <c r="O782" s="37"/>
      <c r="P782" s="37"/>
    </row>
    <row r="783" ht="13.5" customHeight="1">
      <c r="K783" s="776"/>
      <c r="L783" s="776"/>
      <c r="M783" s="37"/>
      <c r="O783" s="37"/>
      <c r="P783" s="37"/>
    </row>
    <row r="784" ht="13.5" customHeight="1">
      <c r="K784" s="776"/>
      <c r="L784" s="776"/>
      <c r="M784" s="37"/>
      <c r="O784" s="37"/>
      <c r="P784" s="37"/>
    </row>
    <row r="785" ht="13.5" customHeight="1">
      <c r="K785" s="776"/>
      <c r="L785" s="776"/>
      <c r="M785" s="37"/>
      <c r="O785" s="37"/>
      <c r="P785" s="37"/>
    </row>
    <row r="786" ht="13.5" customHeight="1">
      <c r="K786" s="776"/>
      <c r="L786" s="776"/>
      <c r="M786" s="37"/>
      <c r="O786" s="37"/>
      <c r="P786" s="37"/>
    </row>
    <row r="787" ht="13.5" customHeight="1">
      <c r="K787" s="776"/>
      <c r="L787" s="776"/>
      <c r="M787" s="37"/>
      <c r="O787" s="37"/>
      <c r="P787" s="37"/>
    </row>
    <row r="788" ht="13.5" customHeight="1">
      <c r="K788" s="776"/>
      <c r="L788" s="776"/>
      <c r="M788" s="37"/>
      <c r="O788" s="37"/>
      <c r="P788" s="37"/>
    </row>
    <row r="789" ht="13.5" customHeight="1">
      <c r="K789" s="776"/>
      <c r="L789" s="776"/>
      <c r="M789" s="37"/>
      <c r="O789" s="37"/>
      <c r="P789" s="37"/>
    </row>
    <row r="790" ht="13.5" customHeight="1">
      <c r="K790" s="776"/>
      <c r="L790" s="776"/>
      <c r="M790" s="37"/>
      <c r="O790" s="37"/>
      <c r="P790" s="37"/>
    </row>
    <row r="791" ht="13.5" customHeight="1">
      <c r="K791" s="776"/>
      <c r="L791" s="776"/>
      <c r="M791" s="37"/>
      <c r="O791" s="37"/>
      <c r="P791" s="37"/>
    </row>
    <row r="792" ht="13.5" customHeight="1">
      <c r="K792" s="776"/>
      <c r="L792" s="776"/>
      <c r="M792" s="37"/>
      <c r="O792" s="37"/>
      <c r="P792" s="37"/>
    </row>
    <row r="793" ht="13.5" customHeight="1">
      <c r="K793" s="776"/>
      <c r="L793" s="776"/>
      <c r="M793" s="37"/>
      <c r="O793" s="37"/>
      <c r="P793" s="37"/>
    </row>
    <row r="794" ht="13.5" customHeight="1">
      <c r="K794" s="776"/>
      <c r="L794" s="776"/>
      <c r="M794" s="37"/>
      <c r="O794" s="37"/>
      <c r="P794" s="37"/>
    </row>
    <row r="795" ht="13.5" customHeight="1">
      <c r="K795" s="776"/>
      <c r="L795" s="776"/>
      <c r="M795" s="37"/>
      <c r="O795" s="37"/>
      <c r="P795" s="37"/>
    </row>
    <row r="796" ht="13.5" customHeight="1">
      <c r="K796" s="776"/>
      <c r="L796" s="776"/>
      <c r="M796" s="37"/>
      <c r="O796" s="37"/>
      <c r="P796" s="37"/>
    </row>
    <row r="797" ht="13.5" customHeight="1">
      <c r="K797" s="776"/>
      <c r="L797" s="776"/>
      <c r="M797" s="37"/>
      <c r="O797" s="37"/>
      <c r="P797" s="37"/>
    </row>
    <row r="798" ht="13.5" customHeight="1">
      <c r="K798" s="776"/>
      <c r="L798" s="776"/>
      <c r="M798" s="37"/>
      <c r="O798" s="37"/>
      <c r="P798" s="37"/>
    </row>
    <row r="799" ht="13.5" customHeight="1">
      <c r="K799" s="776"/>
      <c r="L799" s="776"/>
      <c r="M799" s="37"/>
      <c r="O799" s="37"/>
      <c r="P799" s="37"/>
    </row>
    <row r="800" ht="13.5" customHeight="1">
      <c r="K800" s="776"/>
      <c r="L800" s="776"/>
      <c r="M800" s="37"/>
      <c r="O800" s="37"/>
      <c r="P800" s="37"/>
    </row>
    <row r="801" ht="13.5" customHeight="1">
      <c r="K801" s="776"/>
      <c r="L801" s="776"/>
      <c r="M801" s="37"/>
      <c r="O801" s="37"/>
      <c r="P801" s="37"/>
    </row>
    <row r="802" ht="13.5" customHeight="1">
      <c r="K802" s="776"/>
      <c r="L802" s="776"/>
      <c r="M802" s="37"/>
      <c r="O802" s="37"/>
      <c r="P802" s="37"/>
    </row>
    <row r="803" ht="13.5" customHeight="1">
      <c r="K803" s="776"/>
      <c r="L803" s="776"/>
      <c r="M803" s="37"/>
      <c r="O803" s="37"/>
      <c r="P803" s="37"/>
    </row>
    <row r="804" ht="13.5" customHeight="1">
      <c r="K804" s="776"/>
      <c r="L804" s="776"/>
      <c r="M804" s="37"/>
      <c r="O804" s="37"/>
      <c r="P804" s="37"/>
    </row>
    <row r="805" ht="13.5" customHeight="1">
      <c r="K805" s="776"/>
      <c r="L805" s="776"/>
      <c r="M805" s="37"/>
      <c r="O805" s="37"/>
      <c r="P805" s="37"/>
    </row>
    <row r="806" ht="13.5" customHeight="1">
      <c r="K806" s="776"/>
      <c r="L806" s="776"/>
      <c r="M806" s="37"/>
      <c r="O806" s="37"/>
      <c r="P806" s="37"/>
    </row>
    <row r="807" ht="13.5" customHeight="1">
      <c r="K807" s="776"/>
      <c r="L807" s="776"/>
      <c r="M807" s="37"/>
      <c r="O807" s="37"/>
      <c r="P807" s="37"/>
    </row>
    <row r="808" ht="13.5" customHeight="1">
      <c r="K808" s="776"/>
      <c r="L808" s="776"/>
      <c r="M808" s="37"/>
      <c r="O808" s="37"/>
      <c r="P808" s="37"/>
    </row>
    <row r="809" ht="13.5" customHeight="1">
      <c r="K809" s="776"/>
      <c r="L809" s="776"/>
      <c r="M809" s="37"/>
      <c r="O809" s="37"/>
      <c r="P809" s="37"/>
    </row>
    <row r="810" ht="13.5" customHeight="1">
      <c r="K810" s="776"/>
      <c r="L810" s="776"/>
      <c r="M810" s="37"/>
      <c r="O810" s="37"/>
      <c r="P810" s="37"/>
    </row>
    <row r="811" ht="13.5" customHeight="1">
      <c r="K811" s="776"/>
      <c r="L811" s="776"/>
      <c r="M811" s="37"/>
      <c r="O811" s="37"/>
      <c r="P811" s="37"/>
    </row>
    <row r="812" ht="13.5" customHeight="1">
      <c r="K812" s="776"/>
      <c r="L812" s="776"/>
      <c r="M812" s="37"/>
      <c r="O812" s="37"/>
      <c r="P812" s="37"/>
    </row>
    <row r="813" ht="13.5" customHeight="1">
      <c r="K813" s="776"/>
      <c r="L813" s="776"/>
      <c r="M813" s="37"/>
      <c r="O813" s="37"/>
      <c r="P813" s="37"/>
    </row>
    <row r="814" ht="13.5" customHeight="1">
      <c r="K814" s="776"/>
      <c r="L814" s="776"/>
      <c r="M814" s="37"/>
      <c r="O814" s="37"/>
      <c r="P814" s="37"/>
    </row>
    <row r="815" ht="13.5" customHeight="1">
      <c r="K815" s="776"/>
      <c r="L815" s="776"/>
      <c r="M815" s="37"/>
      <c r="O815" s="37"/>
      <c r="P815" s="37"/>
    </row>
    <row r="816" ht="13.5" customHeight="1">
      <c r="K816" s="776"/>
      <c r="L816" s="776"/>
      <c r="M816" s="37"/>
      <c r="O816" s="37"/>
      <c r="P816" s="37"/>
    </row>
    <row r="817" ht="13.5" customHeight="1">
      <c r="K817" s="776"/>
      <c r="L817" s="776"/>
      <c r="M817" s="37"/>
      <c r="O817" s="37"/>
      <c r="P817" s="37"/>
    </row>
    <row r="818" ht="13.5" customHeight="1">
      <c r="K818" s="776"/>
      <c r="L818" s="776"/>
      <c r="M818" s="37"/>
      <c r="O818" s="37"/>
      <c r="P818" s="37"/>
    </row>
    <row r="819" ht="13.5" customHeight="1">
      <c r="K819" s="776"/>
      <c r="L819" s="776"/>
      <c r="M819" s="37"/>
      <c r="O819" s="37"/>
      <c r="P819" s="37"/>
    </row>
    <row r="820" ht="13.5" customHeight="1">
      <c r="K820" s="776"/>
      <c r="L820" s="776"/>
      <c r="M820" s="37"/>
      <c r="O820" s="37"/>
      <c r="P820" s="37"/>
    </row>
    <row r="821" ht="13.5" customHeight="1">
      <c r="K821" s="776"/>
      <c r="L821" s="776"/>
      <c r="M821" s="37"/>
      <c r="O821" s="37"/>
      <c r="P821" s="37"/>
    </row>
    <row r="822" ht="13.5" customHeight="1">
      <c r="K822" s="776"/>
      <c r="L822" s="776"/>
      <c r="M822" s="37"/>
      <c r="O822" s="37"/>
      <c r="P822" s="37"/>
    </row>
    <row r="823" ht="13.5" customHeight="1">
      <c r="K823" s="776"/>
      <c r="L823" s="776"/>
      <c r="M823" s="37"/>
      <c r="O823" s="37"/>
      <c r="P823" s="37"/>
    </row>
    <row r="824" ht="13.5" customHeight="1">
      <c r="K824" s="776"/>
      <c r="L824" s="776"/>
      <c r="M824" s="37"/>
      <c r="O824" s="37"/>
      <c r="P824" s="37"/>
    </row>
    <row r="825" ht="13.5" customHeight="1">
      <c r="K825" s="776"/>
      <c r="L825" s="776"/>
      <c r="M825" s="37"/>
      <c r="O825" s="37"/>
      <c r="P825" s="37"/>
    </row>
    <row r="826" ht="13.5" customHeight="1">
      <c r="K826" s="776"/>
      <c r="L826" s="776"/>
      <c r="M826" s="37"/>
      <c r="O826" s="37"/>
      <c r="P826" s="37"/>
    </row>
    <row r="827" ht="13.5" customHeight="1">
      <c r="K827" s="776"/>
      <c r="L827" s="776"/>
      <c r="M827" s="37"/>
      <c r="O827" s="37"/>
      <c r="P827" s="37"/>
    </row>
    <row r="828" ht="13.5" customHeight="1">
      <c r="K828" s="776"/>
      <c r="L828" s="776"/>
      <c r="M828" s="37"/>
      <c r="O828" s="37"/>
      <c r="P828" s="37"/>
    </row>
    <row r="829" ht="13.5" customHeight="1">
      <c r="K829" s="776"/>
      <c r="L829" s="776"/>
      <c r="M829" s="37"/>
      <c r="O829" s="37"/>
      <c r="P829" s="37"/>
    </row>
    <row r="830" ht="13.5" customHeight="1">
      <c r="K830" s="776"/>
      <c r="L830" s="776"/>
      <c r="M830" s="37"/>
      <c r="O830" s="37"/>
      <c r="P830" s="37"/>
    </row>
    <row r="831" ht="13.5" customHeight="1">
      <c r="K831" s="776"/>
      <c r="L831" s="776"/>
      <c r="M831" s="37"/>
      <c r="O831" s="37"/>
      <c r="P831" s="37"/>
    </row>
    <row r="832" ht="13.5" customHeight="1">
      <c r="K832" s="776"/>
      <c r="L832" s="776"/>
      <c r="M832" s="37"/>
      <c r="O832" s="37"/>
      <c r="P832" s="37"/>
    </row>
    <row r="833" ht="13.5" customHeight="1">
      <c r="K833" s="776"/>
      <c r="L833" s="776"/>
      <c r="M833" s="37"/>
      <c r="O833" s="37"/>
      <c r="P833" s="37"/>
    </row>
    <row r="834" ht="13.5" customHeight="1">
      <c r="K834" s="776"/>
      <c r="L834" s="776"/>
      <c r="M834" s="37"/>
      <c r="O834" s="37"/>
      <c r="P834" s="37"/>
    </row>
    <row r="835" ht="13.5" customHeight="1">
      <c r="K835" s="776"/>
      <c r="L835" s="776"/>
      <c r="M835" s="37"/>
      <c r="O835" s="37"/>
      <c r="P835" s="37"/>
    </row>
    <row r="836" ht="13.5" customHeight="1">
      <c r="K836" s="776"/>
      <c r="L836" s="776"/>
      <c r="M836" s="37"/>
      <c r="O836" s="37"/>
      <c r="P836" s="37"/>
    </row>
    <row r="837" ht="13.5" customHeight="1">
      <c r="K837" s="776"/>
      <c r="L837" s="776"/>
      <c r="M837" s="37"/>
      <c r="O837" s="37"/>
      <c r="P837" s="37"/>
    </row>
    <row r="838" ht="13.5" customHeight="1">
      <c r="K838" s="776"/>
      <c r="L838" s="776"/>
      <c r="M838" s="37"/>
      <c r="O838" s="37"/>
      <c r="P838" s="37"/>
    </row>
    <row r="839" ht="13.5" customHeight="1">
      <c r="K839" s="776"/>
      <c r="L839" s="776"/>
      <c r="M839" s="37"/>
      <c r="O839" s="37"/>
      <c r="P839" s="37"/>
    </row>
    <row r="840" ht="13.5" customHeight="1">
      <c r="K840" s="776"/>
      <c r="L840" s="776"/>
      <c r="M840" s="37"/>
      <c r="O840" s="37"/>
      <c r="P840" s="37"/>
    </row>
    <row r="841" ht="13.5" customHeight="1">
      <c r="K841" s="776"/>
      <c r="L841" s="776"/>
      <c r="M841" s="37"/>
      <c r="O841" s="37"/>
      <c r="P841" s="37"/>
    </row>
    <row r="842" ht="13.5" customHeight="1">
      <c r="K842" s="776"/>
      <c r="L842" s="776"/>
      <c r="M842" s="37"/>
      <c r="O842" s="37"/>
      <c r="P842" s="37"/>
    </row>
    <row r="843" ht="13.5" customHeight="1">
      <c r="K843" s="776"/>
      <c r="L843" s="776"/>
      <c r="M843" s="37"/>
      <c r="O843" s="37"/>
      <c r="P843" s="37"/>
    </row>
    <row r="844" ht="13.5" customHeight="1">
      <c r="K844" s="776"/>
      <c r="L844" s="776"/>
      <c r="M844" s="37"/>
      <c r="O844" s="37"/>
      <c r="P844" s="37"/>
    </row>
    <row r="845" ht="13.5" customHeight="1">
      <c r="K845" s="776"/>
      <c r="L845" s="776"/>
      <c r="M845" s="37"/>
      <c r="O845" s="37"/>
      <c r="P845" s="37"/>
    </row>
    <row r="846" ht="13.5" customHeight="1">
      <c r="K846" s="776"/>
      <c r="L846" s="776"/>
      <c r="M846" s="37"/>
      <c r="O846" s="37"/>
      <c r="P846" s="37"/>
    </row>
    <row r="847" ht="13.5" customHeight="1">
      <c r="K847" s="776"/>
      <c r="L847" s="776"/>
      <c r="M847" s="37"/>
      <c r="O847" s="37"/>
      <c r="P847" s="37"/>
    </row>
    <row r="848" ht="13.5" customHeight="1">
      <c r="K848" s="776"/>
      <c r="L848" s="776"/>
      <c r="M848" s="37"/>
      <c r="O848" s="37"/>
      <c r="P848" s="37"/>
    </row>
    <row r="849" ht="13.5" customHeight="1">
      <c r="K849" s="776"/>
      <c r="L849" s="776"/>
      <c r="M849" s="37"/>
      <c r="O849" s="37"/>
      <c r="P849" s="37"/>
    </row>
    <row r="850" ht="13.5" customHeight="1">
      <c r="K850" s="776"/>
      <c r="L850" s="776"/>
      <c r="M850" s="37"/>
      <c r="O850" s="37"/>
      <c r="P850" s="37"/>
    </row>
    <row r="851" ht="13.5" customHeight="1">
      <c r="K851" s="776"/>
      <c r="L851" s="776"/>
      <c r="M851" s="37"/>
      <c r="O851" s="37"/>
      <c r="P851" s="37"/>
    </row>
    <row r="852" ht="13.5" customHeight="1">
      <c r="K852" s="776"/>
      <c r="L852" s="776"/>
      <c r="M852" s="37"/>
      <c r="O852" s="37"/>
      <c r="P852" s="37"/>
    </row>
    <row r="853" ht="13.5" customHeight="1">
      <c r="K853" s="776"/>
      <c r="L853" s="776"/>
      <c r="M853" s="37"/>
      <c r="O853" s="37"/>
      <c r="P853" s="37"/>
    </row>
    <row r="854" ht="13.5" customHeight="1">
      <c r="K854" s="776"/>
      <c r="L854" s="776"/>
      <c r="M854" s="37"/>
      <c r="O854" s="37"/>
      <c r="P854" s="37"/>
    </row>
    <row r="855" ht="13.5" customHeight="1">
      <c r="K855" s="776"/>
      <c r="L855" s="776"/>
      <c r="M855" s="37"/>
      <c r="O855" s="37"/>
      <c r="P855" s="37"/>
    </row>
    <row r="856" ht="13.5" customHeight="1">
      <c r="K856" s="776"/>
      <c r="L856" s="776"/>
      <c r="M856" s="37"/>
      <c r="O856" s="37"/>
      <c r="P856" s="37"/>
    </row>
    <row r="857" ht="13.5" customHeight="1">
      <c r="K857" s="776"/>
      <c r="L857" s="776"/>
      <c r="M857" s="37"/>
      <c r="O857" s="37"/>
      <c r="P857" s="37"/>
    </row>
    <row r="858" ht="13.5" customHeight="1">
      <c r="K858" s="776"/>
      <c r="L858" s="776"/>
      <c r="M858" s="37"/>
      <c r="O858" s="37"/>
      <c r="P858" s="37"/>
    </row>
    <row r="859" ht="13.5" customHeight="1">
      <c r="K859" s="776"/>
      <c r="L859" s="776"/>
      <c r="M859" s="37"/>
      <c r="O859" s="37"/>
      <c r="P859" s="37"/>
    </row>
    <row r="860" ht="13.5" customHeight="1">
      <c r="K860" s="776"/>
      <c r="L860" s="776"/>
      <c r="M860" s="37"/>
      <c r="O860" s="37"/>
      <c r="P860" s="37"/>
    </row>
    <row r="861" ht="13.5" customHeight="1">
      <c r="K861" s="776"/>
      <c r="L861" s="776"/>
      <c r="M861" s="37"/>
      <c r="O861" s="37"/>
      <c r="P861" s="37"/>
    </row>
    <row r="862" ht="13.5" customHeight="1">
      <c r="K862" s="776"/>
      <c r="L862" s="776"/>
      <c r="M862" s="37"/>
      <c r="O862" s="37"/>
      <c r="P862" s="37"/>
    </row>
    <row r="863" ht="13.5" customHeight="1">
      <c r="K863" s="776"/>
      <c r="L863" s="776"/>
      <c r="M863" s="37"/>
      <c r="O863" s="37"/>
      <c r="P863" s="37"/>
    </row>
    <row r="864" ht="13.5" customHeight="1">
      <c r="K864" s="776"/>
      <c r="L864" s="776"/>
      <c r="M864" s="37"/>
      <c r="O864" s="37"/>
      <c r="P864" s="37"/>
    </row>
    <row r="865" ht="13.5" customHeight="1">
      <c r="K865" s="776"/>
      <c r="L865" s="776"/>
      <c r="M865" s="37"/>
      <c r="O865" s="37"/>
      <c r="P865" s="37"/>
    </row>
    <row r="866" ht="13.5" customHeight="1">
      <c r="K866" s="776"/>
      <c r="L866" s="776"/>
      <c r="M866" s="37"/>
      <c r="O866" s="37"/>
      <c r="P866" s="37"/>
    </row>
    <row r="867" ht="13.5" customHeight="1">
      <c r="K867" s="776"/>
      <c r="L867" s="776"/>
      <c r="M867" s="37"/>
      <c r="O867" s="37"/>
      <c r="P867" s="37"/>
    </row>
    <row r="868" ht="13.5" customHeight="1">
      <c r="K868" s="776"/>
      <c r="L868" s="776"/>
      <c r="M868" s="37"/>
      <c r="O868" s="37"/>
      <c r="P868" s="37"/>
    </row>
    <row r="869" ht="13.5" customHeight="1">
      <c r="K869" s="776"/>
      <c r="L869" s="776"/>
      <c r="M869" s="37"/>
      <c r="O869" s="37"/>
      <c r="P869" s="37"/>
    </row>
    <row r="870" ht="13.5" customHeight="1">
      <c r="K870" s="776"/>
      <c r="L870" s="776"/>
      <c r="M870" s="37"/>
      <c r="O870" s="37"/>
      <c r="P870" s="37"/>
    </row>
    <row r="871" ht="13.5" customHeight="1">
      <c r="K871" s="776"/>
      <c r="L871" s="776"/>
      <c r="M871" s="37"/>
      <c r="O871" s="37"/>
      <c r="P871" s="37"/>
    </row>
    <row r="872" ht="13.5" customHeight="1">
      <c r="K872" s="776"/>
      <c r="L872" s="776"/>
      <c r="M872" s="37"/>
      <c r="O872" s="37"/>
      <c r="P872" s="37"/>
    </row>
    <row r="873" ht="13.5" customHeight="1">
      <c r="K873" s="776"/>
      <c r="L873" s="776"/>
      <c r="M873" s="37"/>
      <c r="O873" s="37"/>
      <c r="P873" s="37"/>
    </row>
    <row r="874" ht="13.5" customHeight="1">
      <c r="K874" s="776"/>
      <c r="L874" s="776"/>
      <c r="M874" s="37"/>
      <c r="O874" s="37"/>
      <c r="P874" s="37"/>
    </row>
    <row r="875" ht="13.5" customHeight="1">
      <c r="K875" s="776"/>
      <c r="L875" s="776"/>
      <c r="M875" s="37"/>
      <c r="O875" s="37"/>
      <c r="P875" s="37"/>
    </row>
    <row r="876" ht="13.5" customHeight="1">
      <c r="K876" s="776"/>
      <c r="L876" s="776"/>
      <c r="M876" s="37"/>
      <c r="O876" s="37"/>
      <c r="P876" s="37"/>
    </row>
    <row r="877" ht="13.5" customHeight="1">
      <c r="K877" s="776"/>
      <c r="L877" s="776"/>
      <c r="M877" s="37"/>
      <c r="O877" s="37"/>
      <c r="P877" s="37"/>
    </row>
    <row r="878" ht="13.5" customHeight="1">
      <c r="K878" s="776"/>
      <c r="L878" s="776"/>
      <c r="M878" s="37"/>
      <c r="O878" s="37"/>
      <c r="P878" s="37"/>
    </row>
    <row r="879" ht="13.5" customHeight="1">
      <c r="K879" s="776"/>
      <c r="L879" s="776"/>
      <c r="M879" s="37"/>
      <c r="O879" s="37"/>
      <c r="P879" s="37"/>
    </row>
    <row r="880" ht="13.5" customHeight="1">
      <c r="K880" s="776"/>
      <c r="L880" s="776"/>
      <c r="M880" s="37"/>
      <c r="O880" s="37"/>
      <c r="P880" s="37"/>
    </row>
    <row r="881" ht="13.5" customHeight="1">
      <c r="K881" s="776"/>
      <c r="L881" s="776"/>
      <c r="M881" s="37"/>
      <c r="O881" s="37"/>
      <c r="P881" s="37"/>
    </row>
    <row r="882" ht="13.5" customHeight="1">
      <c r="K882" s="776"/>
      <c r="L882" s="776"/>
      <c r="M882" s="37"/>
      <c r="O882" s="37"/>
      <c r="P882" s="37"/>
    </row>
    <row r="883" ht="13.5" customHeight="1">
      <c r="K883" s="776"/>
      <c r="L883" s="776"/>
      <c r="M883" s="37"/>
      <c r="O883" s="37"/>
      <c r="P883" s="37"/>
    </row>
    <row r="884" ht="13.5" customHeight="1">
      <c r="K884" s="776"/>
      <c r="L884" s="776"/>
      <c r="M884" s="37"/>
      <c r="O884" s="37"/>
      <c r="P884" s="37"/>
    </row>
    <row r="885" ht="13.5" customHeight="1">
      <c r="K885" s="776"/>
      <c r="L885" s="776"/>
      <c r="M885" s="37"/>
      <c r="O885" s="37"/>
      <c r="P885" s="37"/>
    </row>
    <row r="886" ht="13.5" customHeight="1">
      <c r="K886" s="776"/>
      <c r="L886" s="776"/>
      <c r="M886" s="37"/>
      <c r="O886" s="37"/>
      <c r="P886" s="37"/>
    </row>
    <row r="887" ht="13.5" customHeight="1">
      <c r="K887" s="776"/>
      <c r="L887" s="776"/>
      <c r="M887" s="37"/>
      <c r="O887" s="37"/>
      <c r="P887" s="37"/>
    </row>
    <row r="888" ht="13.5" customHeight="1">
      <c r="K888" s="776"/>
      <c r="L888" s="776"/>
      <c r="M888" s="37"/>
      <c r="O888" s="37"/>
      <c r="P888" s="37"/>
    </row>
    <row r="889" ht="13.5" customHeight="1">
      <c r="K889" s="776"/>
      <c r="L889" s="776"/>
      <c r="M889" s="37"/>
      <c r="O889" s="37"/>
      <c r="P889" s="37"/>
    </row>
    <row r="890" ht="13.5" customHeight="1">
      <c r="K890" s="776"/>
      <c r="L890" s="776"/>
      <c r="M890" s="37"/>
      <c r="O890" s="37"/>
      <c r="P890" s="37"/>
    </row>
    <row r="891" ht="13.5" customHeight="1">
      <c r="K891" s="776"/>
      <c r="L891" s="776"/>
      <c r="M891" s="37"/>
      <c r="O891" s="37"/>
      <c r="P891" s="37"/>
    </row>
    <row r="892" ht="13.5" customHeight="1">
      <c r="K892" s="776"/>
      <c r="L892" s="776"/>
      <c r="M892" s="37"/>
      <c r="O892" s="37"/>
      <c r="P892" s="37"/>
    </row>
    <row r="893" ht="13.5" customHeight="1">
      <c r="K893" s="776"/>
      <c r="L893" s="776"/>
      <c r="M893" s="37"/>
      <c r="O893" s="37"/>
      <c r="P893" s="37"/>
    </row>
    <row r="894" ht="13.5" customHeight="1">
      <c r="K894" s="776"/>
      <c r="L894" s="776"/>
      <c r="M894" s="37"/>
      <c r="O894" s="37"/>
      <c r="P894" s="37"/>
    </row>
    <row r="895" ht="13.5" customHeight="1">
      <c r="K895" s="776"/>
      <c r="L895" s="776"/>
      <c r="M895" s="37"/>
      <c r="O895" s="37"/>
      <c r="P895" s="37"/>
    </row>
    <row r="896" ht="13.5" customHeight="1">
      <c r="K896" s="776"/>
      <c r="L896" s="776"/>
      <c r="M896" s="37"/>
      <c r="O896" s="37"/>
      <c r="P896" s="37"/>
    </row>
    <row r="897" ht="13.5" customHeight="1">
      <c r="K897" s="776"/>
      <c r="L897" s="776"/>
      <c r="M897" s="37"/>
      <c r="O897" s="37"/>
      <c r="P897" s="37"/>
    </row>
    <row r="898" ht="13.5" customHeight="1">
      <c r="K898" s="776"/>
      <c r="L898" s="776"/>
      <c r="M898" s="37"/>
      <c r="O898" s="37"/>
      <c r="P898" s="37"/>
    </row>
    <row r="899" ht="13.5" customHeight="1">
      <c r="K899" s="776"/>
      <c r="L899" s="776"/>
      <c r="M899" s="37"/>
      <c r="O899" s="37"/>
      <c r="P899" s="37"/>
    </row>
    <row r="900" ht="13.5" customHeight="1">
      <c r="K900" s="776"/>
      <c r="L900" s="776"/>
      <c r="M900" s="37"/>
      <c r="O900" s="37"/>
      <c r="P900" s="37"/>
    </row>
    <row r="901" ht="13.5" customHeight="1">
      <c r="K901" s="776"/>
      <c r="L901" s="776"/>
      <c r="M901" s="37"/>
      <c r="O901" s="37"/>
      <c r="P901" s="37"/>
    </row>
    <row r="902" ht="13.5" customHeight="1">
      <c r="K902" s="776"/>
      <c r="L902" s="776"/>
      <c r="M902" s="37"/>
      <c r="O902" s="37"/>
      <c r="P902" s="37"/>
    </row>
    <row r="903" ht="13.5" customHeight="1">
      <c r="K903" s="776"/>
      <c r="L903" s="776"/>
      <c r="M903" s="37"/>
      <c r="O903" s="37"/>
      <c r="P903" s="37"/>
    </row>
    <row r="904" ht="13.5" customHeight="1">
      <c r="K904" s="776"/>
      <c r="L904" s="776"/>
      <c r="M904" s="37"/>
      <c r="O904" s="37"/>
      <c r="P904" s="37"/>
    </row>
    <row r="905" ht="13.5" customHeight="1">
      <c r="K905" s="776"/>
      <c r="L905" s="776"/>
      <c r="M905" s="37"/>
      <c r="O905" s="37"/>
      <c r="P905" s="37"/>
    </row>
    <row r="906" ht="13.5" customHeight="1">
      <c r="K906" s="776"/>
      <c r="L906" s="776"/>
      <c r="M906" s="37"/>
      <c r="O906" s="37"/>
      <c r="P906" s="37"/>
    </row>
    <row r="907" ht="13.5" customHeight="1">
      <c r="K907" s="776"/>
      <c r="L907" s="776"/>
      <c r="M907" s="37"/>
      <c r="O907" s="37"/>
      <c r="P907" s="37"/>
    </row>
    <row r="908" ht="13.5" customHeight="1">
      <c r="K908" s="776"/>
      <c r="L908" s="776"/>
      <c r="M908" s="37"/>
      <c r="O908" s="37"/>
      <c r="P908" s="37"/>
    </row>
    <row r="909" ht="13.5" customHeight="1">
      <c r="K909" s="776"/>
      <c r="L909" s="776"/>
      <c r="M909" s="37"/>
      <c r="O909" s="37"/>
      <c r="P909" s="37"/>
    </row>
    <row r="910" ht="13.5" customHeight="1">
      <c r="K910" s="776"/>
      <c r="L910" s="776"/>
      <c r="M910" s="37"/>
      <c r="O910" s="37"/>
      <c r="P910" s="37"/>
    </row>
    <row r="911" ht="13.5" customHeight="1">
      <c r="K911" s="776"/>
      <c r="L911" s="776"/>
      <c r="M911" s="37"/>
      <c r="O911" s="37"/>
      <c r="P911" s="37"/>
    </row>
    <row r="912" ht="13.5" customHeight="1">
      <c r="K912" s="776"/>
      <c r="L912" s="776"/>
      <c r="M912" s="37"/>
      <c r="O912" s="37"/>
      <c r="P912" s="37"/>
    </row>
    <row r="913" ht="13.5" customHeight="1">
      <c r="K913" s="776"/>
      <c r="L913" s="776"/>
      <c r="M913" s="37"/>
      <c r="O913" s="37"/>
      <c r="P913" s="37"/>
    </row>
    <row r="914" ht="13.5" customHeight="1">
      <c r="K914" s="776"/>
      <c r="L914" s="776"/>
      <c r="M914" s="37"/>
      <c r="O914" s="37"/>
      <c r="P914" s="37"/>
    </row>
    <row r="915" ht="13.5" customHeight="1">
      <c r="K915" s="776"/>
      <c r="L915" s="776"/>
      <c r="M915" s="37"/>
      <c r="O915" s="37"/>
      <c r="P915" s="37"/>
    </row>
    <row r="916" ht="13.5" customHeight="1">
      <c r="K916" s="776"/>
      <c r="L916" s="776"/>
      <c r="M916" s="37"/>
      <c r="O916" s="37"/>
      <c r="P916" s="37"/>
    </row>
    <row r="917" ht="13.5" customHeight="1">
      <c r="K917" s="776"/>
      <c r="L917" s="776"/>
      <c r="M917" s="37"/>
      <c r="O917" s="37"/>
      <c r="P917" s="37"/>
    </row>
    <row r="918" ht="13.5" customHeight="1">
      <c r="K918" s="776"/>
      <c r="L918" s="776"/>
      <c r="M918" s="37"/>
      <c r="O918" s="37"/>
      <c r="P918" s="37"/>
    </row>
    <row r="919" ht="13.5" customHeight="1">
      <c r="K919" s="776"/>
      <c r="L919" s="776"/>
      <c r="M919" s="37"/>
      <c r="O919" s="37"/>
      <c r="P919" s="37"/>
    </row>
    <row r="920" ht="13.5" customHeight="1">
      <c r="K920" s="776"/>
      <c r="L920" s="776"/>
      <c r="M920" s="37"/>
      <c r="O920" s="37"/>
      <c r="P920" s="37"/>
    </row>
    <row r="921" ht="13.5" customHeight="1">
      <c r="K921" s="776"/>
      <c r="L921" s="776"/>
      <c r="M921" s="37"/>
      <c r="O921" s="37"/>
      <c r="P921" s="37"/>
    </row>
    <row r="922" ht="13.5" customHeight="1">
      <c r="K922" s="776"/>
      <c r="L922" s="776"/>
      <c r="M922" s="37"/>
      <c r="O922" s="37"/>
      <c r="P922" s="37"/>
    </row>
    <row r="923" ht="13.5" customHeight="1">
      <c r="K923" s="776"/>
      <c r="L923" s="776"/>
      <c r="M923" s="37"/>
      <c r="O923" s="37"/>
      <c r="P923" s="37"/>
    </row>
    <row r="924" ht="13.5" customHeight="1">
      <c r="K924" s="776"/>
      <c r="L924" s="776"/>
      <c r="M924" s="37"/>
      <c r="O924" s="37"/>
      <c r="P924" s="37"/>
    </row>
    <row r="925" ht="13.5" customHeight="1">
      <c r="K925" s="776"/>
      <c r="L925" s="776"/>
      <c r="M925" s="37"/>
      <c r="O925" s="37"/>
      <c r="P925" s="37"/>
    </row>
    <row r="926" ht="13.5" customHeight="1">
      <c r="K926" s="776"/>
      <c r="L926" s="776"/>
      <c r="M926" s="37"/>
      <c r="O926" s="37"/>
      <c r="P926" s="37"/>
    </row>
    <row r="927" ht="13.5" customHeight="1">
      <c r="K927" s="776"/>
      <c r="L927" s="776"/>
      <c r="M927" s="37"/>
      <c r="O927" s="37"/>
      <c r="P927" s="37"/>
    </row>
    <row r="928" ht="13.5" customHeight="1">
      <c r="K928" s="776"/>
      <c r="L928" s="776"/>
      <c r="M928" s="37"/>
      <c r="O928" s="37"/>
      <c r="P928" s="37"/>
    </row>
    <row r="929" ht="13.5" customHeight="1">
      <c r="K929" s="776"/>
      <c r="L929" s="776"/>
      <c r="M929" s="37"/>
      <c r="O929" s="37"/>
      <c r="P929" s="37"/>
    </row>
    <row r="930" ht="13.5" customHeight="1">
      <c r="K930" s="776"/>
      <c r="L930" s="776"/>
      <c r="M930" s="37"/>
      <c r="O930" s="37"/>
      <c r="P930" s="37"/>
    </row>
    <row r="931" ht="13.5" customHeight="1">
      <c r="K931" s="776"/>
      <c r="L931" s="776"/>
      <c r="M931" s="37"/>
      <c r="O931" s="37"/>
      <c r="P931" s="37"/>
    </row>
    <row r="932" ht="13.5" customHeight="1">
      <c r="K932" s="776"/>
      <c r="L932" s="776"/>
      <c r="M932" s="37"/>
      <c r="O932" s="37"/>
      <c r="P932" s="37"/>
    </row>
    <row r="933" ht="13.5" customHeight="1">
      <c r="K933" s="776"/>
      <c r="L933" s="776"/>
      <c r="M933" s="37"/>
      <c r="O933" s="37"/>
      <c r="P933" s="37"/>
    </row>
    <row r="934" ht="13.5" customHeight="1">
      <c r="K934" s="776"/>
      <c r="L934" s="776"/>
      <c r="M934" s="37"/>
      <c r="O934" s="37"/>
      <c r="P934" s="37"/>
    </row>
    <row r="935" ht="13.5" customHeight="1">
      <c r="K935" s="776"/>
      <c r="L935" s="776"/>
      <c r="M935" s="37"/>
      <c r="O935" s="37"/>
      <c r="P935" s="37"/>
    </row>
    <row r="936" ht="13.5" customHeight="1">
      <c r="K936" s="776"/>
      <c r="L936" s="776"/>
      <c r="M936" s="37"/>
      <c r="O936" s="37"/>
      <c r="P936" s="37"/>
    </row>
    <row r="937" ht="13.5" customHeight="1">
      <c r="K937" s="776"/>
      <c r="L937" s="776"/>
      <c r="M937" s="37"/>
      <c r="O937" s="37"/>
      <c r="P937" s="37"/>
    </row>
    <row r="938" ht="13.5" customHeight="1">
      <c r="K938" s="776"/>
      <c r="L938" s="776"/>
      <c r="M938" s="37"/>
      <c r="O938" s="37"/>
      <c r="P938" s="37"/>
    </row>
    <row r="939" ht="13.5" customHeight="1">
      <c r="K939" s="776"/>
      <c r="L939" s="776"/>
      <c r="M939" s="37"/>
      <c r="O939" s="37"/>
      <c r="P939" s="37"/>
    </row>
    <row r="940" ht="13.5" customHeight="1">
      <c r="K940" s="776"/>
      <c r="L940" s="776"/>
      <c r="M940" s="37"/>
      <c r="O940" s="37"/>
      <c r="P940" s="37"/>
    </row>
    <row r="941" ht="13.5" customHeight="1">
      <c r="K941" s="776"/>
      <c r="L941" s="776"/>
      <c r="M941" s="37"/>
      <c r="O941" s="37"/>
      <c r="P941" s="37"/>
    </row>
    <row r="942" ht="13.5" customHeight="1">
      <c r="K942" s="776"/>
      <c r="L942" s="776"/>
      <c r="M942" s="37"/>
      <c r="O942" s="37"/>
      <c r="P942" s="37"/>
    </row>
    <row r="943" ht="13.5" customHeight="1">
      <c r="K943" s="776"/>
      <c r="L943" s="776"/>
      <c r="M943" s="37"/>
      <c r="O943" s="37"/>
      <c r="P943" s="37"/>
    </row>
    <row r="944" ht="13.5" customHeight="1">
      <c r="K944" s="776"/>
      <c r="L944" s="776"/>
      <c r="M944" s="37"/>
      <c r="O944" s="37"/>
      <c r="P944" s="37"/>
    </row>
    <row r="945" ht="13.5" customHeight="1">
      <c r="K945" s="776"/>
      <c r="L945" s="776"/>
      <c r="M945" s="37"/>
      <c r="O945" s="37"/>
      <c r="P945" s="37"/>
    </row>
    <row r="946" ht="13.5" customHeight="1">
      <c r="K946" s="776"/>
      <c r="L946" s="776"/>
      <c r="M946" s="37"/>
      <c r="O946" s="37"/>
      <c r="P946" s="37"/>
    </row>
    <row r="947" ht="13.5" customHeight="1">
      <c r="K947" s="776"/>
      <c r="L947" s="776"/>
      <c r="M947" s="37"/>
      <c r="O947" s="37"/>
      <c r="P947" s="37"/>
    </row>
    <row r="948" ht="13.5" customHeight="1">
      <c r="K948" s="776"/>
      <c r="L948" s="776"/>
      <c r="M948" s="37"/>
      <c r="O948" s="37"/>
      <c r="P948" s="37"/>
    </row>
    <row r="949" ht="13.5" customHeight="1">
      <c r="K949" s="776"/>
      <c r="L949" s="776"/>
      <c r="M949" s="37"/>
      <c r="O949" s="37"/>
      <c r="P949" s="37"/>
    </row>
    <row r="950" ht="13.5" customHeight="1">
      <c r="K950" s="776"/>
      <c r="L950" s="776"/>
      <c r="M950" s="37"/>
      <c r="O950" s="37"/>
      <c r="P950" s="37"/>
    </row>
    <row r="951" ht="13.5" customHeight="1">
      <c r="K951" s="776"/>
      <c r="L951" s="776"/>
      <c r="M951" s="37"/>
      <c r="O951" s="37"/>
      <c r="P951" s="37"/>
    </row>
    <row r="952" ht="13.5" customHeight="1">
      <c r="K952" s="776"/>
      <c r="L952" s="776"/>
      <c r="M952" s="37"/>
      <c r="O952" s="37"/>
      <c r="P952" s="37"/>
    </row>
    <row r="953" ht="13.5" customHeight="1">
      <c r="K953" s="776"/>
      <c r="L953" s="776"/>
      <c r="M953" s="37"/>
      <c r="O953" s="37"/>
      <c r="P953" s="37"/>
    </row>
    <row r="954" ht="13.5" customHeight="1">
      <c r="K954" s="776"/>
      <c r="L954" s="776"/>
      <c r="M954" s="37"/>
      <c r="O954" s="37"/>
      <c r="P954" s="37"/>
    </row>
    <row r="955" ht="13.5" customHeight="1">
      <c r="K955" s="776"/>
      <c r="L955" s="776"/>
      <c r="M955" s="37"/>
      <c r="O955" s="37"/>
      <c r="P955" s="37"/>
    </row>
    <row r="956" ht="13.5" customHeight="1">
      <c r="K956" s="776"/>
      <c r="L956" s="776"/>
      <c r="M956" s="37"/>
      <c r="O956" s="37"/>
      <c r="P956" s="37"/>
    </row>
    <row r="957" ht="13.5" customHeight="1">
      <c r="K957" s="776"/>
      <c r="L957" s="776"/>
      <c r="M957" s="37"/>
      <c r="O957" s="37"/>
      <c r="P957" s="37"/>
    </row>
    <row r="958" ht="13.5" customHeight="1">
      <c r="K958" s="776"/>
      <c r="L958" s="776"/>
      <c r="M958" s="37"/>
      <c r="O958" s="37"/>
      <c r="P958" s="37"/>
    </row>
    <row r="959" ht="13.5" customHeight="1">
      <c r="K959" s="776"/>
      <c r="L959" s="776"/>
      <c r="M959" s="37"/>
      <c r="O959" s="37"/>
      <c r="P959" s="37"/>
    </row>
    <row r="960" ht="13.5" customHeight="1">
      <c r="K960" s="776"/>
      <c r="L960" s="776"/>
      <c r="M960" s="37"/>
      <c r="O960" s="37"/>
      <c r="P960" s="37"/>
    </row>
    <row r="961" ht="13.5" customHeight="1">
      <c r="K961" s="776"/>
      <c r="L961" s="776"/>
      <c r="M961" s="37"/>
      <c r="O961" s="37"/>
      <c r="P961" s="37"/>
    </row>
    <row r="962" ht="13.5" customHeight="1">
      <c r="K962" s="776"/>
      <c r="L962" s="776"/>
      <c r="M962" s="37"/>
      <c r="O962" s="37"/>
      <c r="P962" s="37"/>
    </row>
    <row r="963" ht="13.5" customHeight="1">
      <c r="K963" s="776"/>
      <c r="L963" s="776"/>
      <c r="M963" s="37"/>
      <c r="O963" s="37"/>
      <c r="P963" s="37"/>
    </row>
    <row r="964" ht="13.5" customHeight="1">
      <c r="K964" s="776"/>
      <c r="L964" s="776"/>
      <c r="M964" s="37"/>
      <c r="O964" s="37"/>
      <c r="P964" s="37"/>
    </row>
    <row r="965" ht="13.5" customHeight="1">
      <c r="K965" s="776"/>
      <c r="L965" s="776"/>
      <c r="M965" s="37"/>
      <c r="O965" s="37"/>
      <c r="P965" s="37"/>
    </row>
    <row r="966" ht="13.5" customHeight="1">
      <c r="K966" s="776"/>
      <c r="L966" s="776"/>
      <c r="M966" s="37"/>
      <c r="O966" s="37"/>
      <c r="P966" s="37"/>
    </row>
    <row r="967" ht="13.5" customHeight="1">
      <c r="K967" s="776"/>
      <c r="L967" s="776"/>
      <c r="M967" s="37"/>
      <c r="O967" s="37"/>
      <c r="P967" s="37"/>
    </row>
    <row r="968" ht="13.5" customHeight="1">
      <c r="K968" s="776"/>
      <c r="L968" s="776"/>
      <c r="M968" s="37"/>
      <c r="O968" s="37"/>
      <c r="P968" s="37"/>
    </row>
    <row r="969" ht="13.5" customHeight="1">
      <c r="K969" s="776"/>
      <c r="L969" s="776"/>
      <c r="M969" s="37"/>
      <c r="O969" s="37"/>
      <c r="P969" s="37"/>
    </row>
    <row r="970" ht="13.5" customHeight="1">
      <c r="K970" s="776"/>
      <c r="L970" s="776"/>
      <c r="M970" s="37"/>
      <c r="O970" s="37"/>
      <c r="P970" s="37"/>
    </row>
    <row r="971" ht="13.5" customHeight="1">
      <c r="K971" s="776"/>
      <c r="L971" s="776"/>
      <c r="M971" s="37"/>
      <c r="O971" s="37"/>
      <c r="P971" s="37"/>
    </row>
    <row r="972" ht="13.5" customHeight="1">
      <c r="K972" s="776"/>
      <c r="L972" s="776"/>
      <c r="M972" s="37"/>
      <c r="O972" s="37"/>
      <c r="P972" s="37"/>
    </row>
    <row r="973" ht="13.5" customHeight="1">
      <c r="K973" s="776"/>
      <c r="L973" s="776"/>
      <c r="M973" s="37"/>
      <c r="O973" s="37"/>
      <c r="P973" s="37"/>
    </row>
    <row r="974" ht="13.5" customHeight="1">
      <c r="K974" s="776"/>
      <c r="L974" s="776"/>
      <c r="M974" s="37"/>
      <c r="O974" s="37"/>
      <c r="P974" s="37"/>
    </row>
    <row r="975" ht="13.5" customHeight="1">
      <c r="K975" s="776"/>
      <c r="L975" s="776"/>
      <c r="M975" s="37"/>
      <c r="O975" s="37"/>
      <c r="P975" s="37"/>
    </row>
    <row r="976" ht="13.5" customHeight="1">
      <c r="K976" s="776"/>
      <c r="L976" s="776"/>
      <c r="M976" s="37"/>
      <c r="O976" s="37"/>
      <c r="P976" s="37"/>
    </row>
    <row r="977" ht="13.5" customHeight="1">
      <c r="K977" s="776"/>
      <c r="L977" s="776"/>
      <c r="M977" s="37"/>
      <c r="O977" s="37"/>
      <c r="P977" s="37"/>
    </row>
    <row r="978" ht="13.5" customHeight="1">
      <c r="K978" s="776"/>
      <c r="L978" s="776"/>
      <c r="M978" s="37"/>
      <c r="O978" s="37"/>
      <c r="P978" s="37"/>
    </row>
    <row r="979" ht="13.5" customHeight="1">
      <c r="K979" s="776"/>
      <c r="L979" s="776"/>
      <c r="M979" s="37"/>
      <c r="O979" s="37"/>
      <c r="P979" s="37"/>
    </row>
    <row r="980" ht="13.5" customHeight="1">
      <c r="K980" s="776"/>
      <c r="L980" s="776"/>
      <c r="M980" s="37"/>
      <c r="O980" s="37"/>
      <c r="P980" s="37"/>
    </row>
    <row r="981" ht="13.5" customHeight="1">
      <c r="K981" s="776"/>
      <c r="L981" s="776"/>
      <c r="M981" s="37"/>
      <c r="O981" s="37"/>
      <c r="P981" s="37"/>
    </row>
    <row r="982" ht="13.5" customHeight="1">
      <c r="K982" s="776"/>
      <c r="L982" s="776"/>
      <c r="M982" s="37"/>
      <c r="O982" s="37"/>
      <c r="P982" s="37"/>
    </row>
    <row r="983" ht="13.5" customHeight="1">
      <c r="K983" s="776"/>
      <c r="L983" s="776"/>
      <c r="M983" s="37"/>
      <c r="O983" s="37"/>
      <c r="P983" s="37"/>
    </row>
    <row r="984" ht="13.5" customHeight="1">
      <c r="K984" s="776"/>
      <c r="L984" s="776"/>
      <c r="M984" s="37"/>
      <c r="O984" s="37"/>
      <c r="P984" s="37"/>
    </row>
    <row r="985" ht="13.5" customHeight="1">
      <c r="K985" s="776"/>
      <c r="L985" s="776"/>
      <c r="M985" s="37"/>
      <c r="O985" s="37"/>
      <c r="P985" s="37"/>
    </row>
    <row r="986" ht="13.5" customHeight="1">
      <c r="K986" s="776"/>
      <c r="L986" s="776"/>
      <c r="M986" s="37"/>
      <c r="O986" s="37"/>
      <c r="P986" s="37"/>
    </row>
    <row r="987" ht="13.5" customHeight="1">
      <c r="K987" s="776"/>
      <c r="L987" s="776"/>
      <c r="M987" s="37"/>
      <c r="O987" s="37"/>
      <c r="P987" s="37"/>
    </row>
    <row r="988" ht="13.5" customHeight="1">
      <c r="K988" s="776"/>
      <c r="L988" s="776"/>
      <c r="M988" s="37"/>
      <c r="O988" s="37"/>
      <c r="P988" s="37"/>
    </row>
    <row r="989" ht="13.5" customHeight="1">
      <c r="K989" s="776"/>
      <c r="L989" s="776"/>
      <c r="M989" s="37"/>
      <c r="O989" s="37"/>
      <c r="P989" s="37"/>
    </row>
    <row r="990" ht="13.5" customHeight="1">
      <c r="K990" s="776"/>
      <c r="L990" s="776"/>
      <c r="M990" s="37"/>
      <c r="O990" s="37"/>
      <c r="P990" s="37"/>
    </row>
    <row r="991" ht="13.5" customHeight="1">
      <c r="K991" s="776"/>
      <c r="L991" s="776"/>
      <c r="M991" s="37"/>
      <c r="O991" s="37"/>
      <c r="P991" s="37"/>
    </row>
    <row r="992" ht="13.5" customHeight="1">
      <c r="K992" s="776"/>
      <c r="L992" s="776"/>
      <c r="M992" s="37"/>
      <c r="O992" s="37"/>
      <c r="P992" s="37"/>
    </row>
    <row r="993" ht="13.5" customHeight="1">
      <c r="K993" s="776"/>
      <c r="L993" s="776"/>
      <c r="M993" s="37"/>
      <c r="O993" s="37"/>
      <c r="P993" s="37"/>
    </row>
    <row r="994" ht="13.5" customHeight="1">
      <c r="K994" s="776"/>
      <c r="L994" s="776"/>
      <c r="M994" s="37"/>
      <c r="O994" s="37"/>
      <c r="P994" s="37"/>
    </row>
    <row r="995" ht="13.5" customHeight="1">
      <c r="K995" s="776"/>
      <c r="L995" s="776"/>
      <c r="M995" s="37"/>
      <c r="O995" s="37"/>
      <c r="P995" s="37"/>
    </row>
    <row r="996" ht="13.5" customHeight="1">
      <c r="K996" s="776"/>
      <c r="L996" s="776"/>
      <c r="M996" s="37"/>
      <c r="O996" s="37"/>
      <c r="P996" s="37"/>
    </row>
    <row r="997" ht="13.5" customHeight="1">
      <c r="K997" s="776"/>
      <c r="L997" s="776"/>
      <c r="M997" s="37"/>
      <c r="O997" s="37"/>
      <c r="P997" s="37"/>
    </row>
    <row r="998" ht="13.5" customHeight="1">
      <c r="K998" s="776"/>
      <c r="L998" s="776"/>
      <c r="M998" s="37"/>
      <c r="O998" s="37"/>
      <c r="P998" s="37"/>
    </row>
    <row r="999" ht="13.5" customHeight="1">
      <c r="K999" s="776"/>
      <c r="L999" s="776"/>
      <c r="M999" s="37"/>
      <c r="O999" s="37"/>
      <c r="P999" s="37"/>
    </row>
    <row r="1000" ht="13.5" customHeight="1">
      <c r="K1000" s="776"/>
      <c r="L1000" s="776"/>
      <c r="M1000" s="37"/>
      <c r="O1000" s="37"/>
      <c r="P1000" s="37"/>
    </row>
  </sheetData>
  <mergeCells count="7">
    <mergeCell ref="B2:N2"/>
    <mergeCell ref="B10:N10"/>
    <mergeCell ref="B12:O12"/>
    <mergeCell ref="B14:B20"/>
    <mergeCell ref="B22:B27"/>
    <mergeCell ref="B29:B34"/>
    <mergeCell ref="B35:B41"/>
  </mergeCells>
  <printOptions/>
  <pageMargins bottom="0.75" footer="0.0" header="0.0" left="0.699305555555556" right="0.699305555555556" top="0.75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2.71"/>
    <col customWidth="1" min="5" max="10" width="8.71"/>
    <col customWidth="1" min="11" max="11" width="25.0"/>
    <col customWidth="1" min="12" max="26" width="8.71"/>
  </cols>
  <sheetData>
    <row r="1" ht="13.5" customHeight="1">
      <c r="C1" s="527" t="s">
        <v>1177</v>
      </c>
      <c r="D1" s="527" t="s">
        <v>1267</v>
      </c>
      <c r="E1" s="527" t="s">
        <v>1268</v>
      </c>
      <c r="H1" s="527" t="s">
        <v>1269</v>
      </c>
      <c r="I1" s="527" t="s">
        <v>1270</v>
      </c>
      <c r="J1" s="527" t="s">
        <v>1271</v>
      </c>
      <c r="K1" s="527" t="s">
        <v>1272</v>
      </c>
      <c r="L1" s="527" t="s">
        <v>1273</v>
      </c>
    </row>
    <row r="2" ht="13.5" customHeight="1">
      <c r="A2" s="527" t="s">
        <v>893</v>
      </c>
      <c r="B2" s="205">
        <v>98121.0</v>
      </c>
      <c r="C2" s="205">
        <v>674.0</v>
      </c>
      <c r="D2" s="205">
        <f>674/98121*25887</f>
        <v>177.8196105</v>
      </c>
      <c r="E2" s="205">
        <v>25887.0</v>
      </c>
      <c r="H2" s="205">
        <v>17.0</v>
      </c>
      <c r="I2" s="205">
        <v>1.0</v>
      </c>
      <c r="J2" s="205">
        <v>1.0</v>
      </c>
      <c r="K2" s="205">
        <v>8.0</v>
      </c>
      <c r="L2" s="205">
        <v>1.0</v>
      </c>
    </row>
    <row r="3" ht="13.5" customHeight="1">
      <c r="A3" s="527" t="s">
        <v>897</v>
      </c>
      <c r="B3" s="205">
        <v>28424.0</v>
      </c>
      <c r="C3" s="205">
        <v>243.0</v>
      </c>
      <c r="D3" s="205">
        <f>C3/B3*29055</f>
        <v>248.3944906</v>
      </c>
      <c r="E3" s="205">
        <v>29055.0</v>
      </c>
    </row>
    <row r="4" ht="13.5" customHeight="1">
      <c r="A4" s="527" t="s">
        <v>894</v>
      </c>
      <c r="B4" s="205">
        <v>13191.0</v>
      </c>
      <c r="C4" s="205">
        <v>397.0</v>
      </c>
      <c r="D4" s="205">
        <f>397/13191*23822</f>
        <v>716.9535289</v>
      </c>
      <c r="E4" s="205">
        <v>23822.0</v>
      </c>
      <c r="H4" s="527" t="s">
        <v>1269</v>
      </c>
      <c r="I4" s="205">
        <v>17.0</v>
      </c>
    </row>
    <row r="5" ht="13.5" customHeight="1">
      <c r="A5" s="527" t="s">
        <v>1175</v>
      </c>
      <c r="B5" s="205">
        <v>3179.0</v>
      </c>
      <c r="C5" s="205">
        <v>51.0</v>
      </c>
      <c r="D5" s="205">
        <f>51/3179*5180</f>
        <v>83.10160428</v>
      </c>
      <c r="H5" s="527" t="s">
        <v>1270</v>
      </c>
      <c r="I5" s="205">
        <v>1.0</v>
      </c>
    </row>
    <row r="6" ht="13.5" customHeight="1">
      <c r="D6" s="205">
        <v>1227.0</v>
      </c>
      <c r="H6" s="527" t="s">
        <v>1274</v>
      </c>
      <c r="I6" s="205">
        <v>1.0</v>
      </c>
    </row>
    <row r="7" ht="13.5" customHeight="1">
      <c r="D7" s="205">
        <v>84004.0</v>
      </c>
      <c r="H7" s="527" t="s">
        <v>1275</v>
      </c>
      <c r="I7" s="205">
        <v>8.0</v>
      </c>
    </row>
    <row r="8" ht="13.5" customHeight="1">
      <c r="D8" s="205">
        <f>D6/D7*1000000</f>
        <v>14606.44731</v>
      </c>
      <c r="H8" s="527" t="s">
        <v>1276</v>
      </c>
      <c r="I8" s="205">
        <v>1.0</v>
      </c>
    </row>
    <row r="9" ht="13.5" customHeight="1"/>
    <row r="10" ht="13.5" customHeight="1"/>
    <row r="11" ht="13.5" customHeight="1">
      <c r="H11" s="527" t="s">
        <v>1277</v>
      </c>
      <c r="I11" s="205">
        <v>13.0</v>
      </c>
    </row>
    <row r="12" ht="13.5" customHeight="1">
      <c r="H12" s="527" t="s">
        <v>1278</v>
      </c>
      <c r="I12" s="205">
        <v>15.0</v>
      </c>
    </row>
    <row r="13" ht="13.5" customHeight="1">
      <c r="K13" s="527" t="s">
        <v>1279</v>
      </c>
      <c r="L13" s="527" t="s">
        <v>1280</v>
      </c>
    </row>
    <row r="14" ht="13.5" customHeight="1">
      <c r="I14" s="527" t="s">
        <v>1281</v>
      </c>
      <c r="J14" s="527" t="s">
        <v>1277</v>
      </c>
      <c r="K14" s="527" t="s">
        <v>1282</v>
      </c>
      <c r="L14" s="205">
        <v>4.0</v>
      </c>
    </row>
    <row r="15" ht="13.5" customHeight="1">
      <c r="K15" s="527" t="s">
        <v>1283</v>
      </c>
      <c r="L15" s="205">
        <v>1.0</v>
      </c>
    </row>
    <row r="16" ht="13.5" customHeight="1">
      <c r="K16" s="527" t="s">
        <v>1284</v>
      </c>
      <c r="L16" s="205">
        <v>1.0</v>
      </c>
    </row>
    <row r="17" ht="13.5" customHeight="1">
      <c r="K17" s="527" t="s">
        <v>1285</v>
      </c>
      <c r="L17" s="205">
        <v>1.0</v>
      </c>
    </row>
    <row r="18" ht="13.5" customHeight="1">
      <c r="K18" s="527" t="s">
        <v>1286</v>
      </c>
      <c r="L18" s="205">
        <v>1.0</v>
      </c>
    </row>
    <row r="19" ht="13.5" customHeight="1">
      <c r="J19" s="527" t="s">
        <v>1278</v>
      </c>
      <c r="K19" s="527" t="s">
        <v>1279</v>
      </c>
      <c r="L19" s="527" t="s">
        <v>1280</v>
      </c>
    </row>
    <row r="20" ht="13.5" customHeight="1">
      <c r="K20" s="527" t="s">
        <v>1287</v>
      </c>
      <c r="L20" s="205">
        <v>3.0</v>
      </c>
    </row>
    <row r="21" ht="13.5" customHeight="1">
      <c r="K21" s="527" t="s">
        <v>1288</v>
      </c>
      <c r="L21" s="205">
        <v>2.0</v>
      </c>
    </row>
    <row r="22" ht="13.5" customHeight="1">
      <c r="K22" s="527" t="s">
        <v>1289</v>
      </c>
      <c r="L22" s="205">
        <v>2.0</v>
      </c>
    </row>
    <row r="23" ht="13.5" customHeight="1">
      <c r="K23" s="527" t="s">
        <v>1290</v>
      </c>
      <c r="L23" s="205">
        <v>2.0</v>
      </c>
    </row>
    <row r="24" ht="13.5" customHeight="1">
      <c r="I24" s="527" t="s">
        <v>1291</v>
      </c>
      <c r="J24" s="527" t="s">
        <v>1277</v>
      </c>
      <c r="K24" s="527" t="s">
        <v>1279</v>
      </c>
      <c r="L24" s="527" t="s">
        <v>1280</v>
      </c>
    </row>
    <row r="25" ht="13.5" customHeight="1">
      <c r="K25" s="527" t="s">
        <v>1292</v>
      </c>
      <c r="L25" s="205">
        <v>1.0</v>
      </c>
    </row>
    <row r="26" ht="13.5" customHeight="1">
      <c r="K26" s="527" t="s">
        <v>1293</v>
      </c>
      <c r="L26" s="205">
        <v>1.0</v>
      </c>
    </row>
    <row r="27" ht="13.5" customHeight="1">
      <c r="K27" s="527" t="s">
        <v>1294</v>
      </c>
      <c r="L27" s="205">
        <v>1.0</v>
      </c>
    </row>
    <row r="28" ht="13.5" customHeight="1">
      <c r="K28" s="527" t="s">
        <v>1295</v>
      </c>
      <c r="L28" s="205">
        <v>1.0</v>
      </c>
    </row>
    <row r="29" ht="13.5" customHeight="1"/>
    <row r="30" ht="13.5" customHeight="1">
      <c r="J30" s="527" t="s">
        <v>1278</v>
      </c>
      <c r="K30" s="527" t="s">
        <v>1279</v>
      </c>
      <c r="L30" s="527" t="s">
        <v>1280</v>
      </c>
    </row>
    <row r="31" ht="13.5" customHeight="1">
      <c r="K31" s="527" t="s">
        <v>1296</v>
      </c>
      <c r="L31" s="205">
        <v>2.0</v>
      </c>
    </row>
    <row r="32" ht="13.5" customHeight="1">
      <c r="K32" s="527" t="s">
        <v>1289</v>
      </c>
      <c r="L32" s="205">
        <v>1.0</v>
      </c>
    </row>
    <row r="33" ht="13.5" customHeight="1">
      <c r="K33" s="527" t="s">
        <v>1297</v>
      </c>
      <c r="L33" s="205">
        <v>1.0</v>
      </c>
    </row>
    <row r="34" ht="13.5" customHeight="1">
      <c r="I34" s="527" t="s">
        <v>1279</v>
      </c>
      <c r="J34" s="527" t="s">
        <v>1280</v>
      </c>
    </row>
    <row r="35" ht="13.5" customHeight="1">
      <c r="I35" s="527" t="s">
        <v>1277</v>
      </c>
      <c r="J35" s="205">
        <v>13.0</v>
      </c>
    </row>
    <row r="36" ht="13.5" customHeight="1">
      <c r="I36" s="527" t="s">
        <v>1278</v>
      </c>
      <c r="J36" s="205">
        <v>15.0</v>
      </c>
    </row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14"/>
    <col customWidth="1" min="3" max="3" width="58.43"/>
    <col customWidth="1" min="4" max="4" width="8.71"/>
    <col customWidth="1" min="5" max="5" width="3.43"/>
    <col customWidth="1" min="6" max="6" width="35.14"/>
    <col customWidth="1" min="7" max="7" width="59.29"/>
    <col customWidth="1" min="8" max="26" width="8.71"/>
  </cols>
  <sheetData>
    <row r="1" ht="13.5" customHeight="1">
      <c r="A1" s="37"/>
    </row>
    <row r="2" ht="27.0" customHeight="1">
      <c r="A2" s="186" t="s">
        <v>13</v>
      </c>
      <c r="B2" s="958" t="s">
        <v>1298</v>
      </c>
      <c r="C2" s="959" t="s">
        <v>1299</v>
      </c>
    </row>
    <row r="3" ht="34.5" customHeight="1">
      <c r="A3" s="186" t="s">
        <v>903</v>
      </c>
      <c r="B3" s="583" t="s">
        <v>1300</v>
      </c>
      <c r="C3" s="960"/>
    </row>
    <row r="4" ht="40.5" customHeight="1">
      <c r="A4" s="186" t="s">
        <v>1065</v>
      </c>
      <c r="B4" s="205" t="s">
        <v>1301</v>
      </c>
      <c r="C4" s="961"/>
    </row>
    <row r="5" ht="45.75" customHeight="1">
      <c r="A5" s="37"/>
      <c r="C5" s="961"/>
    </row>
    <row r="6" ht="42.75" customHeight="1">
      <c r="A6" s="37"/>
      <c r="C6" s="961"/>
    </row>
    <row r="7" ht="51.75" customHeight="1">
      <c r="A7" s="37"/>
      <c r="C7" s="961"/>
    </row>
    <row r="8" ht="36.75" customHeight="1">
      <c r="A8" s="37"/>
      <c r="C8" s="961"/>
    </row>
    <row r="9" ht="58.5" customHeight="1">
      <c r="A9" s="37"/>
      <c r="C9" s="961"/>
    </row>
    <row r="10" ht="42.75" customHeight="1">
      <c r="A10" s="37"/>
      <c r="C10" s="961"/>
    </row>
    <row r="11" ht="43.5" customHeight="1">
      <c r="A11" s="37"/>
      <c r="C11" s="961"/>
    </row>
    <row r="12" ht="55.5" customHeight="1">
      <c r="A12" s="37"/>
      <c r="C12" s="961"/>
    </row>
    <row r="13" ht="54.0" customHeight="1">
      <c r="A13" s="37"/>
      <c r="C13" s="961"/>
    </row>
    <row r="14" ht="36.0" customHeight="1">
      <c r="A14" s="37"/>
      <c r="C14" s="961"/>
    </row>
    <row r="15" ht="48.75" customHeight="1">
      <c r="A15" s="37"/>
      <c r="C15" s="961"/>
    </row>
    <row r="16" ht="96.0" customHeight="1">
      <c r="A16" s="37"/>
      <c r="C16" s="961"/>
    </row>
    <row r="17" ht="13.5" customHeight="1">
      <c r="A17" s="37"/>
      <c r="C17" s="961"/>
    </row>
    <row r="18" ht="13.5" customHeight="1">
      <c r="A18" s="37"/>
      <c r="C18" s="961"/>
    </row>
    <row r="19" ht="13.5" customHeight="1">
      <c r="A19" s="37"/>
      <c r="C19" s="961"/>
    </row>
    <row r="20" ht="13.5" customHeight="1">
      <c r="A20" s="37"/>
      <c r="C20" s="961"/>
    </row>
    <row r="21" ht="13.5" customHeight="1">
      <c r="A21" s="37"/>
      <c r="C21" s="961"/>
    </row>
    <row r="22" ht="57.0" customHeight="1">
      <c r="A22" s="37"/>
      <c r="C22" s="962"/>
    </row>
    <row r="23" ht="13.5" customHeight="1">
      <c r="A23" s="37"/>
    </row>
    <row r="24" ht="13.5" customHeight="1">
      <c r="A24" s="37"/>
    </row>
    <row r="25" ht="13.5" customHeight="1">
      <c r="A25" s="37"/>
    </row>
    <row r="26" ht="13.5" customHeight="1">
      <c r="A26" s="37"/>
    </row>
    <row r="27" ht="13.5" customHeight="1">
      <c r="A27" s="37"/>
    </row>
    <row r="28" ht="13.5" customHeight="1">
      <c r="A28" s="37"/>
    </row>
    <row r="29" ht="13.5" customHeight="1">
      <c r="A29" s="37"/>
    </row>
    <row r="30" ht="13.5" customHeight="1">
      <c r="A30" s="37"/>
    </row>
    <row r="31" ht="13.5" customHeight="1">
      <c r="A31" s="37"/>
    </row>
    <row r="32" ht="13.5" customHeight="1">
      <c r="A32" s="37"/>
    </row>
    <row r="33" ht="13.5" customHeight="1">
      <c r="A33" s="37"/>
    </row>
    <row r="34" ht="13.5" customHeight="1">
      <c r="A34" s="37"/>
    </row>
    <row r="35" ht="13.5" customHeight="1">
      <c r="A35" s="37"/>
    </row>
    <row r="36" ht="13.5" customHeight="1">
      <c r="A36" s="37"/>
    </row>
    <row r="37" ht="13.5" customHeight="1">
      <c r="A37" s="37"/>
    </row>
    <row r="38" ht="13.5" customHeight="1">
      <c r="A38" s="37"/>
    </row>
    <row r="39" ht="13.5" customHeight="1">
      <c r="A39" s="37"/>
    </row>
    <row r="40" ht="30.0" customHeight="1">
      <c r="A40" s="37"/>
      <c r="F40" s="963" t="s">
        <v>1153</v>
      </c>
      <c r="G40" s="963" t="s">
        <v>12</v>
      </c>
    </row>
    <row r="41" ht="21.0" customHeight="1">
      <c r="A41" s="37"/>
      <c r="F41" s="964" t="s">
        <v>1302</v>
      </c>
      <c r="G41" s="965" t="s">
        <v>1303</v>
      </c>
    </row>
    <row r="42" ht="13.5" customHeight="1">
      <c r="A42" s="37"/>
      <c r="F42" s="219"/>
      <c r="G42" s="965" t="s">
        <v>1304</v>
      </c>
    </row>
    <row r="43" ht="21.0" customHeight="1">
      <c r="A43" s="37"/>
      <c r="F43" s="219"/>
      <c r="G43" s="966" t="s">
        <v>1305</v>
      </c>
    </row>
    <row r="44" ht="21.0" customHeight="1">
      <c r="A44" s="37"/>
      <c r="F44" s="226"/>
      <c r="G44" s="966" t="s">
        <v>1306</v>
      </c>
    </row>
    <row r="45" ht="13.5" customHeight="1">
      <c r="A45" s="37"/>
      <c r="F45" s="967" t="s">
        <v>1307</v>
      </c>
      <c r="G45" s="965" t="s">
        <v>1308</v>
      </c>
    </row>
    <row r="46" ht="21.0" customHeight="1">
      <c r="A46" s="37"/>
      <c r="F46" s="219"/>
      <c r="G46" s="966" t="s">
        <v>1306</v>
      </c>
    </row>
    <row r="47" ht="21.0" customHeight="1">
      <c r="A47" s="37"/>
      <c r="F47" s="226"/>
      <c r="G47" s="966" t="s">
        <v>1305</v>
      </c>
    </row>
    <row r="48" ht="13.5" customHeight="1">
      <c r="A48" s="37"/>
    </row>
    <row r="49" ht="13.5" customHeight="1">
      <c r="A49" s="37"/>
    </row>
    <row r="50" ht="13.5" customHeight="1">
      <c r="A50" s="37"/>
    </row>
    <row r="51" ht="13.5" customHeight="1">
      <c r="A51" s="37"/>
    </row>
    <row r="52" ht="13.5" customHeight="1">
      <c r="A52" s="37"/>
    </row>
    <row r="53" ht="13.5" customHeight="1">
      <c r="A53" s="37"/>
    </row>
    <row r="54" ht="13.5" customHeight="1">
      <c r="A54" s="37"/>
    </row>
    <row r="55" ht="13.5" customHeight="1">
      <c r="A55" s="37"/>
    </row>
    <row r="56" ht="13.5" customHeight="1">
      <c r="A56" s="37"/>
    </row>
    <row r="57" ht="13.5" customHeight="1">
      <c r="A57" s="37"/>
    </row>
    <row r="58" ht="13.5" customHeight="1">
      <c r="A58" s="37"/>
    </row>
    <row r="59" ht="13.5" customHeight="1">
      <c r="A59" s="37"/>
    </row>
    <row r="60" ht="13.5" customHeight="1">
      <c r="A60" s="37"/>
    </row>
    <row r="61" ht="13.5" customHeight="1">
      <c r="A61" s="37"/>
    </row>
    <row r="62" ht="13.5" customHeight="1">
      <c r="A62" s="37"/>
    </row>
    <row r="63" ht="13.5" customHeight="1">
      <c r="A63" s="37"/>
    </row>
    <row r="64" ht="13.5" customHeight="1">
      <c r="A64" s="37"/>
    </row>
    <row r="65" ht="13.5" customHeight="1">
      <c r="A65" s="37"/>
    </row>
    <row r="66" ht="13.5" customHeight="1">
      <c r="A66" s="37"/>
    </row>
    <row r="67" ht="13.5" customHeight="1">
      <c r="A67" s="37"/>
    </row>
    <row r="68" ht="13.5" customHeight="1">
      <c r="A68" s="37"/>
    </row>
    <row r="69" ht="13.5" customHeight="1">
      <c r="A69" s="37"/>
    </row>
    <row r="70" ht="13.5" customHeight="1">
      <c r="A70" s="37"/>
    </row>
    <row r="71" ht="13.5" customHeight="1">
      <c r="A71" s="37"/>
    </row>
    <row r="72" ht="13.5" customHeight="1">
      <c r="A72" s="37"/>
    </row>
    <row r="73" ht="13.5" customHeight="1">
      <c r="A73" s="37"/>
    </row>
    <row r="74" ht="13.5" customHeight="1">
      <c r="A74" s="37"/>
    </row>
    <row r="75" ht="13.5" customHeight="1">
      <c r="A75" s="37"/>
    </row>
    <row r="76" ht="13.5" customHeight="1">
      <c r="A76" s="37"/>
    </row>
    <row r="77" ht="13.5" customHeight="1">
      <c r="A77" s="37"/>
    </row>
    <row r="78" ht="13.5" customHeight="1">
      <c r="A78" s="37"/>
    </row>
    <row r="79" ht="13.5" customHeight="1">
      <c r="A79" s="37"/>
    </row>
    <row r="80" ht="13.5" customHeight="1">
      <c r="A80" s="37"/>
    </row>
    <row r="81" ht="13.5" customHeight="1">
      <c r="A81" s="37"/>
    </row>
    <row r="82" ht="13.5" customHeight="1">
      <c r="A82" s="37"/>
    </row>
    <row r="83" ht="13.5" customHeight="1">
      <c r="A83" s="37"/>
    </row>
    <row r="84" ht="13.5" customHeight="1">
      <c r="A84" s="37"/>
    </row>
    <row r="85" ht="13.5" customHeight="1">
      <c r="A85" s="37"/>
    </row>
    <row r="86" ht="13.5" customHeight="1">
      <c r="A86" s="37"/>
    </row>
    <row r="87" ht="13.5" customHeight="1">
      <c r="A87" s="37"/>
    </row>
    <row r="88" ht="13.5" customHeight="1">
      <c r="A88" s="37"/>
    </row>
    <row r="89" ht="13.5" customHeight="1">
      <c r="A89" s="37"/>
    </row>
    <row r="90" ht="13.5" customHeight="1">
      <c r="A90" s="37"/>
    </row>
    <row r="91" ht="13.5" customHeight="1">
      <c r="A91" s="37"/>
    </row>
    <row r="92" ht="13.5" customHeight="1">
      <c r="A92" s="37"/>
    </row>
    <row r="93" ht="13.5" customHeight="1">
      <c r="A93" s="37"/>
    </row>
    <row r="94" ht="13.5" customHeight="1">
      <c r="A94" s="37"/>
    </row>
    <row r="95" ht="13.5" customHeight="1">
      <c r="A95" s="37"/>
    </row>
    <row r="96" ht="13.5" customHeight="1">
      <c r="A96" s="37"/>
    </row>
    <row r="97" ht="13.5" customHeight="1">
      <c r="A97" s="37"/>
    </row>
    <row r="98" ht="13.5" customHeight="1">
      <c r="A98" s="37"/>
    </row>
    <row r="99" ht="13.5" customHeight="1">
      <c r="A99" s="37"/>
    </row>
    <row r="100" ht="13.5" customHeight="1">
      <c r="A100" s="37"/>
    </row>
    <row r="101" ht="13.5" customHeight="1">
      <c r="A101" s="37"/>
    </row>
    <row r="102" ht="13.5" customHeight="1">
      <c r="A102" s="37"/>
    </row>
    <row r="103" ht="13.5" customHeight="1">
      <c r="A103" s="37"/>
    </row>
    <row r="104" ht="13.5" customHeight="1">
      <c r="A104" s="37"/>
    </row>
    <row r="105" ht="13.5" customHeight="1">
      <c r="A105" s="37"/>
    </row>
    <row r="106" ht="13.5" customHeight="1">
      <c r="A106" s="37"/>
    </row>
    <row r="107" ht="13.5" customHeight="1">
      <c r="A107" s="37"/>
    </row>
    <row r="108" ht="13.5" customHeight="1">
      <c r="A108" s="37"/>
    </row>
    <row r="109" ht="13.5" customHeight="1">
      <c r="A109" s="37"/>
    </row>
    <row r="110" ht="13.5" customHeight="1">
      <c r="A110" s="37"/>
    </row>
    <row r="111" ht="13.5" customHeight="1">
      <c r="A111" s="37"/>
    </row>
    <row r="112" ht="13.5" customHeight="1">
      <c r="A112" s="37"/>
    </row>
    <row r="113" ht="13.5" customHeight="1">
      <c r="A113" s="37"/>
    </row>
    <row r="114" ht="13.5" customHeight="1">
      <c r="A114" s="37"/>
    </row>
    <row r="115" ht="13.5" customHeight="1">
      <c r="A115" s="37"/>
    </row>
    <row r="116" ht="13.5" customHeight="1">
      <c r="A116" s="37"/>
    </row>
    <row r="117" ht="13.5" customHeight="1">
      <c r="A117" s="37"/>
    </row>
    <row r="118" ht="13.5" customHeight="1">
      <c r="A118" s="37"/>
    </row>
    <row r="119" ht="13.5" customHeight="1">
      <c r="A119" s="37"/>
    </row>
    <row r="120" ht="13.5" customHeight="1">
      <c r="A120" s="37"/>
    </row>
    <row r="121" ht="13.5" customHeight="1">
      <c r="A121" s="37"/>
    </row>
    <row r="122" ht="13.5" customHeight="1">
      <c r="A122" s="37"/>
    </row>
    <row r="123" ht="13.5" customHeight="1">
      <c r="A123" s="37"/>
    </row>
    <row r="124" ht="13.5" customHeight="1">
      <c r="A124" s="37"/>
    </row>
    <row r="125" ht="13.5" customHeight="1">
      <c r="A125" s="37"/>
    </row>
    <row r="126" ht="13.5" customHeight="1">
      <c r="A126" s="37"/>
    </row>
    <row r="127" ht="13.5" customHeight="1">
      <c r="A127" s="37"/>
    </row>
    <row r="128" ht="13.5" customHeight="1">
      <c r="A128" s="37"/>
    </row>
    <row r="129" ht="13.5" customHeight="1">
      <c r="A129" s="37"/>
    </row>
    <row r="130" ht="13.5" customHeight="1">
      <c r="A130" s="37"/>
    </row>
    <row r="131" ht="13.5" customHeight="1">
      <c r="A131" s="37"/>
    </row>
    <row r="132" ht="13.5" customHeight="1">
      <c r="A132" s="37"/>
    </row>
    <row r="133" ht="13.5" customHeight="1">
      <c r="A133" s="37"/>
    </row>
    <row r="134" ht="13.5" customHeight="1">
      <c r="A134" s="37"/>
    </row>
    <row r="135" ht="13.5" customHeight="1">
      <c r="A135" s="37"/>
    </row>
    <row r="136" ht="13.5" customHeight="1">
      <c r="A136" s="37"/>
    </row>
    <row r="137" ht="13.5" customHeight="1">
      <c r="A137" s="37"/>
    </row>
    <row r="138" ht="13.5" customHeight="1">
      <c r="A138" s="37"/>
    </row>
    <row r="139" ht="13.5" customHeight="1">
      <c r="A139" s="37"/>
    </row>
    <row r="140" ht="13.5" customHeight="1">
      <c r="A140" s="37"/>
    </row>
    <row r="141" ht="13.5" customHeight="1">
      <c r="A141" s="37"/>
    </row>
    <row r="142" ht="13.5" customHeight="1">
      <c r="A142" s="37"/>
    </row>
    <row r="143" ht="13.5" customHeight="1">
      <c r="A143" s="37"/>
    </row>
    <row r="144" ht="13.5" customHeight="1">
      <c r="A144" s="37"/>
    </row>
    <row r="145" ht="13.5" customHeight="1">
      <c r="A145" s="37"/>
    </row>
    <row r="146" ht="13.5" customHeight="1">
      <c r="A146" s="37"/>
    </row>
    <row r="147" ht="13.5" customHeight="1">
      <c r="A147" s="37"/>
    </row>
    <row r="148" ht="13.5" customHeight="1">
      <c r="A148" s="37"/>
    </row>
    <row r="149" ht="13.5" customHeight="1">
      <c r="A149" s="37"/>
    </row>
    <row r="150" ht="13.5" customHeight="1">
      <c r="A150" s="37"/>
    </row>
    <row r="151" ht="13.5" customHeight="1">
      <c r="A151" s="37"/>
    </row>
    <row r="152" ht="13.5" customHeight="1">
      <c r="A152" s="37"/>
    </row>
    <row r="153" ht="13.5" customHeight="1">
      <c r="A153" s="37"/>
    </row>
    <row r="154" ht="13.5" customHeight="1">
      <c r="A154" s="37"/>
    </row>
    <row r="155" ht="13.5" customHeight="1">
      <c r="A155" s="37"/>
    </row>
    <row r="156" ht="13.5" customHeight="1">
      <c r="A156" s="37"/>
    </row>
    <row r="157" ht="13.5" customHeight="1">
      <c r="A157" s="37"/>
    </row>
    <row r="158" ht="13.5" customHeight="1">
      <c r="A158" s="37"/>
    </row>
    <row r="159" ht="13.5" customHeight="1">
      <c r="A159" s="37"/>
    </row>
    <row r="160" ht="13.5" customHeight="1">
      <c r="A160" s="37"/>
    </row>
    <row r="161" ht="13.5" customHeight="1">
      <c r="A161" s="37"/>
    </row>
    <row r="162" ht="13.5" customHeight="1">
      <c r="A162" s="37"/>
    </row>
    <row r="163" ht="13.5" customHeight="1">
      <c r="A163" s="37"/>
    </row>
    <row r="164" ht="13.5" customHeight="1">
      <c r="A164" s="37"/>
    </row>
    <row r="165" ht="13.5" customHeight="1">
      <c r="A165" s="37"/>
    </row>
    <row r="166" ht="13.5" customHeight="1">
      <c r="A166" s="37"/>
    </row>
    <row r="167" ht="13.5" customHeight="1">
      <c r="A167" s="37"/>
    </row>
    <row r="168" ht="13.5" customHeight="1">
      <c r="A168" s="37"/>
    </row>
    <row r="169" ht="13.5" customHeight="1">
      <c r="A169" s="37"/>
    </row>
    <row r="170" ht="13.5" customHeight="1">
      <c r="A170" s="37"/>
    </row>
    <row r="171" ht="13.5" customHeight="1">
      <c r="A171" s="37"/>
    </row>
    <row r="172" ht="13.5" customHeight="1">
      <c r="A172" s="37"/>
    </row>
    <row r="173" ht="13.5" customHeight="1">
      <c r="A173" s="37"/>
    </row>
    <row r="174" ht="13.5" customHeight="1">
      <c r="A174" s="37"/>
    </row>
    <row r="175" ht="13.5" customHeight="1">
      <c r="A175" s="37"/>
    </row>
    <row r="176" ht="13.5" customHeight="1">
      <c r="A176" s="37"/>
    </row>
    <row r="177" ht="13.5" customHeight="1">
      <c r="A177" s="37"/>
    </row>
    <row r="178" ht="13.5" customHeight="1">
      <c r="A178" s="37"/>
    </row>
    <row r="179" ht="13.5" customHeight="1">
      <c r="A179" s="37"/>
    </row>
    <row r="180" ht="13.5" customHeight="1">
      <c r="A180" s="37"/>
    </row>
    <row r="181" ht="13.5" customHeight="1">
      <c r="A181" s="37"/>
    </row>
    <row r="182" ht="13.5" customHeight="1">
      <c r="A182" s="37"/>
    </row>
    <row r="183" ht="13.5" customHeight="1">
      <c r="A183" s="37"/>
    </row>
    <row r="184" ht="13.5" customHeight="1">
      <c r="A184" s="37"/>
    </row>
    <row r="185" ht="13.5" customHeight="1">
      <c r="A185" s="37"/>
    </row>
    <row r="186" ht="13.5" customHeight="1">
      <c r="A186" s="37"/>
    </row>
    <row r="187" ht="13.5" customHeight="1">
      <c r="A187" s="37"/>
    </row>
    <row r="188" ht="13.5" customHeight="1">
      <c r="A188" s="37"/>
    </row>
    <row r="189" ht="13.5" customHeight="1">
      <c r="A189" s="37"/>
    </row>
    <row r="190" ht="13.5" customHeight="1">
      <c r="A190" s="37"/>
    </row>
    <row r="191" ht="13.5" customHeight="1">
      <c r="A191" s="37"/>
    </row>
    <row r="192" ht="13.5" customHeight="1">
      <c r="A192" s="37"/>
    </row>
    <row r="193" ht="13.5" customHeight="1">
      <c r="A193" s="37"/>
    </row>
    <row r="194" ht="13.5" customHeight="1">
      <c r="A194" s="37"/>
    </row>
    <row r="195" ht="13.5" customHeight="1">
      <c r="A195" s="37"/>
    </row>
    <row r="196" ht="13.5" customHeight="1">
      <c r="A196" s="37"/>
    </row>
    <row r="197" ht="13.5" customHeight="1">
      <c r="A197" s="37"/>
    </row>
    <row r="198" ht="13.5" customHeight="1">
      <c r="A198" s="37"/>
    </row>
    <row r="199" ht="13.5" customHeight="1">
      <c r="A199" s="37"/>
    </row>
    <row r="200" ht="13.5" customHeight="1">
      <c r="A200" s="37"/>
    </row>
    <row r="201" ht="13.5" customHeight="1">
      <c r="A201" s="37"/>
    </row>
    <row r="202" ht="13.5" customHeight="1">
      <c r="A202" s="37"/>
    </row>
    <row r="203" ht="13.5" customHeight="1">
      <c r="A203" s="37"/>
    </row>
    <row r="204" ht="13.5" customHeight="1">
      <c r="A204" s="37"/>
    </row>
    <row r="205" ht="13.5" customHeight="1">
      <c r="A205" s="37"/>
    </row>
    <row r="206" ht="13.5" customHeight="1">
      <c r="A206" s="37"/>
    </row>
    <row r="207" ht="13.5" customHeight="1">
      <c r="A207" s="37"/>
    </row>
    <row r="208" ht="13.5" customHeight="1">
      <c r="A208" s="37"/>
    </row>
    <row r="209" ht="13.5" customHeight="1">
      <c r="A209" s="37"/>
    </row>
    <row r="210" ht="13.5" customHeight="1">
      <c r="A210" s="37"/>
    </row>
    <row r="211" ht="13.5" customHeight="1">
      <c r="A211" s="37"/>
    </row>
    <row r="212" ht="13.5" customHeight="1">
      <c r="A212" s="37"/>
    </row>
    <row r="213" ht="13.5" customHeight="1">
      <c r="A213" s="37"/>
    </row>
    <row r="214" ht="13.5" customHeight="1">
      <c r="A214" s="37"/>
    </row>
    <row r="215" ht="13.5" customHeight="1">
      <c r="A215" s="37"/>
    </row>
    <row r="216" ht="13.5" customHeight="1">
      <c r="A216" s="37"/>
    </row>
    <row r="217" ht="13.5" customHeight="1">
      <c r="A217" s="37"/>
    </row>
    <row r="218" ht="13.5" customHeight="1">
      <c r="A218" s="37"/>
    </row>
    <row r="219" ht="13.5" customHeight="1">
      <c r="A219" s="37"/>
    </row>
    <row r="220" ht="13.5" customHeight="1">
      <c r="A220" s="37"/>
    </row>
    <row r="221" ht="13.5" customHeight="1">
      <c r="A221" s="37"/>
    </row>
    <row r="222" ht="13.5" customHeight="1">
      <c r="A222" s="37"/>
    </row>
    <row r="223" ht="13.5" customHeight="1">
      <c r="A223" s="37"/>
    </row>
    <row r="224" ht="13.5" customHeight="1">
      <c r="A224" s="37"/>
    </row>
    <row r="225" ht="13.5" customHeight="1">
      <c r="A225" s="37"/>
    </row>
    <row r="226" ht="13.5" customHeight="1">
      <c r="A226" s="37"/>
    </row>
    <row r="227" ht="13.5" customHeight="1">
      <c r="A227" s="37"/>
    </row>
    <row r="228" ht="13.5" customHeight="1">
      <c r="A228" s="37"/>
    </row>
    <row r="229" ht="13.5" customHeight="1">
      <c r="A229" s="37"/>
    </row>
    <row r="230" ht="13.5" customHeight="1">
      <c r="A230" s="37"/>
    </row>
    <row r="231" ht="13.5" customHeight="1">
      <c r="A231" s="37"/>
    </row>
    <row r="232" ht="13.5" customHeight="1">
      <c r="A232" s="37"/>
    </row>
    <row r="233" ht="13.5" customHeight="1">
      <c r="A233" s="37"/>
    </row>
    <row r="234" ht="13.5" customHeight="1">
      <c r="A234" s="37"/>
    </row>
    <row r="235" ht="13.5" customHeight="1">
      <c r="A235" s="37"/>
    </row>
    <row r="236" ht="13.5" customHeight="1">
      <c r="A236" s="37"/>
    </row>
    <row r="237" ht="13.5" customHeight="1">
      <c r="A237" s="37"/>
    </row>
    <row r="238" ht="13.5" customHeight="1">
      <c r="A238" s="37"/>
    </row>
    <row r="239" ht="13.5" customHeight="1">
      <c r="A239" s="37"/>
    </row>
    <row r="240" ht="13.5" customHeight="1">
      <c r="A240" s="37"/>
    </row>
    <row r="241" ht="13.5" customHeight="1">
      <c r="A241" s="37"/>
    </row>
    <row r="242" ht="13.5" customHeight="1">
      <c r="A242" s="37"/>
    </row>
    <row r="243" ht="13.5" customHeight="1">
      <c r="A243" s="37"/>
    </row>
    <row r="244" ht="13.5" customHeight="1">
      <c r="A244" s="37"/>
    </row>
    <row r="245" ht="13.5" customHeight="1">
      <c r="A245" s="37"/>
    </row>
    <row r="246" ht="13.5" customHeight="1">
      <c r="A246" s="37"/>
    </row>
    <row r="247" ht="13.5" customHeight="1">
      <c r="A247" s="37"/>
    </row>
    <row r="248" ht="13.5" customHeight="1">
      <c r="A248" s="37"/>
    </row>
    <row r="249" ht="13.5" customHeight="1">
      <c r="A249" s="37"/>
    </row>
    <row r="250" ht="13.5" customHeight="1">
      <c r="A250" s="37"/>
    </row>
    <row r="251" ht="13.5" customHeight="1">
      <c r="A251" s="37"/>
    </row>
    <row r="252" ht="13.5" customHeight="1">
      <c r="A252" s="37"/>
    </row>
    <row r="253" ht="13.5" customHeight="1">
      <c r="A253" s="37"/>
    </row>
    <row r="254" ht="13.5" customHeight="1">
      <c r="A254" s="37"/>
    </row>
    <row r="255" ht="13.5" customHeight="1">
      <c r="A255" s="37"/>
    </row>
    <row r="256" ht="13.5" customHeight="1">
      <c r="A256" s="37"/>
    </row>
    <row r="257" ht="13.5" customHeight="1">
      <c r="A257" s="37"/>
    </row>
    <row r="258" ht="13.5" customHeight="1">
      <c r="A258" s="37"/>
    </row>
    <row r="259" ht="13.5" customHeight="1">
      <c r="A259" s="37"/>
    </row>
    <row r="260" ht="13.5" customHeight="1">
      <c r="A260" s="37"/>
    </row>
    <row r="261" ht="13.5" customHeight="1">
      <c r="A261" s="37"/>
    </row>
    <row r="262" ht="13.5" customHeight="1">
      <c r="A262" s="37"/>
    </row>
    <row r="263" ht="13.5" customHeight="1">
      <c r="A263" s="37"/>
    </row>
    <row r="264" ht="13.5" customHeight="1">
      <c r="A264" s="37"/>
    </row>
    <row r="265" ht="13.5" customHeight="1">
      <c r="A265" s="37"/>
    </row>
    <row r="266" ht="13.5" customHeight="1">
      <c r="A266" s="37"/>
    </row>
    <row r="267" ht="13.5" customHeight="1">
      <c r="A267" s="37"/>
    </row>
    <row r="268" ht="13.5" customHeight="1">
      <c r="A268" s="37"/>
    </row>
    <row r="269" ht="13.5" customHeight="1">
      <c r="A269" s="37"/>
    </row>
    <row r="270" ht="13.5" customHeight="1">
      <c r="A270" s="37"/>
    </row>
    <row r="271" ht="13.5" customHeight="1">
      <c r="A271" s="37"/>
    </row>
    <row r="272" ht="13.5" customHeight="1">
      <c r="A272" s="37"/>
    </row>
    <row r="273" ht="13.5" customHeight="1">
      <c r="A273" s="37"/>
    </row>
    <row r="274" ht="13.5" customHeight="1">
      <c r="A274" s="37"/>
    </row>
    <row r="275" ht="13.5" customHeight="1">
      <c r="A275" s="37"/>
    </row>
    <row r="276" ht="13.5" customHeight="1">
      <c r="A276" s="37"/>
    </row>
    <row r="277" ht="13.5" customHeight="1">
      <c r="A277" s="37"/>
    </row>
    <row r="278" ht="13.5" customHeight="1">
      <c r="A278" s="37"/>
    </row>
    <row r="279" ht="13.5" customHeight="1">
      <c r="A279" s="37"/>
    </row>
    <row r="280" ht="13.5" customHeight="1">
      <c r="A280" s="37"/>
    </row>
    <row r="281" ht="13.5" customHeight="1">
      <c r="A281" s="37"/>
    </row>
    <row r="282" ht="13.5" customHeight="1">
      <c r="A282" s="37"/>
    </row>
    <row r="283" ht="13.5" customHeight="1">
      <c r="A283" s="37"/>
    </row>
    <row r="284" ht="13.5" customHeight="1">
      <c r="A284" s="37"/>
    </row>
    <row r="285" ht="13.5" customHeight="1">
      <c r="A285" s="37"/>
    </row>
    <row r="286" ht="13.5" customHeight="1">
      <c r="A286" s="37"/>
    </row>
    <row r="287" ht="13.5" customHeight="1">
      <c r="A287" s="37"/>
    </row>
    <row r="288" ht="13.5" customHeight="1">
      <c r="A288" s="37"/>
    </row>
    <row r="289" ht="13.5" customHeight="1">
      <c r="A289" s="37"/>
    </row>
    <row r="290" ht="13.5" customHeight="1">
      <c r="A290" s="37"/>
    </row>
    <row r="291" ht="13.5" customHeight="1">
      <c r="A291" s="37"/>
    </row>
    <row r="292" ht="13.5" customHeight="1">
      <c r="A292" s="37"/>
    </row>
    <row r="293" ht="13.5" customHeight="1">
      <c r="A293" s="37"/>
    </row>
    <row r="294" ht="13.5" customHeight="1">
      <c r="A294" s="37"/>
    </row>
    <row r="295" ht="13.5" customHeight="1">
      <c r="A295" s="37"/>
    </row>
    <row r="296" ht="13.5" customHeight="1">
      <c r="A296" s="37"/>
    </row>
    <row r="297" ht="13.5" customHeight="1">
      <c r="A297" s="37"/>
    </row>
    <row r="298" ht="13.5" customHeight="1">
      <c r="A298" s="37"/>
    </row>
    <row r="299" ht="13.5" customHeight="1">
      <c r="A299" s="37"/>
    </row>
    <row r="300" ht="13.5" customHeight="1">
      <c r="A300" s="37"/>
    </row>
    <row r="301" ht="13.5" customHeight="1">
      <c r="A301" s="37"/>
    </row>
    <row r="302" ht="13.5" customHeight="1">
      <c r="A302" s="37"/>
    </row>
    <row r="303" ht="13.5" customHeight="1">
      <c r="A303" s="37"/>
    </row>
    <row r="304" ht="13.5" customHeight="1">
      <c r="A304" s="37"/>
    </row>
    <row r="305" ht="13.5" customHeight="1">
      <c r="A305" s="37"/>
    </row>
    <row r="306" ht="13.5" customHeight="1">
      <c r="A306" s="37"/>
    </row>
    <row r="307" ht="13.5" customHeight="1">
      <c r="A307" s="37"/>
    </row>
    <row r="308" ht="13.5" customHeight="1">
      <c r="A308" s="37"/>
    </row>
    <row r="309" ht="13.5" customHeight="1">
      <c r="A309" s="37"/>
    </row>
    <row r="310" ht="13.5" customHeight="1">
      <c r="A310" s="37"/>
    </row>
    <row r="311" ht="13.5" customHeight="1">
      <c r="A311" s="37"/>
    </row>
    <row r="312" ht="13.5" customHeight="1">
      <c r="A312" s="37"/>
    </row>
    <row r="313" ht="13.5" customHeight="1">
      <c r="A313" s="37"/>
    </row>
    <row r="314" ht="13.5" customHeight="1">
      <c r="A314" s="37"/>
    </row>
    <row r="315" ht="13.5" customHeight="1">
      <c r="A315" s="37"/>
    </row>
    <row r="316" ht="13.5" customHeight="1">
      <c r="A316" s="37"/>
    </row>
    <row r="317" ht="13.5" customHeight="1">
      <c r="A317" s="37"/>
    </row>
    <row r="318" ht="13.5" customHeight="1">
      <c r="A318" s="37"/>
    </row>
    <row r="319" ht="13.5" customHeight="1">
      <c r="A319" s="37"/>
    </row>
    <row r="320" ht="13.5" customHeight="1">
      <c r="A320" s="37"/>
    </row>
    <row r="321" ht="13.5" customHeight="1">
      <c r="A321" s="37"/>
    </row>
    <row r="322" ht="13.5" customHeight="1">
      <c r="A322" s="37"/>
    </row>
    <row r="323" ht="13.5" customHeight="1">
      <c r="A323" s="37"/>
    </row>
    <row r="324" ht="13.5" customHeight="1">
      <c r="A324" s="37"/>
    </row>
    <row r="325" ht="13.5" customHeight="1">
      <c r="A325" s="37"/>
    </row>
    <row r="326" ht="13.5" customHeight="1">
      <c r="A326" s="37"/>
    </row>
    <row r="327" ht="13.5" customHeight="1">
      <c r="A327" s="37"/>
    </row>
    <row r="328" ht="13.5" customHeight="1">
      <c r="A328" s="37"/>
    </row>
    <row r="329" ht="13.5" customHeight="1">
      <c r="A329" s="37"/>
    </row>
    <row r="330" ht="13.5" customHeight="1">
      <c r="A330" s="37"/>
    </row>
    <row r="331" ht="13.5" customHeight="1">
      <c r="A331" s="37"/>
    </row>
    <row r="332" ht="13.5" customHeight="1">
      <c r="A332" s="37"/>
    </row>
    <row r="333" ht="13.5" customHeight="1">
      <c r="A333" s="37"/>
    </row>
    <row r="334" ht="13.5" customHeight="1">
      <c r="A334" s="37"/>
    </row>
    <row r="335" ht="13.5" customHeight="1">
      <c r="A335" s="37"/>
    </row>
    <row r="336" ht="13.5" customHeight="1">
      <c r="A336" s="37"/>
    </row>
    <row r="337" ht="13.5" customHeight="1">
      <c r="A337" s="37"/>
    </row>
    <row r="338" ht="13.5" customHeight="1">
      <c r="A338" s="37"/>
    </row>
    <row r="339" ht="13.5" customHeight="1">
      <c r="A339" s="37"/>
    </row>
    <row r="340" ht="13.5" customHeight="1">
      <c r="A340" s="37"/>
    </row>
    <row r="341" ht="13.5" customHeight="1">
      <c r="A341" s="37"/>
    </row>
    <row r="342" ht="13.5" customHeight="1">
      <c r="A342" s="37"/>
    </row>
    <row r="343" ht="13.5" customHeight="1">
      <c r="A343" s="37"/>
    </row>
    <row r="344" ht="13.5" customHeight="1">
      <c r="A344" s="37"/>
    </row>
    <row r="345" ht="13.5" customHeight="1">
      <c r="A345" s="37"/>
    </row>
    <row r="346" ht="13.5" customHeight="1">
      <c r="A346" s="37"/>
    </row>
    <row r="347" ht="13.5" customHeight="1">
      <c r="A347" s="37"/>
    </row>
    <row r="348" ht="13.5" customHeight="1">
      <c r="A348" s="37"/>
    </row>
    <row r="349" ht="13.5" customHeight="1">
      <c r="A349" s="37"/>
    </row>
    <row r="350" ht="13.5" customHeight="1">
      <c r="A350" s="37"/>
    </row>
    <row r="351" ht="13.5" customHeight="1">
      <c r="A351" s="37"/>
    </row>
    <row r="352" ht="13.5" customHeight="1">
      <c r="A352" s="37"/>
    </row>
    <row r="353" ht="13.5" customHeight="1">
      <c r="A353" s="37"/>
    </row>
    <row r="354" ht="13.5" customHeight="1">
      <c r="A354" s="37"/>
    </row>
    <row r="355" ht="13.5" customHeight="1">
      <c r="A355" s="37"/>
    </row>
    <row r="356" ht="13.5" customHeight="1">
      <c r="A356" s="37"/>
    </row>
    <row r="357" ht="13.5" customHeight="1">
      <c r="A357" s="37"/>
    </row>
    <row r="358" ht="13.5" customHeight="1">
      <c r="A358" s="37"/>
    </row>
    <row r="359" ht="13.5" customHeight="1">
      <c r="A359" s="37"/>
    </row>
    <row r="360" ht="13.5" customHeight="1">
      <c r="A360" s="37"/>
    </row>
    <row r="361" ht="13.5" customHeight="1">
      <c r="A361" s="37"/>
    </row>
    <row r="362" ht="13.5" customHeight="1">
      <c r="A362" s="37"/>
    </row>
    <row r="363" ht="13.5" customHeight="1">
      <c r="A363" s="37"/>
    </row>
    <row r="364" ht="13.5" customHeight="1">
      <c r="A364" s="37"/>
    </row>
    <row r="365" ht="13.5" customHeight="1">
      <c r="A365" s="37"/>
    </row>
    <row r="366" ht="13.5" customHeight="1">
      <c r="A366" s="37"/>
    </row>
    <row r="367" ht="13.5" customHeight="1">
      <c r="A367" s="37"/>
    </row>
    <row r="368" ht="13.5" customHeight="1">
      <c r="A368" s="37"/>
    </row>
    <row r="369" ht="13.5" customHeight="1">
      <c r="A369" s="37"/>
    </row>
    <row r="370" ht="13.5" customHeight="1">
      <c r="A370" s="37"/>
    </row>
    <row r="371" ht="13.5" customHeight="1">
      <c r="A371" s="37"/>
    </row>
    <row r="372" ht="13.5" customHeight="1">
      <c r="A372" s="37"/>
    </row>
    <row r="373" ht="13.5" customHeight="1">
      <c r="A373" s="37"/>
    </row>
    <row r="374" ht="13.5" customHeight="1">
      <c r="A374" s="37"/>
    </row>
    <row r="375" ht="13.5" customHeight="1">
      <c r="A375" s="37"/>
    </row>
    <row r="376" ht="13.5" customHeight="1">
      <c r="A376" s="37"/>
    </row>
    <row r="377" ht="13.5" customHeight="1">
      <c r="A377" s="37"/>
    </row>
    <row r="378" ht="13.5" customHeight="1">
      <c r="A378" s="37"/>
    </row>
    <row r="379" ht="13.5" customHeight="1">
      <c r="A379" s="37"/>
    </row>
    <row r="380" ht="13.5" customHeight="1">
      <c r="A380" s="37"/>
    </row>
    <row r="381" ht="13.5" customHeight="1">
      <c r="A381" s="37"/>
    </row>
    <row r="382" ht="13.5" customHeight="1">
      <c r="A382" s="37"/>
    </row>
    <row r="383" ht="13.5" customHeight="1">
      <c r="A383" s="37"/>
    </row>
    <row r="384" ht="13.5" customHeight="1">
      <c r="A384" s="37"/>
    </row>
    <row r="385" ht="13.5" customHeight="1">
      <c r="A385" s="37"/>
    </row>
    <row r="386" ht="13.5" customHeight="1">
      <c r="A386" s="37"/>
    </row>
    <row r="387" ht="13.5" customHeight="1">
      <c r="A387" s="37"/>
    </row>
    <row r="388" ht="13.5" customHeight="1">
      <c r="A388" s="37"/>
    </row>
    <row r="389" ht="13.5" customHeight="1">
      <c r="A389" s="37"/>
    </row>
    <row r="390" ht="13.5" customHeight="1">
      <c r="A390" s="37"/>
    </row>
    <row r="391" ht="13.5" customHeight="1">
      <c r="A391" s="37"/>
    </row>
    <row r="392" ht="13.5" customHeight="1">
      <c r="A392" s="37"/>
    </row>
    <row r="393" ht="13.5" customHeight="1">
      <c r="A393" s="37"/>
    </row>
    <row r="394" ht="13.5" customHeight="1">
      <c r="A394" s="37"/>
    </row>
    <row r="395" ht="13.5" customHeight="1">
      <c r="A395" s="37"/>
    </row>
    <row r="396" ht="13.5" customHeight="1">
      <c r="A396" s="37"/>
    </row>
    <row r="397" ht="13.5" customHeight="1">
      <c r="A397" s="37"/>
    </row>
    <row r="398" ht="13.5" customHeight="1">
      <c r="A398" s="37"/>
    </row>
    <row r="399" ht="13.5" customHeight="1">
      <c r="A399" s="37"/>
    </row>
    <row r="400" ht="13.5" customHeight="1">
      <c r="A400" s="37"/>
    </row>
    <row r="401" ht="13.5" customHeight="1">
      <c r="A401" s="37"/>
    </row>
    <row r="402" ht="13.5" customHeight="1">
      <c r="A402" s="37"/>
    </row>
    <row r="403" ht="13.5" customHeight="1">
      <c r="A403" s="37"/>
    </row>
    <row r="404" ht="13.5" customHeight="1">
      <c r="A404" s="37"/>
    </row>
    <row r="405" ht="13.5" customHeight="1">
      <c r="A405" s="37"/>
    </row>
    <row r="406" ht="13.5" customHeight="1">
      <c r="A406" s="37"/>
    </row>
    <row r="407" ht="13.5" customHeight="1">
      <c r="A407" s="37"/>
    </row>
    <row r="408" ht="13.5" customHeight="1">
      <c r="A408" s="37"/>
    </row>
    <row r="409" ht="13.5" customHeight="1">
      <c r="A409" s="37"/>
    </row>
    <row r="410" ht="13.5" customHeight="1">
      <c r="A410" s="37"/>
    </row>
    <row r="411" ht="13.5" customHeight="1">
      <c r="A411" s="37"/>
    </row>
    <row r="412" ht="13.5" customHeight="1">
      <c r="A412" s="37"/>
    </row>
    <row r="413" ht="13.5" customHeight="1">
      <c r="A413" s="37"/>
    </row>
    <row r="414" ht="13.5" customHeight="1">
      <c r="A414" s="37"/>
    </row>
    <row r="415" ht="13.5" customHeight="1">
      <c r="A415" s="37"/>
    </row>
    <row r="416" ht="13.5" customHeight="1">
      <c r="A416" s="37"/>
    </row>
    <row r="417" ht="13.5" customHeight="1">
      <c r="A417" s="37"/>
    </row>
    <row r="418" ht="13.5" customHeight="1">
      <c r="A418" s="37"/>
    </row>
    <row r="419" ht="13.5" customHeight="1">
      <c r="A419" s="37"/>
    </row>
    <row r="420" ht="13.5" customHeight="1">
      <c r="A420" s="37"/>
    </row>
    <row r="421" ht="13.5" customHeight="1">
      <c r="A421" s="37"/>
    </row>
    <row r="422" ht="13.5" customHeight="1">
      <c r="A422" s="37"/>
    </row>
    <row r="423" ht="13.5" customHeight="1">
      <c r="A423" s="37"/>
    </row>
    <row r="424" ht="13.5" customHeight="1">
      <c r="A424" s="37"/>
    </row>
    <row r="425" ht="13.5" customHeight="1">
      <c r="A425" s="37"/>
    </row>
    <row r="426" ht="13.5" customHeight="1">
      <c r="A426" s="37"/>
    </row>
    <row r="427" ht="13.5" customHeight="1">
      <c r="A427" s="37"/>
    </row>
    <row r="428" ht="13.5" customHeight="1">
      <c r="A428" s="37"/>
    </row>
    <row r="429" ht="13.5" customHeight="1">
      <c r="A429" s="37"/>
    </row>
    <row r="430" ht="13.5" customHeight="1">
      <c r="A430" s="37"/>
    </row>
    <row r="431" ht="13.5" customHeight="1">
      <c r="A431" s="37"/>
    </row>
    <row r="432" ht="13.5" customHeight="1">
      <c r="A432" s="37"/>
    </row>
    <row r="433" ht="13.5" customHeight="1">
      <c r="A433" s="37"/>
    </row>
    <row r="434" ht="13.5" customHeight="1">
      <c r="A434" s="37"/>
    </row>
    <row r="435" ht="13.5" customHeight="1">
      <c r="A435" s="37"/>
    </row>
    <row r="436" ht="13.5" customHeight="1">
      <c r="A436" s="37"/>
    </row>
    <row r="437" ht="13.5" customHeight="1">
      <c r="A437" s="37"/>
    </row>
    <row r="438" ht="13.5" customHeight="1">
      <c r="A438" s="37"/>
    </row>
    <row r="439" ht="13.5" customHeight="1">
      <c r="A439" s="37"/>
    </row>
    <row r="440" ht="13.5" customHeight="1">
      <c r="A440" s="37"/>
    </row>
    <row r="441" ht="13.5" customHeight="1">
      <c r="A441" s="37"/>
    </row>
    <row r="442" ht="13.5" customHeight="1">
      <c r="A442" s="37"/>
    </row>
    <row r="443" ht="13.5" customHeight="1">
      <c r="A443" s="37"/>
    </row>
    <row r="444" ht="13.5" customHeight="1">
      <c r="A444" s="37"/>
    </row>
    <row r="445" ht="13.5" customHeight="1">
      <c r="A445" s="37"/>
    </row>
    <row r="446" ht="13.5" customHeight="1">
      <c r="A446" s="37"/>
    </row>
    <row r="447" ht="13.5" customHeight="1">
      <c r="A447" s="37"/>
    </row>
    <row r="448" ht="13.5" customHeight="1">
      <c r="A448" s="37"/>
    </row>
    <row r="449" ht="13.5" customHeight="1">
      <c r="A449" s="37"/>
    </row>
    <row r="450" ht="13.5" customHeight="1">
      <c r="A450" s="37"/>
    </row>
    <row r="451" ht="13.5" customHeight="1">
      <c r="A451" s="37"/>
    </row>
    <row r="452" ht="13.5" customHeight="1">
      <c r="A452" s="37"/>
    </row>
    <row r="453" ht="13.5" customHeight="1">
      <c r="A453" s="37"/>
    </row>
    <row r="454" ht="13.5" customHeight="1">
      <c r="A454" s="37"/>
    </row>
    <row r="455" ht="13.5" customHeight="1">
      <c r="A455" s="37"/>
    </row>
    <row r="456" ht="13.5" customHeight="1">
      <c r="A456" s="37"/>
    </row>
    <row r="457" ht="13.5" customHeight="1">
      <c r="A457" s="37"/>
    </row>
    <row r="458" ht="13.5" customHeight="1">
      <c r="A458" s="37"/>
    </row>
    <row r="459" ht="13.5" customHeight="1">
      <c r="A459" s="37"/>
    </row>
    <row r="460" ht="13.5" customHeight="1">
      <c r="A460" s="37"/>
    </row>
    <row r="461" ht="13.5" customHeight="1">
      <c r="A461" s="37"/>
    </row>
    <row r="462" ht="13.5" customHeight="1">
      <c r="A462" s="37"/>
    </row>
    <row r="463" ht="13.5" customHeight="1">
      <c r="A463" s="37"/>
    </row>
    <row r="464" ht="13.5" customHeight="1">
      <c r="A464" s="37"/>
    </row>
    <row r="465" ht="13.5" customHeight="1">
      <c r="A465" s="37"/>
    </row>
    <row r="466" ht="13.5" customHeight="1">
      <c r="A466" s="37"/>
    </row>
    <row r="467" ht="13.5" customHeight="1">
      <c r="A467" s="37"/>
    </row>
    <row r="468" ht="13.5" customHeight="1">
      <c r="A468" s="37"/>
    </row>
    <row r="469" ht="13.5" customHeight="1">
      <c r="A469" s="37"/>
    </row>
    <row r="470" ht="13.5" customHeight="1">
      <c r="A470" s="37"/>
    </row>
    <row r="471" ht="13.5" customHeight="1">
      <c r="A471" s="37"/>
    </row>
    <row r="472" ht="13.5" customHeight="1">
      <c r="A472" s="37"/>
    </row>
    <row r="473" ht="13.5" customHeight="1">
      <c r="A473" s="37"/>
    </row>
    <row r="474" ht="13.5" customHeight="1">
      <c r="A474" s="37"/>
    </row>
    <row r="475" ht="13.5" customHeight="1">
      <c r="A475" s="37"/>
    </row>
    <row r="476" ht="13.5" customHeight="1">
      <c r="A476" s="37"/>
    </row>
    <row r="477" ht="13.5" customHeight="1">
      <c r="A477" s="37"/>
    </row>
    <row r="478" ht="13.5" customHeight="1">
      <c r="A478" s="37"/>
    </row>
    <row r="479" ht="13.5" customHeight="1">
      <c r="A479" s="37"/>
    </row>
    <row r="480" ht="13.5" customHeight="1">
      <c r="A480" s="37"/>
    </row>
    <row r="481" ht="13.5" customHeight="1">
      <c r="A481" s="37"/>
    </row>
    <row r="482" ht="13.5" customHeight="1">
      <c r="A482" s="37"/>
    </row>
    <row r="483" ht="13.5" customHeight="1">
      <c r="A483" s="37"/>
    </row>
    <row r="484" ht="13.5" customHeight="1">
      <c r="A484" s="37"/>
    </row>
    <row r="485" ht="13.5" customHeight="1">
      <c r="A485" s="37"/>
    </row>
    <row r="486" ht="13.5" customHeight="1">
      <c r="A486" s="37"/>
    </row>
    <row r="487" ht="13.5" customHeight="1">
      <c r="A487" s="37"/>
    </row>
    <row r="488" ht="13.5" customHeight="1">
      <c r="A488" s="37"/>
    </row>
    <row r="489" ht="13.5" customHeight="1">
      <c r="A489" s="37"/>
    </row>
    <row r="490" ht="13.5" customHeight="1">
      <c r="A490" s="37"/>
    </row>
    <row r="491" ht="13.5" customHeight="1">
      <c r="A491" s="37"/>
    </row>
    <row r="492" ht="13.5" customHeight="1">
      <c r="A492" s="37"/>
    </row>
    <row r="493" ht="13.5" customHeight="1">
      <c r="A493" s="37"/>
    </row>
    <row r="494" ht="13.5" customHeight="1">
      <c r="A494" s="37"/>
    </row>
    <row r="495" ht="13.5" customHeight="1">
      <c r="A495" s="37"/>
    </row>
    <row r="496" ht="13.5" customHeight="1">
      <c r="A496" s="37"/>
    </row>
    <row r="497" ht="13.5" customHeight="1">
      <c r="A497" s="37"/>
    </row>
    <row r="498" ht="13.5" customHeight="1">
      <c r="A498" s="37"/>
    </row>
    <row r="499" ht="13.5" customHeight="1">
      <c r="A499" s="37"/>
    </row>
    <row r="500" ht="13.5" customHeight="1">
      <c r="A500" s="37"/>
    </row>
    <row r="501" ht="13.5" customHeight="1">
      <c r="A501" s="37"/>
    </row>
    <row r="502" ht="13.5" customHeight="1">
      <c r="A502" s="37"/>
    </row>
    <row r="503" ht="13.5" customHeight="1">
      <c r="A503" s="37"/>
    </row>
    <row r="504" ht="13.5" customHeight="1">
      <c r="A504" s="37"/>
    </row>
    <row r="505" ht="13.5" customHeight="1">
      <c r="A505" s="37"/>
    </row>
    <row r="506" ht="13.5" customHeight="1">
      <c r="A506" s="37"/>
    </row>
    <row r="507" ht="13.5" customHeight="1">
      <c r="A507" s="37"/>
    </row>
    <row r="508" ht="13.5" customHeight="1">
      <c r="A508" s="37"/>
    </row>
    <row r="509" ht="13.5" customHeight="1">
      <c r="A509" s="37"/>
    </row>
    <row r="510" ht="13.5" customHeight="1">
      <c r="A510" s="37"/>
    </row>
    <row r="511" ht="13.5" customHeight="1">
      <c r="A511" s="37"/>
    </row>
    <row r="512" ht="13.5" customHeight="1">
      <c r="A512" s="37"/>
    </row>
    <row r="513" ht="13.5" customHeight="1">
      <c r="A513" s="37"/>
    </row>
    <row r="514" ht="13.5" customHeight="1">
      <c r="A514" s="37"/>
    </row>
    <row r="515" ht="13.5" customHeight="1">
      <c r="A515" s="37"/>
    </row>
    <row r="516" ht="13.5" customHeight="1">
      <c r="A516" s="37"/>
    </row>
    <row r="517" ht="13.5" customHeight="1">
      <c r="A517" s="37"/>
    </row>
    <row r="518" ht="13.5" customHeight="1">
      <c r="A518" s="37"/>
    </row>
    <row r="519" ht="13.5" customHeight="1">
      <c r="A519" s="37"/>
    </row>
    <row r="520" ht="13.5" customHeight="1">
      <c r="A520" s="37"/>
    </row>
    <row r="521" ht="13.5" customHeight="1">
      <c r="A521" s="37"/>
    </row>
    <row r="522" ht="13.5" customHeight="1">
      <c r="A522" s="37"/>
    </row>
    <row r="523" ht="13.5" customHeight="1">
      <c r="A523" s="37"/>
    </row>
    <row r="524" ht="13.5" customHeight="1">
      <c r="A524" s="37"/>
    </row>
    <row r="525" ht="13.5" customHeight="1">
      <c r="A525" s="37"/>
    </row>
    <row r="526" ht="13.5" customHeight="1">
      <c r="A526" s="37"/>
    </row>
    <row r="527" ht="13.5" customHeight="1">
      <c r="A527" s="37"/>
    </row>
    <row r="528" ht="13.5" customHeight="1">
      <c r="A528" s="37"/>
    </row>
    <row r="529" ht="13.5" customHeight="1">
      <c r="A529" s="37"/>
    </row>
    <row r="530" ht="13.5" customHeight="1">
      <c r="A530" s="37"/>
    </row>
    <row r="531" ht="13.5" customHeight="1">
      <c r="A531" s="37"/>
    </row>
    <row r="532" ht="13.5" customHeight="1">
      <c r="A532" s="37"/>
    </row>
    <row r="533" ht="13.5" customHeight="1">
      <c r="A533" s="37"/>
    </row>
    <row r="534" ht="13.5" customHeight="1">
      <c r="A534" s="37"/>
    </row>
    <row r="535" ht="13.5" customHeight="1">
      <c r="A535" s="37"/>
    </row>
    <row r="536" ht="13.5" customHeight="1">
      <c r="A536" s="37"/>
    </row>
    <row r="537" ht="13.5" customHeight="1">
      <c r="A537" s="37"/>
    </row>
    <row r="538" ht="13.5" customHeight="1">
      <c r="A538" s="37"/>
    </row>
    <row r="539" ht="13.5" customHeight="1">
      <c r="A539" s="37"/>
    </row>
    <row r="540" ht="13.5" customHeight="1">
      <c r="A540" s="37"/>
    </row>
    <row r="541" ht="13.5" customHeight="1">
      <c r="A541" s="37"/>
    </row>
    <row r="542" ht="13.5" customHeight="1">
      <c r="A542" s="37"/>
    </row>
    <row r="543" ht="13.5" customHeight="1">
      <c r="A543" s="37"/>
    </row>
    <row r="544" ht="13.5" customHeight="1">
      <c r="A544" s="37"/>
    </row>
    <row r="545" ht="13.5" customHeight="1">
      <c r="A545" s="37"/>
    </row>
    <row r="546" ht="13.5" customHeight="1">
      <c r="A546" s="37"/>
    </row>
    <row r="547" ht="13.5" customHeight="1">
      <c r="A547" s="37"/>
    </row>
    <row r="548" ht="13.5" customHeight="1">
      <c r="A548" s="37"/>
    </row>
    <row r="549" ht="13.5" customHeight="1">
      <c r="A549" s="37"/>
    </row>
    <row r="550" ht="13.5" customHeight="1">
      <c r="A550" s="37"/>
    </row>
    <row r="551" ht="13.5" customHeight="1">
      <c r="A551" s="37"/>
    </row>
    <row r="552" ht="13.5" customHeight="1">
      <c r="A552" s="37"/>
    </row>
    <row r="553" ht="13.5" customHeight="1">
      <c r="A553" s="37"/>
    </row>
    <row r="554" ht="13.5" customHeight="1">
      <c r="A554" s="37"/>
    </row>
    <row r="555" ht="13.5" customHeight="1">
      <c r="A555" s="37"/>
    </row>
    <row r="556" ht="13.5" customHeight="1">
      <c r="A556" s="37"/>
    </row>
    <row r="557" ht="13.5" customHeight="1">
      <c r="A557" s="37"/>
    </row>
    <row r="558" ht="13.5" customHeight="1">
      <c r="A558" s="37"/>
    </row>
    <row r="559" ht="13.5" customHeight="1">
      <c r="A559" s="37"/>
    </row>
    <row r="560" ht="13.5" customHeight="1">
      <c r="A560" s="37"/>
    </row>
    <row r="561" ht="13.5" customHeight="1">
      <c r="A561" s="37"/>
    </row>
    <row r="562" ht="13.5" customHeight="1">
      <c r="A562" s="37"/>
    </row>
    <row r="563" ht="13.5" customHeight="1">
      <c r="A563" s="37"/>
    </row>
    <row r="564" ht="13.5" customHeight="1">
      <c r="A564" s="37"/>
    </row>
    <row r="565" ht="13.5" customHeight="1">
      <c r="A565" s="37"/>
    </row>
    <row r="566" ht="13.5" customHeight="1">
      <c r="A566" s="37"/>
    </row>
    <row r="567" ht="13.5" customHeight="1">
      <c r="A567" s="37"/>
    </row>
    <row r="568" ht="13.5" customHeight="1">
      <c r="A568" s="37"/>
    </row>
    <row r="569" ht="13.5" customHeight="1">
      <c r="A569" s="37"/>
    </row>
    <row r="570" ht="13.5" customHeight="1">
      <c r="A570" s="37"/>
    </row>
    <row r="571" ht="13.5" customHeight="1">
      <c r="A571" s="37"/>
    </row>
    <row r="572" ht="13.5" customHeight="1">
      <c r="A572" s="37"/>
    </row>
    <row r="573" ht="13.5" customHeight="1">
      <c r="A573" s="37"/>
    </row>
    <row r="574" ht="13.5" customHeight="1">
      <c r="A574" s="37"/>
    </row>
    <row r="575" ht="13.5" customHeight="1">
      <c r="A575" s="37"/>
    </row>
    <row r="576" ht="13.5" customHeight="1">
      <c r="A576" s="37"/>
    </row>
    <row r="577" ht="13.5" customHeight="1">
      <c r="A577" s="37"/>
    </row>
    <row r="578" ht="13.5" customHeight="1">
      <c r="A578" s="37"/>
    </row>
    <row r="579" ht="13.5" customHeight="1">
      <c r="A579" s="37"/>
    </row>
    <row r="580" ht="13.5" customHeight="1">
      <c r="A580" s="37"/>
    </row>
    <row r="581" ht="13.5" customHeight="1">
      <c r="A581" s="37"/>
    </row>
    <row r="582" ht="13.5" customHeight="1">
      <c r="A582" s="37"/>
    </row>
    <row r="583" ht="13.5" customHeight="1">
      <c r="A583" s="37"/>
    </row>
    <row r="584" ht="13.5" customHeight="1">
      <c r="A584" s="37"/>
    </row>
    <row r="585" ht="13.5" customHeight="1">
      <c r="A585" s="37"/>
    </row>
    <row r="586" ht="13.5" customHeight="1">
      <c r="A586" s="37"/>
    </row>
    <row r="587" ht="13.5" customHeight="1">
      <c r="A587" s="37"/>
    </row>
    <row r="588" ht="13.5" customHeight="1">
      <c r="A588" s="37"/>
    </row>
    <row r="589" ht="13.5" customHeight="1">
      <c r="A589" s="37"/>
    </row>
    <row r="590" ht="13.5" customHeight="1">
      <c r="A590" s="37"/>
    </row>
    <row r="591" ht="13.5" customHeight="1">
      <c r="A591" s="37"/>
    </row>
    <row r="592" ht="13.5" customHeight="1">
      <c r="A592" s="37"/>
    </row>
    <row r="593" ht="13.5" customHeight="1">
      <c r="A593" s="37"/>
    </row>
    <row r="594" ht="13.5" customHeight="1">
      <c r="A594" s="37"/>
    </row>
    <row r="595" ht="13.5" customHeight="1">
      <c r="A595" s="37"/>
    </row>
    <row r="596" ht="13.5" customHeight="1">
      <c r="A596" s="37"/>
    </row>
    <row r="597" ht="13.5" customHeight="1">
      <c r="A597" s="37"/>
    </row>
    <row r="598" ht="13.5" customHeight="1">
      <c r="A598" s="37"/>
    </row>
    <row r="599" ht="13.5" customHeight="1">
      <c r="A599" s="37"/>
    </row>
    <row r="600" ht="13.5" customHeight="1">
      <c r="A600" s="37"/>
    </row>
    <row r="601" ht="13.5" customHeight="1">
      <c r="A601" s="37"/>
    </row>
    <row r="602" ht="13.5" customHeight="1">
      <c r="A602" s="37"/>
    </row>
    <row r="603" ht="13.5" customHeight="1">
      <c r="A603" s="37"/>
    </row>
    <row r="604" ht="13.5" customHeight="1">
      <c r="A604" s="37"/>
    </row>
    <row r="605" ht="13.5" customHeight="1">
      <c r="A605" s="37"/>
    </row>
    <row r="606" ht="13.5" customHeight="1">
      <c r="A606" s="37"/>
    </row>
    <row r="607" ht="13.5" customHeight="1">
      <c r="A607" s="37"/>
    </row>
    <row r="608" ht="13.5" customHeight="1">
      <c r="A608" s="37"/>
    </row>
    <row r="609" ht="13.5" customHeight="1">
      <c r="A609" s="37"/>
    </row>
    <row r="610" ht="13.5" customHeight="1">
      <c r="A610" s="37"/>
    </row>
    <row r="611" ht="13.5" customHeight="1">
      <c r="A611" s="37"/>
    </row>
    <row r="612" ht="13.5" customHeight="1">
      <c r="A612" s="37"/>
    </row>
    <row r="613" ht="13.5" customHeight="1">
      <c r="A613" s="37"/>
    </row>
    <row r="614" ht="13.5" customHeight="1">
      <c r="A614" s="37"/>
    </row>
    <row r="615" ht="13.5" customHeight="1">
      <c r="A615" s="37"/>
    </row>
    <row r="616" ht="13.5" customHeight="1">
      <c r="A616" s="37"/>
    </row>
    <row r="617" ht="13.5" customHeight="1">
      <c r="A617" s="37"/>
    </row>
    <row r="618" ht="13.5" customHeight="1">
      <c r="A618" s="37"/>
    </row>
    <row r="619" ht="13.5" customHeight="1">
      <c r="A619" s="37"/>
    </row>
    <row r="620" ht="13.5" customHeight="1">
      <c r="A620" s="37"/>
    </row>
    <row r="621" ht="13.5" customHeight="1">
      <c r="A621" s="37"/>
    </row>
    <row r="622" ht="13.5" customHeight="1">
      <c r="A622" s="37"/>
    </row>
    <row r="623" ht="13.5" customHeight="1">
      <c r="A623" s="37"/>
    </row>
    <row r="624" ht="13.5" customHeight="1">
      <c r="A624" s="37"/>
    </row>
    <row r="625" ht="13.5" customHeight="1">
      <c r="A625" s="37"/>
    </row>
    <row r="626" ht="13.5" customHeight="1">
      <c r="A626" s="37"/>
    </row>
    <row r="627" ht="13.5" customHeight="1">
      <c r="A627" s="37"/>
    </row>
    <row r="628" ht="13.5" customHeight="1">
      <c r="A628" s="37"/>
    </row>
    <row r="629" ht="13.5" customHeight="1">
      <c r="A629" s="37"/>
    </row>
    <row r="630" ht="13.5" customHeight="1">
      <c r="A630" s="37"/>
    </row>
    <row r="631" ht="13.5" customHeight="1">
      <c r="A631" s="37"/>
    </row>
    <row r="632" ht="13.5" customHeight="1">
      <c r="A632" s="37"/>
    </row>
    <row r="633" ht="13.5" customHeight="1">
      <c r="A633" s="37"/>
    </row>
    <row r="634" ht="13.5" customHeight="1">
      <c r="A634" s="37"/>
    </row>
    <row r="635" ht="13.5" customHeight="1">
      <c r="A635" s="37"/>
    </row>
    <row r="636" ht="13.5" customHeight="1">
      <c r="A636" s="37"/>
    </row>
    <row r="637" ht="13.5" customHeight="1">
      <c r="A637" s="37"/>
    </row>
    <row r="638" ht="13.5" customHeight="1">
      <c r="A638" s="37"/>
    </row>
    <row r="639" ht="13.5" customHeight="1">
      <c r="A639" s="37"/>
    </row>
    <row r="640" ht="13.5" customHeight="1">
      <c r="A640" s="37"/>
    </row>
    <row r="641" ht="13.5" customHeight="1">
      <c r="A641" s="37"/>
    </row>
    <row r="642" ht="13.5" customHeight="1">
      <c r="A642" s="37"/>
    </row>
    <row r="643" ht="13.5" customHeight="1">
      <c r="A643" s="37"/>
    </row>
    <row r="644" ht="13.5" customHeight="1">
      <c r="A644" s="37"/>
    </row>
    <row r="645" ht="13.5" customHeight="1">
      <c r="A645" s="37"/>
    </row>
    <row r="646" ht="13.5" customHeight="1">
      <c r="A646" s="37"/>
    </row>
    <row r="647" ht="13.5" customHeight="1">
      <c r="A647" s="37"/>
    </row>
    <row r="648" ht="13.5" customHeight="1">
      <c r="A648" s="37"/>
    </row>
    <row r="649" ht="13.5" customHeight="1">
      <c r="A649" s="37"/>
    </row>
    <row r="650" ht="13.5" customHeight="1">
      <c r="A650" s="37"/>
    </row>
    <row r="651" ht="13.5" customHeight="1">
      <c r="A651" s="37"/>
    </row>
    <row r="652" ht="13.5" customHeight="1">
      <c r="A652" s="37"/>
    </row>
    <row r="653" ht="13.5" customHeight="1">
      <c r="A653" s="37"/>
    </row>
    <row r="654" ht="13.5" customHeight="1">
      <c r="A654" s="37"/>
    </row>
    <row r="655" ht="13.5" customHeight="1">
      <c r="A655" s="37"/>
    </row>
    <row r="656" ht="13.5" customHeight="1">
      <c r="A656" s="37"/>
    </row>
    <row r="657" ht="13.5" customHeight="1">
      <c r="A657" s="37"/>
    </row>
    <row r="658" ht="13.5" customHeight="1">
      <c r="A658" s="37"/>
    </row>
    <row r="659" ht="13.5" customHeight="1">
      <c r="A659" s="37"/>
    </row>
    <row r="660" ht="13.5" customHeight="1">
      <c r="A660" s="37"/>
    </row>
    <row r="661" ht="13.5" customHeight="1">
      <c r="A661" s="37"/>
    </row>
    <row r="662" ht="13.5" customHeight="1">
      <c r="A662" s="37"/>
    </row>
    <row r="663" ht="13.5" customHeight="1">
      <c r="A663" s="37"/>
    </row>
    <row r="664" ht="13.5" customHeight="1">
      <c r="A664" s="37"/>
    </row>
    <row r="665" ht="13.5" customHeight="1">
      <c r="A665" s="37"/>
    </row>
    <row r="666" ht="13.5" customHeight="1">
      <c r="A666" s="37"/>
    </row>
    <row r="667" ht="13.5" customHeight="1">
      <c r="A667" s="37"/>
    </row>
    <row r="668" ht="13.5" customHeight="1">
      <c r="A668" s="37"/>
    </row>
    <row r="669" ht="13.5" customHeight="1">
      <c r="A669" s="37"/>
    </row>
    <row r="670" ht="13.5" customHeight="1">
      <c r="A670" s="37"/>
    </row>
    <row r="671" ht="13.5" customHeight="1">
      <c r="A671" s="37"/>
    </row>
    <row r="672" ht="13.5" customHeight="1">
      <c r="A672" s="37"/>
    </row>
    <row r="673" ht="13.5" customHeight="1">
      <c r="A673" s="37"/>
    </row>
    <row r="674" ht="13.5" customHeight="1">
      <c r="A674" s="37"/>
    </row>
    <row r="675" ht="13.5" customHeight="1">
      <c r="A675" s="37"/>
    </row>
    <row r="676" ht="13.5" customHeight="1">
      <c r="A676" s="37"/>
    </row>
    <row r="677" ht="13.5" customHeight="1">
      <c r="A677" s="37"/>
    </row>
    <row r="678" ht="13.5" customHeight="1">
      <c r="A678" s="37"/>
    </row>
    <row r="679" ht="13.5" customHeight="1">
      <c r="A679" s="37"/>
    </row>
    <row r="680" ht="13.5" customHeight="1">
      <c r="A680" s="37"/>
    </row>
    <row r="681" ht="13.5" customHeight="1">
      <c r="A681" s="37"/>
    </row>
    <row r="682" ht="13.5" customHeight="1">
      <c r="A682" s="37"/>
    </row>
    <row r="683" ht="13.5" customHeight="1">
      <c r="A683" s="37"/>
    </row>
    <row r="684" ht="13.5" customHeight="1">
      <c r="A684" s="37"/>
    </row>
    <row r="685" ht="13.5" customHeight="1">
      <c r="A685" s="37"/>
    </row>
    <row r="686" ht="13.5" customHeight="1">
      <c r="A686" s="37"/>
    </row>
    <row r="687" ht="13.5" customHeight="1">
      <c r="A687" s="37"/>
    </row>
    <row r="688" ht="13.5" customHeight="1">
      <c r="A688" s="37"/>
    </row>
    <row r="689" ht="13.5" customHeight="1">
      <c r="A689" s="37"/>
    </row>
    <row r="690" ht="13.5" customHeight="1">
      <c r="A690" s="37"/>
    </row>
    <row r="691" ht="13.5" customHeight="1">
      <c r="A691" s="37"/>
    </row>
    <row r="692" ht="13.5" customHeight="1">
      <c r="A692" s="37"/>
    </row>
    <row r="693" ht="13.5" customHeight="1">
      <c r="A693" s="37"/>
    </row>
    <row r="694" ht="13.5" customHeight="1">
      <c r="A694" s="37"/>
    </row>
    <row r="695" ht="13.5" customHeight="1">
      <c r="A695" s="37"/>
    </row>
    <row r="696" ht="13.5" customHeight="1">
      <c r="A696" s="37"/>
    </row>
    <row r="697" ht="13.5" customHeight="1">
      <c r="A697" s="37"/>
    </row>
    <row r="698" ht="13.5" customHeight="1">
      <c r="A698" s="37"/>
    </row>
    <row r="699" ht="13.5" customHeight="1">
      <c r="A699" s="37"/>
    </row>
    <row r="700" ht="13.5" customHeight="1">
      <c r="A700" s="37"/>
    </row>
    <row r="701" ht="13.5" customHeight="1">
      <c r="A701" s="37"/>
    </row>
    <row r="702" ht="13.5" customHeight="1">
      <c r="A702" s="37"/>
    </row>
    <row r="703" ht="13.5" customHeight="1">
      <c r="A703" s="37"/>
    </row>
    <row r="704" ht="13.5" customHeight="1">
      <c r="A704" s="37"/>
    </row>
    <row r="705" ht="13.5" customHeight="1">
      <c r="A705" s="37"/>
    </row>
    <row r="706" ht="13.5" customHeight="1">
      <c r="A706" s="37"/>
    </row>
    <row r="707" ht="13.5" customHeight="1">
      <c r="A707" s="37"/>
    </row>
    <row r="708" ht="13.5" customHeight="1">
      <c r="A708" s="37"/>
    </row>
    <row r="709" ht="13.5" customHeight="1">
      <c r="A709" s="37"/>
    </row>
    <row r="710" ht="13.5" customHeight="1">
      <c r="A710" s="37"/>
    </row>
    <row r="711" ht="13.5" customHeight="1">
      <c r="A711" s="37"/>
    </row>
    <row r="712" ht="13.5" customHeight="1">
      <c r="A712" s="37"/>
    </row>
    <row r="713" ht="13.5" customHeight="1">
      <c r="A713" s="37"/>
    </row>
    <row r="714" ht="13.5" customHeight="1">
      <c r="A714" s="37"/>
    </row>
    <row r="715" ht="13.5" customHeight="1">
      <c r="A715" s="37"/>
    </row>
    <row r="716" ht="13.5" customHeight="1">
      <c r="A716" s="37"/>
    </row>
    <row r="717" ht="13.5" customHeight="1">
      <c r="A717" s="37"/>
    </row>
    <row r="718" ht="13.5" customHeight="1">
      <c r="A718" s="37"/>
    </row>
    <row r="719" ht="13.5" customHeight="1">
      <c r="A719" s="37"/>
    </row>
    <row r="720" ht="13.5" customHeight="1">
      <c r="A720" s="37"/>
    </row>
    <row r="721" ht="13.5" customHeight="1">
      <c r="A721" s="37"/>
    </row>
    <row r="722" ht="13.5" customHeight="1">
      <c r="A722" s="37"/>
    </row>
    <row r="723" ht="13.5" customHeight="1">
      <c r="A723" s="37"/>
    </row>
    <row r="724" ht="13.5" customHeight="1">
      <c r="A724" s="37"/>
    </row>
    <row r="725" ht="13.5" customHeight="1">
      <c r="A725" s="37"/>
    </row>
    <row r="726" ht="13.5" customHeight="1">
      <c r="A726" s="37"/>
    </row>
    <row r="727" ht="13.5" customHeight="1">
      <c r="A727" s="37"/>
    </row>
    <row r="728" ht="13.5" customHeight="1">
      <c r="A728" s="37"/>
    </row>
    <row r="729" ht="13.5" customHeight="1">
      <c r="A729" s="37"/>
    </row>
    <row r="730" ht="13.5" customHeight="1">
      <c r="A730" s="37"/>
    </row>
    <row r="731" ht="13.5" customHeight="1">
      <c r="A731" s="37"/>
    </row>
    <row r="732" ht="13.5" customHeight="1">
      <c r="A732" s="37"/>
    </row>
    <row r="733" ht="13.5" customHeight="1">
      <c r="A733" s="37"/>
    </row>
    <row r="734" ht="13.5" customHeight="1">
      <c r="A734" s="37"/>
    </row>
    <row r="735" ht="13.5" customHeight="1">
      <c r="A735" s="37"/>
    </row>
    <row r="736" ht="13.5" customHeight="1">
      <c r="A736" s="37"/>
    </row>
    <row r="737" ht="13.5" customHeight="1">
      <c r="A737" s="37"/>
    </row>
    <row r="738" ht="13.5" customHeight="1">
      <c r="A738" s="37"/>
    </row>
    <row r="739" ht="13.5" customHeight="1">
      <c r="A739" s="37"/>
    </row>
    <row r="740" ht="13.5" customHeight="1">
      <c r="A740" s="37"/>
    </row>
    <row r="741" ht="13.5" customHeight="1">
      <c r="A741" s="37"/>
    </row>
    <row r="742" ht="13.5" customHeight="1">
      <c r="A742" s="37"/>
    </row>
    <row r="743" ht="13.5" customHeight="1">
      <c r="A743" s="37"/>
    </row>
    <row r="744" ht="13.5" customHeight="1">
      <c r="A744" s="37"/>
    </row>
    <row r="745" ht="13.5" customHeight="1">
      <c r="A745" s="37"/>
    </row>
    <row r="746" ht="13.5" customHeight="1">
      <c r="A746" s="37"/>
    </row>
    <row r="747" ht="13.5" customHeight="1">
      <c r="A747" s="37"/>
    </row>
    <row r="748" ht="13.5" customHeight="1">
      <c r="A748" s="37"/>
    </row>
    <row r="749" ht="13.5" customHeight="1">
      <c r="A749" s="37"/>
    </row>
    <row r="750" ht="13.5" customHeight="1">
      <c r="A750" s="37"/>
    </row>
    <row r="751" ht="13.5" customHeight="1">
      <c r="A751" s="37"/>
    </row>
    <row r="752" ht="13.5" customHeight="1">
      <c r="A752" s="37"/>
    </row>
    <row r="753" ht="13.5" customHeight="1">
      <c r="A753" s="37"/>
    </row>
    <row r="754" ht="13.5" customHeight="1">
      <c r="A754" s="37"/>
    </row>
    <row r="755" ht="13.5" customHeight="1">
      <c r="A755" s="37"/>
    </row>
    <row r="756" ht="13.5" customHeight="1">
      <c r="A756" s="37"/>
    </row>
    <row r="757" ht="13.5" customHeight="1">
      <c r="A757" s="37"/>
    </row>
    <row r="758" ht="13.5" customHeight="1">
      <c r="A758" s="37"/>
    </row>
    <row r="759" ht="13.5" customHeight="1">
      <c r="A759" s="37"/>
    </row>
    <row r="760" ht="13.5" customHeight="1">
      <c r="A760" s="37"/>
    </row>
    <row r="761" ht="13.5" customHeight="1">
      <c r="A761" s="37"/>
    </row>
    <row r="762" ht="13.5" customHeight="1">
      <c r="A762" s="37"/>
    </row>
    <row r="763" ht="13.5" customHeight="1">
      <c r="A763" s="37"/>
    </row>
    <row r="764" ht="13.5" customHeight="1">
      <c r="A764" s="37"/>
    </row>
    <row r="765" ht="13.5" customHeight="1">
      <c r="A765" s="37"/>
    </row>
    <row r="766" ht="13.5" customHeight="1">
      <c r="A766" s="37"/>
    </row>
    <row r="767" ht="13.5" customHeight="1">
      <c r="A767" s="37"/>
    </row>
    <row r="768" ht="13.5" customHeight="1">
      <c r="A768" s="37"/>
    </row>
    <row r="769" ht="13.5" customHeight="1">
      <c r="A769" s="37"/>
    </row>
    <row r="770" ht="13.5" customHeight="1">
      <c r="A770" s="37"/>
    </row>
    <row r="771" ht="13.5" customHeight="1">
      <c r="A771" s="37"/>
    </row>
    <row r="772" ht="13.5" customHeight="1">
      <c r="A772" s="37"/>
    </row>
    <row r="773" ht="13.5" customHeight="1">
      <c r="A773" s="37"/>
    </row>
    <row r="774" ht="13.5" customHeight="1">
      <c r="A774" s="37"/>
    </row>
    <row r="775" ht="13.5" customHeight="1">
      <c r="A775" s="37"/>
    </row>
    <row r="776" ht="13.5" customHeight="1">
      <c r="A776" s="37"/>
    </row>
    <row r="777" ht="13.5" customHeight="1">
      <c r="A777" s="37"/>
    </row>
    <row r="778" ht="13.5" customHeight="1">
      <c r="A778" s="37"/>
    </row>
    <row r="779" ht="13.5" customHeight="1">
      <c r="A779" s="37"/>
    </row>
    <row r="780" ht="13.5" customHeight="1">
      <c r="A780" s="37"/>
    </row>
    <row r="781" ht="13.5" customHeight="1">
      <c r="A781" s="37"/>
    </row>
    <row r="782" ht="13.5" customHeight="1">
      <c r="A782" s="37"/>
    </row>
    <row r="783" ht="13.5" customHeight="1">
      <c r="A783" s="37"/>
    </row>
    <row r="784" ht="13.5" customHeight="1">
      <c r="A784" s="37"/>
    </row>
    <row r="785" ht="13.5" customHeight="1">
      <c r="A785" s="37"/>
    </row>
    <row r="786" ht="13.5" customHeight="1">
      <c r="A786" s="37"/>
    </row>
    <row r="787" ht="13.5" customHeight="1">
      <c r="A787" s="37"/>
    </row>
    <row r="788" ht="13.5" customHeight="1">
      <c r="A788" s="37"/>
    </row>
    <row r="789" ht="13.5" customHeight="1">
      <c r="A789" s="37"/>
    </row>
    <row r="790" ht="13.5" customHeight="1">
      <c r="A790" s="37"/>
    </row>
    <row r="791" ht="13.5" customHeight="1">
      <c r="A791" s="37"/>
    </row>
    <row r="792" ht="13.5" customHeight="1">
      <c r="A792" s="37"/>
    </row>
    <row r="793" ht="13.5" customHeight="1">
      <c r="A793" s="37"/>
    </row>
    <row r="794" ht="13.5" customHeight="1">
      <c r="A794" s="37"/>
    </row>
    <row r="795" ht="13.5" customHeight="1">
      <c r="A795" s="37"/>
    </row>
    <row r="796" ht="13.5" customHeight="1">
      <c r="A796" s="37"/>
    </row>
    <row r="797" ht="13.5" customHeight="1">
      <c r="A797" s="37"/>
    </row>
    <row r="798" ht="13.5" customHeight="1">
      <c r="A798" s="37"/>
    </row>
    <row r="799" ht="13.5" customHeight="1">
      <c r="A799" s="37"/>
    </row>
    <row r="800" ht="13.5" customHeight="1">
      <c r="A800" s="37"/>
    </row>
    <row r="801" ht="13.5" customHeight="1">
      <c r="A801" s="37"/>
    </row>
    <row r="802" ht="13.5" customHeight="1">
      <c r="A802" s="37"/>
    </row>
    <row r="803" ht="13.5" customHeight="1">
      <c r="A803" s="37"/>
    </row>
    <row r="804" ht="13.5" customHeight="1">
      <c r="A804" s="37"/>
    </row>
    <row r="805" ht="13.5" customHeight="1">
      <c r="A805" s="37"/>
    </row>
    <row r="806" ht="13.5" customHeight="1">
      <c r="A806" s="37"/>
    </row>
    <row r="807" ht="13.5" customHeight="1">
      <c r="A807" s="37"/>
    </row>
    <row r="808" ht="13.5" customHeight="1">
      <c r="A808" s="37"/>
    </row>
    <row r="809" ht="13.5" customHeight="1">
      <c r="A809" s="37"/>
    </row>
    <row r="810" ht="13.5" customHeight="1">
      <c r="A810" s="37"/>
    </row>
    <row r="811" ht="13.5" customHeight="1">
      <c r="A811" s="37"/>
    </row>
    <row r="812" ht="13.5" customHeight="1">
      <c r="A812" s="37"/>
    </row>
    <row r="813" ht="13.5" customHeight="1">
      <c r="A813" s="37"/>
    </row>
    <row r="814" ht="13.5" customHeight="1">
      <c r="A814" s="37"/>
    </row>
    <row r="815" ht="13.5" customHeight="1">
      <c r="A815" s="37"/>
    </row>
    <row r="816" ht="13.5" customHeight="1">
      <c r="A816" s="37"/>
    </row>
    <row r="817" ht="13.5" customHeight="1">
      <c r="A817" s="37"/>
    </row>
    <row r="818" ht="13.5" customHeight="1">
      <c r="A818" s="37"/>
    </row>
    <row r="819" ht="13.5" customHeight="1">
      <c r="A819" s="37"/>
    </row>
    <row r="820" ht="13.5" customHeight="1">
      <c r="A820" s="37"/>
    </row>
    <row r="821" ht="13.5" customHeight="1">
      <c r="A821" s="37"/>
    </row>
    <row r="822" ht="13.5" customHeight="1">
      <c r="A822" s="37"/>
    </row>
    <row r="823" ht="13.5" customHeight="1">
      <c r="A823" s="37"/>
    </row>
    <row r="824" ht="13.5" customHeight="1">
      <c r="A824" s="37"/>
    </row>
    <row r="825" ht="13.5" customHeight="1">
      <c r="A825" s="37"/>
    </row>
    <row r="826" ht="13.5" customHeight="1">
      <c r="A826" s="37"/>
    </row>
    <row r="827" ht="13.5" customHeight="1">
      <c r="A827" s="37"/>
    </row>
    <row r="828" ht="13.5" customHeight="1">
      <c r="A828" s="37"/>
    </row>
    <row r="829" ht="13.5" customHeight="1">
      <c r="A829" s="37"/>
    </row>
    <row r="830" ht="13.5" customHeight="1">
      <c r="A830" s="37"/>
    </row>
    <row r="831" ht="13.5" customHeight="1">
      <c r="A831" s="37"/>
    </row>
    <row r="832" ht="13.5" customHeight="1">
      <c r="A832" s="37"/>
    </row>
    <row r="833" ht="13.5" customHeight="1">
      <c r="A833" s="37"/>
    </row>
    <row r="834" ht="13.5" customHeight="1">
      <c r="A834" s="37"/>
    </row>
    <row r="835" ht="13.5" customHeight="1">
      <c r="A835" s="37"/>
    </row>
    <row r="836" ht="13.5" customHeight="1">
      <c r="A836" s="37"/>
    </row>
    <row r="837" ht="13.5" customHeight="1">
      <c r="A837" s="37"/>
    </row>
    <row r="838" ht="13.5" customHeight="1">
      <c r="A838" s="37"/>
    </row>
    <row r="839" ht="13.5" customHeight="1">
      <c r="A839" s="37"/>
    </row>
    <row r="840" ht="13.5" customHeight="1">
      <c r="A840" s="37"/>
    </row>
    <row r="841" ht="13.5" customHeight="1">
      <c r="A841" s="37"/>
    </row>
    <row r="842" ht="13.5" customHeight="1">
      <c r="A842" s="37"/>
    </row>
    <row r="843" ht="13.5" customHeight="1">
      <c r="A843" s="37"/>
    </row>
    <row r="844" ht="13.5" customHeight="1">
      <c r="A844" s="37"/>
    </row>
    <row r="845" ht="13.5" customHeight="1">
      <c r="A845" s="37"/>
    </row>
    <row r="846" ht="13.5" customHeight="1">
      <c r="A846" s="37"/>
    </row>
    <row r="847" ht="13.5" customHeight="1">
      <c r="A847" s="37"/>
    </row>
    <row r="848" ht="13.5" customHeight="1">
      <c r="A848" s="37"/>
    </row>
    <row r="849" ht="13.5" customHeight="1">
      <c r="A849" s="37"/>
    </row>
    <row r="850" ht="13.5" customHeight="1">
      <c r="A850" s="37"/>
    </row>
    <row r="851" ht="13.5" customHeight="1">
      <c r="A851" s="37"/>
    </row>
    <row r="852" ht="13.5" customHeight="1">
      <c r="A852" s="37"/>
    </row>
    <row r="853" ht="13.5" customHeight="1">
      <c r="A853" s="37"/>
    </row>
    <row r="854" ht="13.5" customHeight="1">
      <c r="A854" s="37"/>
    </row>
    <row r="855" ht="13.5" customHeight="1">
      <c r="A855" s="37"/>
    </row>
    <row r="856" ht="13.5" customHeight="1">
      <c r="A856" s="37"/>
    </row>
    <row r="857" ht="13.5" customHeight="1">
      <c r="A857" s="37"/>
    </row>
    <row r="858" ht="13.5" customHeight="1">
      <c r="A858" s="37"/>
    </row>
    <row r="859" ht="13.5" customHeight="1">
      <c r="A859" s="37"/>
    </row>
    <row r="860" ht="13.5" customHeight="1">
      <c r="A860" s="37"/>
    </row>
    <row r="861" ht="13.5" customHeight="1">
      <c r="A861" s="37"/>
    </row>
    <row r="862" ht="13.5" customHeight="1">
      <c r="A862" s="37"/>
    </row>
    <row r="863" ht="13.5" customHeight="1">
      <c r="A863" s="37"/>
    </row>
    <row r="864" ht="13.5" customHeight="1">
      <c r="A864" s="37"/>
    </row>
    <row r="865" ht="13.5" customHeight="1">
      <c r="A865" s="37"/>
    </row>
    <row r="866" ht="13.5" customHeight="1">
      <c r="A866" s="37"/>
    </row>
    <row r="867" ht="13.5" customHeight="1">
      <c r="A867" s="37"/>
    </row>
    <row r="868" ht="13.5" customHeight="1">
      <c r="A868" s="37"/>
    </row>
    <row r="869" ht="13.5" customHeight="1">
      <c r="A869" s="37"/>
    </row>
    <row r="870" ht="13.5" customHeight="1">
      <c r="A870" s="37"/>
    </row>
    <row r="871" ht="13.5" customHeight="1">
      <c r="A871" s="37"/>
    </row>
    <row r="872" ht="13.5" customHeight="1">
      <c r="A872" s="37"/>
    </row>
    <row r="873" ht="13.5" customHeight="1">
      <c r="A873" s="37"/>
    </row>
    <row r="874" ht="13.5" customHeight="1">
      <c r="A874" s="37"/>
    </row>
    <row r="875" ht="13.5" customHeight="1">
      <c r="A875" s="37"/>
    </row>
    <row r="876" ht="13.5" customHeight="1">
      <c r="A876" s="37"/>
    </row>
    <row r="877" ht="13.5" customHeight="1">
      <c r="A877" s="37"/>
    </row>
    <row r="878" ht="13.5" customHeight="1">
      <c r="A878" s="37"/>
    </row>
    <row r="879" ht="13.5" customHeight="1">
      <c r="A879" s="37"/>
    </row>
    <row r="880" ht="13.5" customHeight="1">
      <c r="A880" s="37"/>
    </row>
    <row r="881" ht="13.5" customHeight="1">
      <c r="A881" s="37"/>
    </row>
    <row r="882" ht="13.5" customHeight="1">
      <c r="A882" s="37"/>
    </row>
    <row r="883" ht="13.5" customHeight="1">
      <c r="A883" s="37"/>
    </row>
    <row r="884" ht="13.5" customHeight="1">
      <c r="A884" s="37"/>
    </row>
    <row r="885" ht="13.5" customHeight="1">
      <c r="A885" s="37"/>
    </row>
    <row r="886" ht="13.5" customHeight="1">
      <c r="A886" s="37"/>
    </row>
    <row r="887" ht="13.5" customHeight="1">
      <c r="A887" s="37"/>
    </row>
    <row r="888" ht="13.5" customHeight="1">
      <c r="A888" s="37"/>
    </row>
    <row r="889" ht="13.5" customHeight="1">
      <c r="A889" s="37"/>
    </row>
    <row r="890" ht="13.5" customHeight="1">
      <c r="A890" s="37"/>
    </row>
    <row r="891" ht="13.5" customHeight="1">
      <c r="A891" s="37"/>
    </row>
    <row r="892" ht="13.5" customHeight="1">
      <c r="A892" s="37"/>
    </row>
    <row r="893" ht="13.5" customHeight="1">
      <c r="A893" s="37"/>
    </row>
    <row r="894" ht="13.5" customHeight="1">
      <c r="A894" s="37"/>
    </row>
    <row r="895" ht="13.5" customHeight="1">
      <c r="A895" s="37"/>
    </row>
    <row r="896" ht="13.5" customHeight="1">
      <c r="A896" s="37"/>
    </row>
    <row r="897" ht="13.5" customHeight="1">
      <c r="A897" s="37"/>
    </row>
    <row r="898" ht="13.5" customHeight="1">
      <c r="A898" s="37"/>
    </row>
    <row r="899" ht="13.5" customHeight="1">
      <c r="A899" s="37"/>
    </row>
    <row r="900" ht="13.5" customHeight="1">
      <c r="A900" s="37"/>
    </row>
    <row r="901" ht="13.5" customHeight="1">
      <c r="A901" s="37"/>
    </row>
    <row r="902" ht="13.5" customHeight="1">
      <c r="A902" s="37"/>
    </row>
    <row r="903" ht="13.5" customHeight="1">
      <c r="A903" s="37"/>
    </row>
    <row r="904" ht="13.5" customHeight="1">
      <c r="A904" s="37"/>
    </row>
    <row r="905" ht="13.5" customHeight="1">
      <c r="A905" s="37"/>
    </row>
    <row r="906" ht="13.5" customHeight="1">
      <c r="A906" s="37"/>
    </row>
    <row r="907" ht="13.5" customHeight="1">
      <c r="A907" s="37"/>
    </row>
    <row r="908" ht="13.5" customHeight="1">
      <c r="A908" s="37"/>
    </row>
    <row r="909" ht="13.5" customHeight="1">
      <c r="A909" s="37"/>
    </row>
    <row r="910" ht="13.5" customHeight="1">
      <c r="A910" s="37"/>
    </row>
    <row r="911" ht="13.5" customHeight="1">
      <c r="A911" s="37"/>
    </row>
    <row r="912" ht="13.5" customHeight="1">
      <c r="A912" s="37"/>
    </row>
    <row r="913" ht="13.5" customHeight="1">
      <c r="A913" s="37"/>
    </row>
    <row r="914" ht="13.5" customHeight="1">
      <c r="A914" s="37"/>
    </row>
    <row r="915" ht="13.5" customHeight="1">
      <c r="A915" s="37"/>
    </row>
    <row r="916" ht="13.5" customHeight="1">
      <c r="A916" s="37"/>
    </row>
    <row r="917" ht="13.5" customHeight="1">
      <c r="A917" s="37"/>
    </row>
    <row r="918" ht="13.5" customHeight="1">
      <c r="A918" s="37"/>
    </row>
    <row r="919" ht="13.5" customHeight="1">
      <c r="A919" s="37"/>
    </row>
    <row r="920" ht="13.5" customHeight="1">
      <c r="A920" s="37"/>
    </row>
    <row r="921" ht="13.5" customHeight="1">
      <c r="A921" s="37"/>
    </row>
    <row r="922" ht="13.5" customHeight="1">
      <c r="A922" s="37"/>
    </row>
    <row r="923" ht="13.5" customHeight="1">
      <c r="A923" s="37"/>
    </row>
    <row r="924" ht="13.5" customHeight="1">
      <c r="A924" s="37"/>
    </row>
    <row r="925" ht="13.5" customHeight="1">
      <c r="A925" s="37"/>
    </row>
    <row r="926" ht="13.5" customHeight="1">
      <c r="A926" s="37"/>
    </row>
    <row r="927" ht="13.5" customHeight="1">
      <c r="A927" s="37"/>
    </row>
    <row r="928" ht="13.5" customHeight="1">
      <c r="A928" s="37"/>
    </row>
    <row r="929" ht="13.5" customHeight="1">
      <c r="A929" s="37"/>
    </row>
    <row r="930" ht="13.5" customHeight="1">
      <c r="A930" s="37"/>
    </row>
    <row r="931" ht="13.5" customHeight="1">
      <c r="A931" s="37"/>
    </row>
    <row r="932" ht="13.5" customHeight="1">
      <c r="A932" s="37"/>
    </row>
    <row r="933" ht="13.5" customHeight="1">
      <c r="A933" s="37"/>
    </row>
    <row r="934" ht="13.5" customHeight="1">
      <c r="A934" s="37"/>
    </row>
    <row r="935" ht="13.5" customHeight="1">
      <c r="A935" s="37"/>
    </row>
    <row r="936" ht="13.5" customHeight="1">
      <c r="A936" s="37"/>
    </row>
    <row r="937" ht="13.5" customHeight="1">
      <c r="A937" s="37"/>
    </row>
    <row r="938" ht="13.5" customHeight="1">
      <c r="A938" s="37"/>
    </row>
    <row r="939" ht="13.5" customHeight="1">
      <c r="A939" s="37"/>
    </row>
    <row r="940" ht="13.5" customHeight="1">
      <c r="A940" s="37"/>
    </row>
    <row r="941" ht="13.5" customHeight="1">
      <c r="A941" s="37"/>
    </row>
    <row r="942" ht="13.5" customHeight="1">
      <c r="A942" s="37"/>
    </row>
    <row r="943" ht="13.5" customHeight="1">
      <c r="A943" s="37"/>
    </row>
    <row r="944" ht="13.5" customHeight="1">
      <c r="A944" s="37"/>
    </row>
    <row r="945" ht="13.5" customHeight="1">
      <c r="A945" s="37"/>
    </row>
    <row r="946" ht="13.5" customHeight="1">
      <c r="A946" s="37"/>
    </row>
    <row r="947" ht="13.5" customHeight="1">
      <c r="A947" s="37"/>
    </row>
    <row r="948" ht="13.5" customHeight="1">
      <c r="A948" s="37"/>
    </row>
    <row r="949" ht="13.5" customHeight="1">
      <c r="A949" s="37"/>
    </row>
    <row r="950" ht="13.5" customHeight="1">
      <c r="A950" s="37"/>
    </row>
    <row r="951" ht="13.5" customHeight="1">
      <c r="A951" s="37"/>
    </row>
    <row r="952" ht="13.5" customHeight="1">
      <c r="A952" s="37"/>
    </row>
    <row r="953" ht="13.5" customHeight="1">
      <c r="A953" s="37"/>
    </row>
    <row r="954" ht="13.5" customHeight="1">
      <c r="A954" s="37"/>
    </row>
    <row r="955" ht="13.5" customHeight="1">
      <c r="A955" s="37"/>
    </row>
    <row r="956" ht="13.5" customHeight="1">
      <c r="A956" s="37"/>
    </row>
    <row r="957" ht="13.5" customHeight="1">
      <c r="A957" s="37"/>
    </row>
    <row r="958" ht="13.5" customHeight="1">
      <c r="A958" s="37"/>
    </row>
    <row r="959" ht="13.5" customHeight="1">
      <c r="A959" s="37"/>
    </row>
    <row r="960" ht="13.5" customHeight="1">
      <c r="A960" s="37"/>
    </row>
    <row r="961" ht="13.5" customHeight="1">
      <c r="A961" s="37"/>
    </row>
    <row r="962" ht="13.5" customHeight="1">
      <c r="A962" s="37"/>
    </row>
    <row r="963" ht="13.5" customHeight="1">
      <c r="A963" s="37"/>
    </row>
    <row r="964" ht="13.5" customHeight="1">
      <c r="A964" s="37"/>
    </row>
    <row r="965" ht="13.5" customHeight="1">
      <c r="A965" s="37"/>
    </row>
    <row r="966" ht="13.5" customHeight="1">
      <c r="A966" s="37"/>
    </row>
    <row r="967" ht="13.5" customHeight="1">
      <c r="A967" s="37"/>
    </row>
    <row r="968" ht="13.5" customHeight="1">
      <c r="A968" s="37"/>
    </row>
    <row r="969" ht="13.5" customHeight="1">
      <c r="A969" s="37"/>
    </row>
    <row r="970" ht="13.5" customHeight="1">
      <c r="A970" s="37"/>
    </row>
    <row r="971" ht="13.5" customHeight="1">
      <c r="A971" s="37"/>
    </row>
    <row r="972" ht="13.5" customHeight="1">
      <c r="A972" s="37"/>
    </row>
    <row r="973" ht="13.5" customHeight="1">
      <c r="A973" s="37"/>
    </row>
    <row r="974" ht="13.5" customHeight="1">
      <c r="A974" s="37"/>
    </row>
    <row r="975" ht="13.5" customHeight="1">
      <c r="A975" s="37"/>
    </row>
    <row r="976" ht="13.5" customHeight="1">
      <c r="A976" s="37"/>
    </row>
    <row r="977" ht="13.5" customHeight="1">
      <c r="A977" s="37"/>
    </row>
    <row r="978" ht="13.5" customHeight="1">
      <c r="A978" s="37"/>
    </row>
    <row r="979" ht="13.5" customHeight="1">
      <c r="A979" s="37"/>
    </row>
    <row r="980" ht="13.5" customHeight="1">
      <c r="A980" s="37"/>
    </row>
    <row r="981" ht="13.5" customHeight="1">
      <c r="A981" s="37"/>
    </row>
    <row r="982" ht="13.5" customHeight="1">
      <c r="A982" s="37"/>
    </row>
    <row r="983" ht="13.5" customHeight="1">
      <c r="A983" s="37"/>
    </row>
    <row r="984" ht="13.5" customHeight="1">
      <c r="A984" s="37"/>
    </row>
    <row r="985" ht="13.5" customHeight="1">
      <c r="A985" s="37"/>
    </row>
    <row r="986" ht="13.5" customHeight="1">
      <c r="A986" s="37"/>
    </row>
    <row r="987" ht="13.5" customHeight="1">
      <c r="A987" s="37"/>
    </row>
    <row r="988" ht="13.5" customHeight="1">
      <c r="A988" s="37"/>
    </row>
    <row r="989" ht="13.5" customHeight="1">
      <c r="A989" s="37"/>
    </row>
    <row r="990" ht="13.5" customHeight="1">
      <c r="A990" s="37"/>
    </row>
    <row r="991" ht="13.5" customHeight="1">
      <c r="A991" s="37"/>
    </row>
    <row r="992" ht="13.5" customHeight="1">
      <c r="A992" s="37"/>
    </row>
    <row r="993" ht="13.5" customHeight="1">
      <c r="A993" s="37"/>
    </row>
    <row r="994" ht="13.5" customHeight="1">
      <c r="A994" s="37"/>
    </row>
    <row r="995" ht="13.5" customHeight="1">
      <c r="A995" s="37"/>
    </row>
    <row r="996" ht="13.5" customHeight="1">
      <c r="A996" s="37"/>
    </row>
    <row r="997" ht="13.5" customHeight="1">
      <c r="A997" s="37"/>
    </row>
    <row r="998" ht="13.5" customHeight="1">
      <c r="A998" s="37"/>
    </row>
    <row r="999" ht="13.5" customHeight="1">
      <c r="A999" s="37"/>
    </row>
    <row r="1000" ht="13.5" customHeight="1">
      <c r="A1000" s="37"/>
    </row>
    <row r="1001" ht="13.5" customHeight="1">
      <c r="A1001" s="37"/>
    </row>
  </sheetData>
  <mergeCells count="3">
    <mergeCell ref="C3:C22"/>
    <mergeCell ref="F41:F44"/>
    <mergeCell ref="F45:F47"/>
  </mergeCells>
  <printOptions/>
  <pageMargins bottom="1.0" footer="0.0" header="0.0" left="0.75" right="0.75" top="1.0"/>
  <pageSetup orientation="landscape"/>
  <drawing r:id="rId1"/>
</worksheet>
</file>