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工作\BCH\project\L1_mediated_rearrangement\Genome instability project\manuscript\Finalized de novo insertions\complete\to github\"/>
    </mc:Choice>
  </mc:AlternateContent>
  <xr:revisionPtr revIDLastSave="0" documentId="13_ncr:1_{4F950554-197D-49CC-B656-2FA5261A1F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matic Pseudogene" sheetId="2" r:id="rId1"/>
    <sheet name="anno_inverted_insertion" sheetId="8" r:id="rId2"/>
    <sheet name="Sheet1" sheetId="9" r:id="rId3"/>
  </sheets>
  <definedNames>
    <definedName name="_xlnm._FilterDatabase" localSheetId="1" hidden="1">anno_inverted_insertion!$A$1:$T$21</definedName>
    <definedName name="_xlnm._FilterDatabase" localSheetId="0" hidden="1">'Somatic Pseudogene'!$A$1:$V$243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4" i="2" l="1"/>
  <c r="J134" i="2"/>
  <c r="J88" i="2"/>
  <c r="J79" i="2"/>
  <c r="J74" i="2"/>
  <c r="J65" i="2"/>
  <c r="J23" i="2"/>
  <c r="J22" i="2"/>
  <c r="J247" i="2" s="1"/>
  <c r="J18" i="2"/>
  <c r="J16" i="2"/>
  <c r="J246" i="2" s="1"/>
  <c r="U203" i="2"/>
  <c r="U242" i="2"/>
  <c r="U214" i="2"/>
  <c r="U193" i="2"/>
  <c r="U134" i="2"/>
  <c r="U79" i="2"/>
  <c r="U88" i="2"/>
  <c r="U128" i="2"/>
  <c r="U42" i="2"/>
  <c r="U18" i="2"/>
  <c r="U23" i="2"/>
</calcChain>
</file>

<file path=xl/sharedStrings.xml><?xml version="1.0" encoding="utf-8"?>
<sst xmlns="http://schemas.openxmlformats.org/spreadsheetml/2006/main" count="3591" uniqueCount="2112">
  <si>
    <t>Source location</t>
    <phoneticPr fontId="1" type="noConversion"/>
  </si>
  <si>
    <t>L1_CL_DoxOrf_Dox_D4</t>
  </si>
  <si>
    <t>L1_CL_DoxOrf_Dox_D4</t>
    <phoneticPr fontId="1" type="noConversion"/>
  </si>
  <si>
    <t>PLS3, chrX:115561070-115650669</t>
    <phoneticPr fontId="1" type="noConversion"/>
  </si>
  <si>
    <t>PTP4A1, chr6:63572549-63583389</t>
    <phoneticPr fontId="1" type="noConversion"/>
  </si>
  <si>
    <t>LINC00674, chr17:68101684-68128891</t>
    <phoneticPr fontId="1" type="noConversion"/>
  </si>
  <si>
    <t>L1_CL_DoxOrf_Dox_D6</t>
  </si>
  <si>
    <t>NUDT21, chr16:56429136-56451322</t>
    <phoneticPr fontId="1" type="noConversion"/>
  </si>
  <si>
    <t>DLG1, chr3:197042931-197297990</t>
    <phoneticPr fontId="1" type="noConversion"/>
  </si>
  <si>
    <t>L1_CL_DoxOrf_Dox_C4</t>
  </si>
  <si>
    <t>CCDC50, chr3:191329415-191394759</t>
    <phoneticPr fontId="1" type="noConversion"/>
  </si>
  <si>
    <t>TICAM2, chr5:115578649-115602399</t>
    <phoneticPr fontId="1" type="noConversion"/>
  </si>
  <si>
    <t>DUSP3, chr17:43766125-43768179</t>
    <phoneticPr fontId="1" type="noConversion"/>
  </si>
  <si>
    <t>L1_CL_DoxOrf_Dox_C4</t>
    <phoneticPr fontId="1" type="noConversion"/>
  </si>
  <si>
    <t>RBBP8, chr18:22933340-23026486</t>
    <phoneticPr fontId="1" type="noConversion"/>
  </si>
  <si>
    <t>NKAPD1, chr11:112074820-112085150</t>
    <phoneticPr fontId="1" type="noConversion"/>
  </si>
  <si>
    <t>L1_CL_DoxOrf_Dox_B1</t>
  </si>
  <si>
    <t>L1_CL_DoxOrf_Dox_A7</t>
  </si>
  <si>
    <t>C12orf75, chr12:105330727-105371518</t>
    <phoneticPr fontId="1" type="noConversion"/>
  </si>
  <si>
    <t>PCGF5, chr10:91282938-91284262</t>
    <phoneticPr fontId="1" type="noConversion"/>
  </si>
  <si>
    <t>GREM1,chr15:32733086-32734665</t>
    <phoneticPr fontId="1" type="noConversion"/>
  </si>
  <si>
    <t>L1_CL_DoxOrf_Dox_B5</t>
  </si>
  <si>
    <t>RNF11, chr1:51236271-51273108</t>
    <phoneticPr fontId="1" type="noConversion"/>
  </si>
  <si>
    <t>SKA2, chr17:59110004-59155187</t>
    <phoneticPr fontId="1" type="noConversion"/>
  </si>
  <si>
    <t>ARHGAP18, chr6:129577332-129710130</t>
    <phoneticPr fontId="1" type="noConversion"/>
  </si>
  <si>
    <t>L1_CL_DoxOrf_Dox_A6</t>
  </si>
  <si>
    <t>UBXN2A, chr2:24003069-24005041</t>
    <phoneticPr fontId="1" type="noConversion"/>
  </si>
  <si>
    <t>L1_CL_DoxOrf_Dox_D3</t>
  </si>
  <si>
    <t>SBP1, chr16:83808047-83812991</t>
    <phoneticPr fontId="1" type="noConversion"/>
  </si>
  <si>
    <t>L1_CL_DoxOrf_Dox_D3</t>
    <phoneticPr fontId="1" type="noConversion"/>
  </si>
  <si>
    <t>L1_CL_DoxOrf_Dox_E2</t>
  </si>
  <si>
    <t>OSBPL9, chr1:51729878-51788096</t>
    <phoneticPr fontId="1" type="noConversion"/>
  </si>
  <si>
    <t>ADAM9, chr8:38996990-39104999</t>
    <phoneticPr fontId="1" type="noConversion"/>
  </si>
  <si>
    <t>L1_CL_DoxOrf_Dox_C3</t>
    <phoneticPr fontId="1" type="noConversion"/>
  </si>
  <si>
    <t>L1_CL_DoxOrf_Dox_C3</t>
  </si>
  <si>
    <t>DCP2, chr5:112976710-113020970</t>
    <phoneticPr fontId="1" type="noConversion"/>
  </si>
  <si>
    <t>MTHFD1L, chr6:150865934-150898997</t>
    <phoneticPr fontId="1" type="noConversion"/>
  </si>
  <si>
    <t>SPDL1, chr5:169583788-169604778</t>
    <phoneticPr fontId="1" type="noConversion"/>
  </si>
  <si>
    <t>ADGRL4, chr1:78889961-79006756</t>
    <phoneticPr fontId="1" type="noConversion"/>
  </si>
  <si>
    <t>KLHL5, chr4:39044636-39122209</t>
    <phoneticPr fontId="1" type="noConversion"/>
  </si>
  <si>
    <t>CMPK1, chr1:47333972-47378839</t>
    <phoneticPr fontId="1" type="noConversion"/>
  </si>
  <si>
    <t>CAV1, chr7:116525015-116561179</t>
    <phoneticPr fontId="1" type="noConversion"/>
  </si>
  <si>
    <t>L1_CL_DoxOrf_Dox_A5</t>
  </si>
  <si>
    <t>LDHA, chr11:18394563-18407847</t>
    <phoneticPr fontId="1" type="noConversion"/>
  </si>
  <si>
    <t>L1_CL_DoxOrf_Dox_C7</t>
  </si>
  <si>
    <t>L1_CL_DoxOrf_Dox_C5</t>
  </si>
  <si>
    <t>HDGFL3, chr15:83137798-83207694</t>
    <phoneticPr fontId="1" type="noConversion"/>
  </si>
  <si>
    <t>L1_CL_DoxOrf_Dox_A8</t>
  </si>
  <si>
    <t>L1_CL_DoxOrf_Dox_A3</t>
  </si>
  <si>
    <t>L1_CL_DoxOrf_Dox_H8</t>
  </si>
  <si>
    <t>PSMC31P, chr17:42577563-42572310</t>
    <phoneticPr fontId="1" type="noConversion"/>
  </si>
  <si>
    <t>L1_CL_DoxOrf_Dox_H8</t>
    <phoneticPr fontId="1" type="noConversion"/>
  </si>
  <si>
    <t>CXCL8, chr4:73742984-73743716</t>
    <phoneticPr fontId="1" type="noConversion"/>
  </si>
  <si>
    <t>BM1, chr10:22321205-22321254</t>
    <phoneticPr fontId="1" type="noConversion"/>
  </si>
  <si>
    <t>THBS1,chr15:39596351(3')-39596225(5'); chr1539596351(3')-39596266(5')</t>
    <phoneticPr fontId="1" type="noConversion"/>
  </si>
  <si>
    <t>EPG5, chr18:45850645-45860312</t>
    <phoneticPr fontId="1" type="noConversion"/>
  </si>
  <si>
    <t>FAM171A1, source, chr10:15211643-15371069</t>
    <phoneticPr fontId="1" type="noConversion"/>
  </si>
  <si>
    <t>HNRNPUL1, chr19:41307619-41305828</t>
    <phoneticPr fontId="1" type="noConversion"/>
  </si>
  <si>
    <t>L1_CL_DoxOrf_Dox_H7</t>
  </si>
  <si>
    <t>SXRN1, chr20:646615-653200</t>
    <phoneticPr fontId="1" type="noConversion"/>
  </si>
  <si>
    <t>GREM1, chr15:327180004-32734665</t>
    <phoneticPr fontId="1" type="noConversion"/>
  </si>
  <si>
    <t>C12orf75, chr12:105330687-105371514</t>
    <phoneticPr fontId="1" type="noConversion"/>
  </si>
  <si>
    <t>L1_CL_DoxOrf_Dox_H7</t>
    <phoneticPr fontId="1" type="noConversion"/>
  </si>
  <si>
    <t>NGRN, chr15:90275412-90277877</t>
    <phoneticPr fontId="1" type="noConversion"/>
  </si>
  <si>
    <t>L1_CL_DoxOrf_Dox_E8</t>
  </si>
  <si>
    <t>RTN4, chr2:54972189-54982644/54987490-55050058</t>
    <phoneticPr fontId="1" type="noConversion"/>
  </si>
  <si>
    <t>ITPRID2, chr2:181891923-181930738</t>
    <phoneticPr fontId="1" type="noConversion"/>
  </si>
  <si>
    <t>ZDHHC2, chr8:17156309-17222705</t>
    <phoneticPr fontId="1" type="noConversion"/>
  </si>
  <si>
    <t>APPL1, chr3:57227727-57273467</t>
    <phoneticPr fontId="1" type="noConversion"/>
  </si>
  <si>
    <t>L1_CL_DoxOrf_Dox_E8</t>
    <phoneticPr fontId="1" type="noConversion"/>
  </si>
  <si>
    <t>L1_CL_DoxOrf_Dox_F8</t>
  </si>
  <si>
    <t>HSBP1, chr16:83808050-83812993</t>
    <phoneticPr fontId="1" type="noConversion"/>
  </si>
  <si>
    <t>SLC30A9, chr4:41990492-42087521</t>
    <phoneticPr fontId="1" type="noConversion"/>
  </si>
  <si>
    <t>TOMM20, chr1:235109341-235128924</t>
    <phoneticPr fontId="1" type="noConversion"/>
  </si>
  <si>
    <t>DHX40, chr17:59565632-59607774</t>
    <phoneticPr fontId="1" type="noConversion"/>
  </si>
  <si>
    <t>CTDSPL, chr3:37861880-37984469</t>
    <phoneticPr fontId="1" type="noConversion"/>
  </si>
  <si>
    <t>L1_CL_DoxOrf_Dox_G2</t>
  </si>
  <si>
    <t>RC3H2, chr9:122844556-122844772</t>
    <phoneticPr fontId="1" type="noConversion"/>
  </si>
  <si>
    <t>L1_CL_DoxOrf_Dox_G5</t>
  </si>
  <si>
    <t>UBE2D2, chr5:139561527-139627692</t>
    <phoneticPr fontId="1" type="noConversion"/>
  </si>
  <si>
    <t>L1_CL_DoxOrf_Dox_E1</t>
  </si>
  <si>
    <t>L1_CL_DoxOrf_Dox_D2</t>
  </si>
  <si>
    <t>URI1, chr19:29942320-30015709</t>
    <phoneticPr fontId="1" type="noConversion"/>
  </si>
  <si>
    <t>PHLPP2, intron, chr16:71685703-71685898</t>
    <phoneticPr fontId="1" type="noConversion"/>
  </si>
  <si>
    <t>ELK3, chr12:29268543-29269824</t>
    <phoneticPr fontId="1" type="noConversion"/>
  </si>
  <si>
    <t>WSB2, chr12:118032687-118061291</t>
    <phoneticPr fontId="1" type="noConversion"/>
  </si>
  <si>
    <t>L1_CL_DoxOrf_Dox_H1</t>
  </si>
  <si>
    <t>TCF12, chr15:56918675-57288508</t>
    <phoneticPr fontId="1" type="noConversion"/>
  </si>
  <si>
    <t>CSGALNACT2, chr10:43138445-43185302</t>
    <phoneticPr fontId="1" type="noConversion"/>
  </si>
  <si>
    <t>L1_CL_DoxOrf_Dox_F7</t>
  </si>
  <si>
    <t>CSNK1G3, chr5:123512200-123615455</t>
    <phoneticPr fontId="1" type="noConversion"/>
  </si>
  <si>
    <t>GAP43, chr3:115623545-115721424</t>
    <phoneticPr fontId="1" type="noConversion"/>
  </si>
  <si>
    <t>CENPU, chr4:184695002-184734075</t>
    <phoneticPr fontId="1" type="noConversion"/>
  </si>
  <si>
    <t>L1_CL_DoxOrf_Dox_E5</t>
  </si>
  <si>
    <t>L1_CL_DoxOrf_Dox_G3</t>
  </si>
  <si>
    <t>ARHGEF12, chr11:120481527-120489031</t>
    <phoneticPr fontId="1" type="noConversion"/>
  </si>
  <si>
    <t>L1_CL_DoxOrf_Dox_F1</t>
  </si>
  <si>
    <t>TYW3, chr1:74733173-74766677</t>
    <phoneticPr fontId="1" type="noConversion"/>
  </si>
  <si>
    <t>NEK7, chr1:198157021-198322420</t>
    <phoneticPr fontId="1" type="noConversion"/>
  </si>
  <si>
    <t>RNF10, chr12:120534360-120577554</t>
    <phoneticPr fontId="1" type="noConversion"/>
  </si>
  <si>
    <t>L1_CL_DoxOrf_Dox_F1</t>
    <phoneticPr fontId="1" type="noConversion"/>
  </si>
  <si>
    <t>TTL, chr2:112482186-112532406</t>
    <phoneticPr fontId="1" type="noConversion"/>
  </si>
  <si>
    <t>GNG12, chr1:67701542-67833446</t>
    <phoneticPr fontId="1" type="noConversion"/>
  </si>
  <si>
    <t>MAPK9, chr5:180235784-180292022</t>
    <phoneticPr fontId="1" type="noConversion"/>
  </si>
  <si>
    <t>L1_CL_DoxOrf_Dox_G8</t>
  </si>
  <si>
    <t>CCDC50, chr3:191329412-191394781</t>
    <phoneticPr fontId="1" type="noConversion"/>
  </si>
  <si>
    <t>ARL5A, chr2:151796663-151828501</t>
    <phoneticPr fontId="1" type="noConversion"/>
  </si>
  <si>
    <t>SRGW, chr10:69088103-69104805</t>
    <phoneticPr fontId="1" type="noConversion"/>
  </si>
  <si>
    <t>C1GALT1, chr7:7182596-7244350</t>
    <phoneticPr fontId="1" type="noConversion"/>
  </si>
  <si>
    <t>footnote:</t>
    <phoneticPr fontId="1" type="noConversion"/>
  </si>
  <si>
    <t>PLP2, chrX:49171890(5')-49175089(3')</t>
    <phoneticPr fontId="1" type="noConversion"/>
  </si>
  <si>
    <t>CLIC4, chr1:24745295-24844321</t>
    <phoneticPr fontId="1" type="noConversion"/>
  </si>
  <si>
    <t>Full_length</t>
    <phoneticPr fontId="1" type="noConversion"/>
  </si>
  <si>
    <t>KCTD3, chr1:215578038-215621807</t>
    <phoneticPr fontId="1" type="noConversion"/>
  </si>
  <si>
    <t>YWHAZ, chr8:100919700 -100952015,</t>
    <phoneticPr fontId="1" type="noConversion"/>
  </si>
  <si>
    <t>XPOT, chr12:64450558-64455125, 64450529-64450567, inversion; nearby event:chr12:110178824-110180018, foldback, need long read.</t>
    <phoneticPr fontId="1" type="noConversion"/>
  </si>
  <si>
    <t>L1_CL_DoxOrf_Dox_F7</t>
    <phoneticPr fontId="1" type="noConversion"/>
  </si>
  <si>
    <t xml:space="preserve">The ID of a supporting long read </t>
    <phoneticPr fontId="1" type="noConversion"/>
  </si>
  <si>
    <t>m84174_231221_003544_s3/66522696/ccs</t>
    <phoneticPr fontId="1" type="noConversion"/>
  </si>
  <si>
    <t>m84174_231221_003544_s3/88280797/ccs</t>
    <phoneticPr fontId="1" type="noConversion"/>
  </si>
  <si>
    <t>m84174_231221_003544_s3/47909085/ccs</t>
    <phoneticPr fontId="1" type="noConversion"/>
  </si>
  <si>
    <t>m84175_231220_031350_s3/199628616/ccs</t>
    <phoneticPr fontId="1" type="noConversion"/>
  </si>
  <si>
    <t>m84175_231220_031350_s3/249631211/ccs</t>
  </si>
  <si>
    <t>m84175_231220_031350_s3/154670822/ccs</t>
  </si>
  <si>
    <t>m84175_231220_031350_s3/178459385/ccs</t>
    <phoneticPr fontId="1" type="noConversion"/>
  </si>
  <si>
    <t>m84175_231220_031350_s3/37032980/ccs</t>
    <phoneticPr fontId="1" type="noConversion"/>
  </si>
  <si>
    <t>m84174_231221_003544_s3/100599635/ccs</t>
    <phoneticPr fontId="1" type="noConversion"/>
  </si>
  <si>
    <t>m84174_231221_003544_s3/81203058/ccs</t>
    <phoneticPr fontId="1" type="noConversion"/>
  </si>
  <si>
    <t>m84174_231221_003544_s3/111347969/ccs</t>
    <phoneticPr fontId="1" type="noConversion"/>
  </si>
  <si>
    <t>m84174_231221_003544_s3/10225061/ccs</t>
    <phoneticPr fontId="1" type="noConversion"/>
  </si>
  <si>
    <t>m84174_231220_223616_s2/82904255/ccs</t>
    <phoneticPr fontId="1" type="noConversion"/>
  </si>
  <si>
    <t>m84174_231220_223616_s2/228196586/ccs</t>
    <phoneticPr fontId="1" type="noConversion"/>
  </si>
  <si>
    <t>m84174_231220_223616_s2/90509101/ccs</t>
    <phoneticPr fontId="1" type="noConversion"/>
  </si>
  <si>
    <t>m84174_231220_223616_s2/113967652/ccs</t>
    <phoneticPr fontId="1" type="noConversion"/>
  </si>
  <si>
    <t>m84174_231220_223616_s2/8193464/ccs</t>
    <phoneticPr fontId="1" type="noConversion"/>
  </si>
  <si>
    <t>m84174_231220_223616_s2/240586068/ccs</t>
    <phoneticPr fontId="1" type="noConversion"/>
  </si>
  <si>
    <t>m84174_231220_223616_s2/254479449/ccs</t>
    <phoneticPr fontId="1" type="noConversion"/>
  </si>
  <si>
    <t>m84174_231220_223616_s2/166071085/ccs</t>
    <phoneticPr fontId="1" type="noConversion"/>
  </si>
  <si>
    <t>no long-read data for this sample</t>
    <phoneticPr fontId="1" type="noConversion"/>
  </si>
  <si>
    <t>m84174_231221_023511_s4/169940108/ccs</t>
    <phoneticPr fontId="1" type="noConversion"/>
  </si>
  <si>
    <t>m84174_231221_023511_s4/29429502/ccs</t>
    <phoneticPr fontId="1" type="noConversion"/>
  </si>
  <si>
    <t>m84174_231221_023511_s4/104401356/ccs</t>
    <phoneticPr fontId="1" type="noConversion"/>
  </si>
  <si>
    <t>m84174_231221_023511_s4/144573374/ccs</t>
    <phoneticPr fontId="1" type="noConversion"/>
  </si>
  <si>
    <t>m84174_231221_023511_s4/242944982/ccs</t>
  </si>
  <si>
    <t>m84174_231221_023511_s4/32574801/ccs</t>
  </si>
  <si>
    <t>m84174_231221_023511_s4/243862037/ccs</t>
  </si>
  <si>
    <t>m84174_231221_023511_s4/228332198/ccs</t>
  </si>
  <si>
    <t>m84174_231221_023511_s4/62326792/ccs</t>
    <phoneticPr fontId="1" type="noConversion"/>
  </si>
  <si>
    <t>m84175_231220_051311_s4/70127324/ccs</t>
    <phoneticPr fontId="1" type="noConversion"/>
  </si>
  <si>
    <t>m84175_231220_051311_s4/185074303/ccs</t>
  </si>
  <si>
    <t>m84175_231220_051311_s4/77268009/ccs</t>
    <phoneticPr fontId="1" type="noConversion"/>
  </si>
  <si>
    <t>m84175_231220_051311_s4/169416612/ccs</t>
    <phoneticPr fontId="1" type="noConversion"/>
  </si>
  <si>
    <t>m84175_231220_051311_s4/149623240/ccs</t>
  </si>
  <si>
    <t>m84175_231220_051311_s4/249954638/ccs</t>
  </si>
  <si>
    <t>m84175_231220_051311_s4/166794546/ccs</t>
  </si>
  <si>
    <t>m84175_231220_051311_s4/196477897/ccs</t>
  </si>
  <si>
    <t>m84175_231220_051311_s4/219546692/ccs</t>
    <phoneticPr fontId="1" type="noConversion"/>
  </si>
  <si>
    <t>m84175_231220_051311_s4/102171080/ccs</t>
    <phoneticPr fontId="1" type="noConversion"/>
  </si>
  <si>
    <t>m84175_231220_051311_s4/83560345/ccs</t>
    <phoneticPr fontId="1" type="noConversion"/>
  </si>
  <si>
    <t>m84175_231220_051311_s4/99749680/ccs</t>
    <phoneticPr fontId="1" type="noConversion"/>
  </si>
  <si>
    <t>m84175_231220_051311_s4/199622786/ccs</t>
    <phoneticPr fontId="1" type="noConversion"/>
  </si>
  <si>
    <t>m84175_231219_231457_s1/176163232/ccs</t>
    <phoneticPr fontId="1" type="noConversion"/>
  </si>
  <si>
    <t>m84175_231219_231457_s1/193331614/ccs</t>
  </si>
  <si>
    <t>m84175_231219_231457_s1/230360853/ccs</t>
  </si>
  <si>
    <t>m84175_231219_231457_s1/219090765/ccs</t>
    <phoneticPr fontId="1" type="noConversion"/>
  </si>
  <si>
    <t>m84175_231219_231457_s1/6816518/ccs</t>
  </si>
  <si>
    <t>m84175_231219_231457_s1/193528459/ccs</t>
    <phoneticPr fontId="1" type="noConversion"/>
  </si>
  <si>
    <t>m84175_231219_231457_s1/94311345/ccs</t>
  </si>
  <si>
    <t>m84175_231219_231457_s1/208341954/ccs</t>
    <phoneticPr fontId="1" type="noConversion"/>
  </si>
  <si>
    <t>m84175_231219_231457_s1/23333053/ccs</t>
    <phoneticPr fontId="1" type="noConversion"/>
  </si>
  <si>
    <t>m84175_231219_231457_s1/174525644/ccs</t>
  </si>
  <si>
    <t>m84175_231219_231457_s1/185730346/ccs</t>
    <phoneticPr fontId="1" type="noConversion"/>
  </si>
  <si>
    <t>m84175_231219_231457_s1/266277055/ccs</t>
  </si>
  <si>
    <t>m84175_231219_231457_s1/255263518/ccs</t>
    <phoneticPr fontId="1" type="noConversion"/>
  </si>
  <si>
    <t>m84175_231219_231457_s1/237505873/ccs</t>
  </si>
  <si>
    <t>m84175_231219_231457_s1/68620294/ccs</t>
  </si>
  <si>
    <t>m84175_231219_231457_s1/200541520/ccs</t>
    <phoneticPr fontId="1" type="noConversion"/>
  </si>
  <si>
    <t>m84175_231219_231457_s1/185796633/ccs</t>
    <phoneticPr fontId="1" type="noConversion"/>
  </si>
  <si>
    <t>m84175_231219_231457_s1/136451048/ccs</t>
    <phoneticPr fontId="1" type="noConversion"/>
  </si>
  <si>
    <t>m84175_231219_231457_s1/80086610/ccs</t>
  </si>
  <si>
    <t>m84175_231219_231457_s1/245105603/ccs</t>
  </si>
  <si>
    <t>m84175_231219_231457_s1/183768837/ccs</t>
  </si>
  <si>
    <t>m84175_231219_231457_s1/119145706/ccs</t>
  </si>
  <si>
    <t>m84175_231219_231457_s1/246416475/ccs</t>
  </si>
  <si>
    <t>m84175_231219_231457_s1/227742154/ccs</t>
  </si>
  <si>
    <t>m84175_231219_231457_s1/256182146/ccs</t>
  </si>
  <si>
    <t>m84175_231219_231457_s1/136839386/ccs</t>
  </si>
  <si>
    <t>m84175_231219_231457_s1/174917881/ccs</t>
  </si>
  <si>
    <t>m84063_231228_195942_s3/65733548/ccs</t>
    <phoneticPr fontId="1" type="noConversion"/>
  </si>
  <si>
    <t>m84063_231228_195942_s3/111546862/ccs</t>
  </si>
  <si>
    <t>m84063_231228_195942_s3/134742085/ccs</t>
  </si>
  <si>
    <t>m84063_231228_195942_s3/255594057/ccs</t>
  </si>
  <si>
    <t>m84063_231228_195942_s3/140384066/ccs</t>
  </si>
  <si>
    <t>m84063_231228_195942_s3/13043333/ccs</t>
    <phoneticPr fontId="1" type="noConversion"/>
  </si>
  <si>
    <t>m84063_231228_195942_s3/197724017/ccs</t>
  </si>
  <si>
    <t>m84063_231228_195942_s3/42402161/ccs</t>
  </si>
  <si>
    <t>m84063_231228_195942_s3/35325205/ccs</t>
    <phoneticPr fontId="1" type="noConversion"/>
  </si>
  <si>
    <t>m84063_231228_195942_s3/224334253/ccs</t>
  </si>
  <si>
    <t>L1_CL_DoxOrf_Dox_E8</t>
    <phoneticPr fontId="1" type="noConversion"/>
  </si>
  <si>
    <t>m84063_231228_195942_s3/131730661/ccs</t>
    <phoneticPr fontId="1" type="noConversion"/>
  </si>
  <si>
    <t>m84063_231228_195942_s3/27662144/ccs</t>
  </si>
  <si>
    <t>m84063_231228_195942_s3/82641165/ccs</t>
  </si>
  <si>
    <t>m84063_231228_195942_s3/11538240/ccs</t>
  </si>
  <si>
    <t>m84063_231228_195942_s3/64358721/ccs</t>
  </si>
  <si>
    <t>m84063_231228_195942_s3/234555171/ccs</t>
    <phoneticPr fontId="1" type="noConversion"/>
  </si>
  <si>
    <t>m84063_231228_195942_s3/240058976/ccs</t>
  </si>
  <si>
    <t>m84063_231228_195942_s3/175179644/ccs</t>
  </si>
  <si>
    <t>m84174_231228_034416_s4/181800701/ccs</t>
  </si>
  <si>
    <t>m84174_231228_034416_s4/185270439/ccs</t>
  </si>
  <si>
    <t>m84174_231228_034416_s4/128194105/ccs</t>
  </si>
  <si>
    <t>m84174_231228_034416_s4/235145799/ccs</t>
  </si>
  <si>
    <t>m84174_231228_034416_s4/132776766/ccs</t>
  </si>
  <si>
    <t>m84174_231228_034416_s4/199230586/ccs</t>
  </si>
  <si>
    <t>m84174_231228_034416_s4/216535372/ccs</t>
  </si>
  <si>
    <t>m84174_231228_034416_s4/104598775/ccs</t>
  </si>
  <si>
    <t xml:space="preserve">m84174_231228_034416_s4/57348710/ccs, m84174_231228_034416_s4/236459203/ccs </t>
    <phoneticPr fontId="1" type="noConversion"/>
  </si>
  <si>
    <t>m84174_231228_034416_s4/28577699/ccs</t>
  </si>
  <si>
    <t>m84174_231228_034416_s4/86902802/ccs</t>
    <phoneticPr fontId="1" type="noConversion"/>
  </si>
  <si>
    <t>m84174_231228_034416_s4/50007490/ccs</t>
    <phoneticPr fontId="1" type="noConversion"/>
  </si>
  <si>
    <t>m84174_231228_034416_s4/22086376/ccs</t>
    <phoneticPr fontId="1" type="noConversion"/>
  </si>
  <si>
    <t>m84174_231228_034416_s4/245171880/ccs</t>
    <phoneticPr fontId="1" type="noConversion"/>
  </si>
  <si>
    <t>m84174_231228_034416_s4/150931752/ccs</t>
    <phoneticPr fontId="1" type="noConversion"/>
  </si>
  <si>
    <t>m84174_231228_034416_s4/96931866/ccs</t>
    <phoneticPr fontId="1" type="noConversion"/>
  </si>
  <si>
    <t>m84174_231228_034416_s4/91360361/ccs</t>
    <phoneticPr fontId="1" type="noConversion"/>
  </si>
  <si>
    <t>m84174_231228_034416_s4/69995356/ccs</t>
  </si>
  <si>
    <t>m84174_231228_034416_s4/75500196/ccs</t>
  </si>
  <si>
    <t>m84174_231228_034416_s4/252252076/ccs</t>
    <phoneticPr fontId="1" type="noConversion"/>
  </si>
  <si>
    <t>m84174_231228_034416_s4/199235040/ccs</t>
  </si>
  <si>
    <t>L1_CL_DoxOrf_Dox_F7</t>
    <phoneticPr fontId="1" type="noConversion"/>
  </si>
  <si>
    <t>m84174_231228_034416_s4/56825044/ccs</t>
  </si>
  <si>
    <t>m84174_231228_034416_s4/76285270/ccs</t>
  </si>
  <si>
    <t>m84174_231228_034416_s4/71830954/ccs</t>
  </si>
  <si>
    <t>m84174_231228_034416_s4/163059197/ccs</t>
  </si>
  <si>
    <t>m84174_231228_034416_s4/95815220/ccs</t>
  </si>
  <si>
    <t>m84063_231228_180009_s2/156437325/ccs</t>
  </si>
  <si>
    <t>m84063_231228_180009_s2/239472506/ccs</t>
  </si>
  <si>
    <t>m84063_231228_180009_s2/13242693/ccs</t>
  </si>
  <si>
    <t>m84063_231228_180009_s2/61146573/ccs</t>
    <phoneticPr fontId="1" type="noConversion"/>
  </si>
  <si>
    <t>m84063_231228_180009_s2/54332041/ccs</t>
  </si>
  <si>
    <t>m84063_231228_180009_s2/81528726/ccs</t>
  </si>
  <si>
    <t>m84063_231228_180009_s2/53612161/ccs</t>
    <phoneticPr fontId="1" type="noConversion"/>
  </si>
  <si>
    <t>m84063_231228_180009_s2/214041082/ccs</t>
  </si>
  <si>
    <t>m84063_231228_180009_s2/166333347/ccs</t>
    <phoneticPr fontId="1" type="noConversion"/>
  </si>
  <si>
    <t>m84063_231228_180009_s2/55050388/ccs</t>
  </si>
  <si>
    <t>m84063_231228_180009_s2/106366684/ccs</t>
    <phoneticPr fontId="1" type="noConversion"/>
  </si>
  <si>
    <t>m84063_231228_180009_s2/154798264/ccs</t>
    <phoneticPr fontId="1" type="noConversion"/>
  </si>
  <si>
    <t>m84063_231228_180009_s2/122489882/ccs</t>
    <phoneticPr fontId="1" type="noConversion"/>
  </si>
  <si>
    <t>m84063_231228_160038_s1/259131633/ccs</t>
    <phoneticPr fontId="1" type="noConversion"/>
  </si>
  <si>
    <t>m84063_231228_160038_s1/37423769/ccs</t>
    <phoneticPr fontId="1" type="noConversion"/>
  </si>
  <si>
    <t>m84063_231228_160038_s1/185664596/ccs</t>
    <phoneticPr fontId="1" type="noConversion"/>
  </si>
  <si>
    <t>m84063_231228_160038_s1/208865973/ccs</t>
  </si>
  <si>
    <t>m84063_231228_160038_s1/153162598/ccs</t>
  </si>
  <si>
    <t>m84063_231228_160038_s1/158732672/ccs</t>
  </si>
  <si>
    <t>m84063_231228_195942_s3/40309353/ccs</t>
    <phoneticPr fontId="1" type="noConversion"/>
  </si>
  <si>
    <t>m84063_231228_195942_s3/108661626/ccs</t>
    <phoneticPr fontId="1" type="noConversion"/>
  </si>
  <si>
    <t>m84063_231228_195942_s3/214566620/ccs</t>
  </si>
  <si>
    <t>m84063_231228_195942_s3/224006842/ccs</t>
    <phoneticPr fontId="1" type="noConversion"/>
  </si>
  <si>
    <t>m84063_231228_195942_s3/47841598/ccs</t>
    <phoneticPr fontId="1" type="noConversion"/>
  </si>
  <si>
    <t>m84063_231228_195942_s3/12259878/ccs</t>
    <phoneticPr fontId="1" type="noConversion"/>
  </si>
  <si>
    <t>m84063_231228_195942_s3/131204441/ccs</t>
    <phoneticPr fontId="1" type="noConversion"/>
  </si>
  <si>
    <t>m84063_231228_195942_s3/250087192/ccs</t>
    <phoneticPr fontId="1" type="noConversion"/>
  </si>
  <si>
    <t>m84063_231228_195942_s3/71961906/ccs</t>
    <phoneticPr fontId="1" type="noConversion"/>
  </si>
  <si>
    <t>m84063_231228_195942_s3/38736278/ccs</t>
  </si>
  <si>
    <t>m84063_231228_195942_s3/35457788/ccs</t>
  </si>
  <si>
    <t>m84063_231228_195942_s3/184096502/ccs</t>
  </si>
  <si>
    <t>m84063_231228_195942_s3/122880927/ccs</t>
  </si>
  <si>
    <t>m84175_231220_011422_s2/111151527/ccs</t>
    <phoneticPr fontId="1" type="noConversion"/>
  </si>
  <si>
    <t>m84175_231220_011422_s2/64557379/ccs</t>
  </si>
  <si>
    <t>m84175_231220_011422_s2/212735715/ccs</t>
  </si>
  <si>
    <t>m84175_231220_011422_s2/130548273/ccs</t>
  </si>
  <si>
    <t>m84175_231220_011422_s2/88343791/ccs</t>
    <phoneticPr fontId="1" type="noConversion"/>
  </si>
  <si>
    <t>m84175_231220_011422_s2/105253013/ccs</t>
    <phoneticPr fontId="1" type="noConversion"/>
  </si>
  <si>
    <t>m84175_231220_011422_s2/256119502/ccs</t>
  </si>
  <si>
    <t>m84175_231220_011422_s2/240586265/ccs</t>
  </si>
  <si>
    <t>m84175_231220_011422_s2/221841873/ccs</t>
  </si>
  <si>
    <t>m84174_231227_234517_s2/224397200/ccs</t>
  </si>
  <si>
    <t>m84174_231227_234517_s2/131010659/ccs</t>
  </si>
  <si>
    <t>m84174_231227_234517_s2/146412553/ccs</t>
  </si>
  <si>
    <t>m84174_231227_234517_s2/201593385/ccs</t>
  </si>
  <si>
    <t>m84174_231227_234517_s2/32442859/ccs</t>
  </si>
  <si>
    <t>m84174_231227_234517_s2/237504446/ccs</t>
  </si>
  <si>
    <t>m84174_231227_234517_s2/174134686/ccs</t>
  </si>
  <si>
    <t>m84174_231227_234517_s2/50398172/ccs</t>
  </si>
  <si>
    <t>m84174_231227_234517_s2/49480166/ccs</t>
  </si>
  <si>
    <t>m84174_231227_234517_s2/224269333/ccs</t>
  </si>
  <si>
    <t>m84174_231227_234517_s2/166596815/ccs</t>
  </si>
  <si>
    <t>m84174_231227_234517_s2/95948433/ccs</t>
  </si>
  <si>
    <t>m84174_231227_234517_s2/85918945/ccs</t>
  </si>
  <si>
    <t>L1_CL_DoxOrf_Dox_A6</t>
    <phoneticPr fontId="1" type="noConversion"/>
  </si>
  <si>
    <t>m84175_231220_051311_s4/200346803/ccs</t>
  </si>
  <si>
    <t>L1_CL_DoxOrf_Dox_C3</t>
    <phoneticPr fontId="1" type="noConversion"/>
  </si>
  <si>
    <t>L1_CL_DoxOrf_Dox_F8</t>
    <phoneticPr fontId="1" type="noConversion"/>
  </si>
  <si>
    <t>m84063_231228_180009_s2/170919276/ccs</t>
    <phoneticPr fontId="1" type="noConversion"/>
  </si>
  <si>
    <t>m84174_231221_003544_s3/152110321/ccs</t>
  </si>
  <si>
    <t>m84175_231220_051311_s4/181077034/ccs</t>
  </si>
  <si>
    <t>m84175_231220_051311_s4/198313864/ccs</t>
  </si>
  <si>
    <t>m84175_231219_231457_s1/71112245/ccs</t>
    <phoneticPr fontId="1" type="noConversion"/>
  </si>
  <si>
    <t>m84175_231219_231457_s1/187696706/ccs</t>
    <phoneticPr fontId="1" type="noConversion"/>
  </si>
  <si>
    <t>m84175_231219_231457_s1/177212761/ccs</t>
    <phoneticPr fontId="1" type="noConversion"/>
  </si>
  <si>
    <t>m84175_231219_231457_s1/202446616/ccs</t>
    <phoneticPr fontId="1" type="noConversion"/>
  </si>
  <si>
    <t>m84174_231228_034416_s4/35459988/ccs</t>
    <phoneticPr fontId="1" type="noConversion"/>
  </si>
  <si>
    <t>m84174_231220_223616_s2/94372005/ccs</t>
    <phoneticPr fontId="1" type="noConversion"/>
  </si>
  <si>
    <t>L1_CL_DoxOrf_Dox_B5</t>
    <phoneticPr fontId="1" type="noConversion"/>
  </si>
  <si>
    <t>Truncated</t>
    <phoneticPr fontId="1" type="noConversion"/>
  </si>
  <si>
    <t>PRMT2,chr21:46635673-46660152</t>
    <phoneticPr fontId="1" type="noConversion"/>
  </si>
  <si>
    <t>CAPZA1, chr1:112671616(a)-112614832(b), two endogenous pseudogenes, copies on chr2 &amp; chrX</t>
    <phoneticPr fontId="1" type="noConversion"/>
  </si>
  <si>
    <t xml:space="preserve">OTUD7B, chr1:149937812-149938077, </t>
    <phoneticPr fontId="1" type="noConversion"/>
  </si>
  <si>
    <t>m84174_231220_223616_s2/5902331/ccs</t>
  </si>
  <si>
    <t>m84174_231220_223616_s2/203755381/ccs</t>
  </si>
  <si>
    <t>ARNTL2 (Alias:BMAL2), chr12:27423859-27424366</t>
    <phoneticPr fontId="1" type="noConversion"/>
  </si>
  <si>
    <t>m84174_231220_223616_s2/258214257/ccs</t>
  </si>
  <si>
    <t>m84174_231220_223616_s2/219090225/ccs</t>
  </si>
  <si>
    <t>m84174_231220_223616_s2/51582084/ccs</t>
  </si>
  <si>
    <t>m84174_231220_223616_s2/128061433/ccs</t>
  </si>
  <si>
    <t>m84174_231220_223616_s2/159778539/ccs</t>
  </si>
  <si>
    <t xml:space="preserve"> m84174_231220_223616_s2/32244192/ccs</t>
  </si>
  <si>
    <t>m84174_231220_223616_s2/110105547/ccs</t>
  </si>
  <si>
    <t>m84174_231220_223616_s2/96933133/ccs</t>
  </si>
  <si>
    <t>m84174_231220_223616_s2/206312680/ccs</t>
  </si>
  <si>
    <t>m84174_231220_223616_s2/101581181/ccs</t>
  </si>
  <si>
    <t>m84174_231220_223616_s2/109446565/ccs</t>
  </si>
  <si>
    <t>VMA21, chrX:151409364-151397215</t>
    <phoneticPr fontId="1" type="noConversion"/>
  </si>
  <si>
    <t>KPNA3, chr13:49699320-49701250, chr13:49701249-49792521</t>
    <phoneticPr fontId="1" type="noConversion"/>
  </si>
  <si>
    <t>chr11:43861196(R)</t>
    <phoneticPr fontId="1" type="noConversion"/>
  </si>
  <si>
    <t>chr13:47843196(F)</t>
    <phoneticPr fontId="1" type="noConversion"/>
  </si>
  <si>
    <t>chr12:65658773(F)</t>
    <phoneticPr fontId="1" type="noConversion"/>
  </si>
  <si>
    <t>chr15:40162965(F)</t>
    <phoneticPr fontId="1" type="noConversion"/>
  </si>
  <si>
    <t>chr15:62029137(F)</t>
    <phoneticPr fontId="1" type="noConversion"/>
  </si>
  <si>
    <t>chr5:164145184(R)</t>
    <phoneticPr fontId="1" type="noConversion"/>
  </si>
  <si>
    <t>chrX:152475288(R)</t>
    <phoneticPr fontId="1" type="noConversion"/>
  </si>
  <si>
    <t>chr13:83138807(F)</t>
    <phoneticPr fontId="1" type="noConversion"/>
  </si>
  <si>
    <t>chr2:166760040(F)</t>
    <phoneticPr fontId="1" type="noConversion"/>
  </si>
  <si>
    <t>chr1:77510106(F)</t>
    <phoneticPr fontId="1" type="noConversion"/>
  </si>
  <si>
    <t>chr5:5859888(R)</t>
    <phoneticPr fontId="1" type="noConversion"/>
  </si>
  <si>
    <t>chrX:131121164(F)</t>
    <phoneticPr fontId="1" type="noConversion"/>
  </si>
  <si>
    <t>chr17:41478558(R)</t>
    <phoneticPr fontId="1" type="noConversion"/>
  </si>
  <si>
    <t>chrX:44155341(R)</t>
    <phoneticPr fontId="1" type="noConversion"/>
  </si>
  <si>
    <t>chr5:163655639(F)</t>
    <phoneticPr fontId="1" type="noConversion"/>
  </si>
  <si>
    <t>chr1:209354594(R)</t>
    <phoneticPr fontId="1" type="noConversion"/>
  </si>
  <si>
    <t>chr8:50566492(R)</t>
    <phoneticPr fontId="1" type="noConversion"/>
  </si>
  <si>
    <t>chr10:73925922(R)</t>
    <phoneticPr fontId="1" type="noConversion"/>
  </si>
  <si>
    <t>chr7:35117602(F)</t>
    <phoneticPr fontId="1" type="noConversion"/>
  </si>
  <si>
    <t>chr14:91676669(F)</t>
    <phoneticPr fontId="1" type="noConversion"/>
  </si>
  <si>
    <t>chr7:144301792(F)</t>
    <phoneticPr fontId="1" type="noConversion"/>
  </si>
  <si>
    <t>chr9:35804535(F)</t>
    <phoneticPr fontId="1" type="noConversion"/>
  </si>
  <si>
    <t>chr10:104187551(F)</t>
    <phoneticPr fontId="1" type="noConversion"/>
  </si>
  <si>
    <t>chr7:123793560(F)</t>
    <phoneticPr fontId="1" type="noConversion"/>
  </si>
  <si>
    <t>chr14:71103806(R</t>
    <phoneticPr fontId="1" type="noConversion"/>
  </si>
  <si>
    <t>chr1:178495445(F)</t>
    <phoneticPr fontId="1" type="noConversion"/>
  </si>
  <si>
    <t>chr2:158923281(R)</t>
    <phoneticPr fontId="1" type="noConversion"/>
  </si>
  <si>
    <t>chr12:49409487(F)</t>
    <phoneticPr fontId="1" type="noConversion"/>
  </si>
  <si>
    <t>chr14:47352886(F)</t>
    <phoneticPr fontId="1" type="noConversion"/>
  </si>
  <si>
    <t>chr15:37702483(F)</t>
    <phoneticPr fontId="1" type="noConversion"/>
  </si>
  <si>
    <t>chr2:28427041(R)</t>
  </si>
  <si>
    <t>chr22:24536603(F)</t>
    <phoneticPr fontId="1" type="noConversion"/>
  </si>
  <si>
    <t>chr9:96608432(R)</t>
  </si>
  <si>
    <t>chr17:49109978(R)</t>
    <phoneticPr fontId="1" type="noConversion"/>
  </si>
  <si>
    <t>chr1:52390728(R)</t>
    <phoneticPr fontId="1" type="noConversion"/>
  </si>
  <si>
    <t>chr15:44292011(F)</t>
    <phoneticPr fontId="1" type="noConversion"/>
  </si>
  <si>
    <t>chr4:128541844(F)</t>
    <phoneticPr fontId="1" type="noConversion"/>
  </si>
  <si>
    <t>chr10:29521660(F)</t>
  </si>
  <si>
    <t>chr6:110886843(R)</t>
  </si>
  <si>
    <t>chr14:85583029(R)</t>
  </si>
  <si>
    <t>chr5:114651822(R)</t>
    <phoneticPr fontId="1" type="noConversion"/>
  </si>
  <si>
    <t>chrX:36607331(R)</t>
  </si>
  <si>
    <t>chr2:122931578(R)</t>
  </si>
  <si>
    <t>chr4:41616155(F)</t>
  </si>
  <si>
    <t>chr12:110045983(R)</t>
  </si>
  <si>
    <t>chrX:28970487(R)</t>
  </si>
  <si>
    <t>chr10:33094503(R)</t>
  </si>
  <si>
    <t>chr2:10321227(F)</t>
    <phoneticPr fontId="1" type="noConversion"/>
  </si>
  <si>
    <t>chr4:138933120(F)</t>
    <phoneticPr fontId="1" type="noConversion"/>
  </si>
  <si>
    <t>chr3:57767650(R)</t>
  </si>
  <si>
    <t>chr4:100252847(R)</t>
  </si>
  <si>
    <t>chr11:65959670(R)</t>
  </si>
  <si>
    <t>chr6:145015809(R)</t>
  </si>
  <si>
    <t>chr11:67040518(R)</t>
  </si>
  <si>
    <t>chr11:17235918(F)</t>
    <phoneticPr fontId="1" type="noConversion"/>
  </si>
  <si>
    <t>chr9:76525167(R)</t>
  </si>
  <si>
    <t>chr1:189671359(R)</t>
  </si>
  <si>
    <t>chr17:16560687(R)</t>
  </si>
  <si>
    <t>chr17:70377845(R)</t>
  </si>
  <si>
    <t>chr3:71185208(R)</t>
  </si>
  <si>
    <t>chr2:27221666(R)</t>
  </si>
  <si>
    <t>chr1:37959275(F)</t>
    <phoneticPr fontId="1" type="noConversion"/>
  </si>
  <si>
    <t>chr2:75445692(R)</t>
  </si>
  <si>
    <t>chr3:114699519(R)</t>
  </si>
  <si>
    <t>chrX:134395289(R)</t>
  </si>
  <si>
    <t>chr6:161344704(R)</t>
  </si>
  <si>
    <t>chr15:32798580(R)</t>
  </si>
  <si>
    <t>chr4:32230647(R)</t>
  </si>
  <si>
    <t>chr11:12006549(R)</t>
  </si>
  <si>
    <t>chr2:21358549(R)</t>
  </si>
  <si>
    <t>chr1:93413504(R)</t>
  </si>
  <si>
    <t>chr5:54677031(R)</t>
  </si>
  <si>
    <t>chr12:96484239(R)</t>
  </si>
  <si>
    <t>chr4:69805863(R)</t>
  </si>
  <si>
    <t>chr8:19320987(R)</t>
    <phoneticPr fontId="1" type="noConversion"/>
  </si>
  <si>
    <t>chr5:76811553(R)</t>
  </si>
  <si>
    <t>chr12:96435089(R)</t>
  </si>
  <si>
    <t>chr19:8410777(R)</t>
  </si>
  <si>
    <t>chr15:68596754(R)</t>
  </si>
  <si>
    <t>chr20:58167625(R)</t>
  </si>
  <si>
    <t>chr7:11791687(R)</t>
  </si>
  <si>
    <t>chr16:15785876(F)</t>
    <phoneticPr fontId="1" type="noConversion"/>
  </si>
  <si>
    <t>chr6:102080467(R)</t>
  </si>
  <si>
    <t>chr12:124940290(R)</t>
    <phoneticPr fontId="1" type="noConversion"/>
  </si>
  <si>
    <t>chr8:55926107(R)</t>
  </si>
  <si>
    <t>chr7:85703626(R)</t>
  </si>
  <si>
    <t>chr4:165371342(R)</t>
  </si>
  <si>
    <t>chr12:69145249(R)</t>
  </si>
  <si>
    <t>chr13:47652938(R)</t>
  </si>
  <si>
    <t>chr15:35270446(F)</t>
  </si>
  <si>
    <t>chr1:41755051(R)</t>
  </si>
  <si>
    <t>chr12:75722809(F)</t>
    <phoneticPr fontId="1" type="noConversion"/>
  </si>
  <si>
    <t>chr10:77934761(R)</t>
  </si>
  <si>
    <t>chr10:69241794(F)</t>
    <phoneticPr fontId="1" type="noConversion"/>
  </si>
  <si>
    <t>chr14:101786203(R)</t>
  </si>
  <si>
    <t>chr15:69568719(R)</t>
  </si>
  <si>
    <t>L1_CL_DoxOrf_Dox_H1</t>
    <phoneticPr fontId="1" type="noConversion"/>
  </si>
  <si>
    <t>chr9:100394993(R)</t>
  </si>
  <si>
    <t>UHRF1BP1L(alias:BLTP3B), chr12:100037153-100059485</t>
    <phoneticPr fontId="1" type="noConversion"/>
  </si>
  <si>
    <t>chr3:37230009(R)</t>
    <phoneticPr fontId="1" type="noConversion"/>
  </si>
  <si>
    <t>m84174_231221_003544_s3/68556162/ccs</t>
    <phoneticPr fontId="1" type="noConversion"/>
  </si>
  <si>
    <t>m84174_231221_023511_s4/184486059/ccs</t>
    <phoneticPr fontId="1" type="noConversion"/>
  </si>
  <si>
    <t>Truncated,Inverted</t>
    <phoneticPr fontId="1" type="noConversion"/>
  </si>
  <si>
    <t>ORFeus,Pseudogene</t>
    <phoneticPr fontId="1" type="noConversion"/>
  </si>
  <si>
    <t>Truncated,Complex</t>
    <phoneticPr fontId="1" type="noConversion"/>
  </si>
  <si>
    <t>FZD6,chr8:103332025-10332866</t>
    <phoneticPr fontId="1" type="noConversion"/>
  </si>
  <si>
    <t>L1_CL_DoxOrf_Dox_F1</t>
    <phoneticPr fontId="1" type="noConversion"/>
  </si>
  <si>
    <t>RC3H2, chr9:122865355-122905312(anti sense), chr9:122853794-122860131</t>
    <phoneticPr fontId="1" type="noConversion"/>
  </si>
  <si>
    <t>L1_CL_DoxOrf_Dox_F8</t>
    <phoneticPr fontId="1" type="noConversion"/>
  </si>
  <si>
    <t>ZFYVE9, chr1:52346236-52346634</t>
    <phoneticPr fontId="1" type="noConversion"/>
  </si>
  <si>
    <t>ZNF37A, chr10:38121068-38123337</t>
    <phoneticPr fontId="1" type="noConversion"/>
  </si>
  <si>
    <t>m84063_231228_195942_s3/150275573/ccs</t>
  </si>
  <si>
    <t>m84063_231228_195942_s3/230949079/ccs</t>
  </si>
  <si>
    <t>C18orf32, chr18:49482016-49487236</t>
    <phoneticPr fontId="1" type="noConversion"/>
  </si>
  <si>
    <t>MZT1, chr13:72708359-72727677</t>
    <phoneticPr fontId="1" type="noConversion"/>
  </si>
  <si>
    <t>Full_length</t>
  </si>
  <si>
    <t>Full_length,Inverted</t>
  </si>
  <si>
    <t>1185(sense)</t>
    <phoneticPr fontId="1" type="noConversion"/>
  </si>
  <si>
    <t>chr11:33177613(R)</t>
    <phoneticPr fontId="1" type="noConversion"/>
  </si>
  <si>
    <t>chr8:42894452(R)</t>
    <phoneticPr fontId="1" type="noConversion"/>
  </si>
  <si>
    <t>chr17:15606870(R)</t>
    <phoneticPr fontId="1" type="noConversion"/>
  </si>
  <si>
    <t>chr2:9825681(R)</t>
    <phoneticPr fontId="1" type="noConversion"/>
  </si>
  <si>
    <t>chr3:127643179(R)</t>
    <phoneticPr fontId="1" type="noConversion"/>
  </si>
  <si>
    <t>chr22:37912890(F)</t>
    <phoneticPr fontId="1" type="noConversion"/>
  </si>
  <si>
    <t>chr8:124601432(R)</t>
    <phoneticPr fontId="1" type="noConversion"/>
  </si>
  <si>
    <t>chr10:31253255(F)</t>
    <phoneticPr fontId="1" type="noConversion"/>
  </si>
  <si>
    <t>chr10:107514236(R)</t>
    <phoneticPr fontId="1" type="noConversion"/>
  </si>
  <si>
    <t>chr1:78092349(R)</t>
    <phoneticPr fontId="1" type="noConversion"/>
  </si>
  <si>
    <t>chr11:77465570(F)</t>
    <phoneticPr fontId="1" type="noConversion"/>
  </si>
  <si>
    <t>chr1:23200035(F)</t>
    <phoneticPr fontId="1" type="noConversion"/>
  </si>
  <si>
    <t>chr7:66890246(F)</t>
    <phoneticPr fontId="1" type="noConversion"/>
  </si>
  <si>
    <t>chr10:3070374(F)</t>
    <phoneticPr fontId="1" type="noConversion"/>
  </si>
  <si>
    <t>chr18:47937582(F)</t>
    <phoneticPr fontId="1" type="noConversion"/>
  </si>
  <si>
    <t>chr11:69467043(F)</t>
    <phoneticPr fontId="1" type="noConversion"/>
  </si>
  <si>
    <t>chr1:71236302(F)</t>
    <phoneticPr fontId="1" type="noConversion"/>
  </si>
  <si>
    <t>chr2:196469006(F)</t>
    <phoneticPr fontId="1" type="noConversion"/>
  </si>
  <si>
    <t>chr8:77125197(F)</t>
    <phoneticPr fontId="1" type="noConversion"/>
  </si>
  <si>
    <t>chr1:44023346(R)</t>
    <phoneticPr fontId="1" type="noConversion"/>
  </si>
  <si>
    <t>chr4:54043840(R)</t>
    <phoneticPr fontId="1" type="noConversion"/>
  </si>
  <si>
    <t>chr7:130182257(F)</t>
    <phoneticPr fontId="1" type="noConversion"/>
  </si>
  <si>
    <t>chrX:11315813(F)</t>
    <phoneticPr fontId="1" type="noConversion"/>
  </si>
  <si>
    <t>chr18:59760616(F)</t>
    <phoneticPr fontId="1" type="noConversion"/>
  </si>
  <si>
    <t>chr15:45295524(F)</t>
    <phoneticPr fontId="1" type="noConversion"/>
  </si>
  <si>
    <t>chr1:23002779(F)</t>
    <phoneticPr fontId="1" type="noConversion"/>
  </si>
  <si>
    <t>chr15:58499684(F)</t>
    <phoneticPr fontId="1" type="noConversion"/>
  </si>
  <si>
    <t>chr10:87548716(F)</t>
    <phoneticPr fontId="1" type="noConversion"/>
  </si>
  <si>
    <t>chr8:142364025(F)</t>
    <phoneticPr fontId="1" type="noConversion"/>
  </si>
  <si>
    <t>chrX:73074325(F)</t>
    <phoneticPr fontId="1" type="noConversion"/>
  </si>
  <si>
    <t>chr18:47876969(R)</t>
    <phoneticPr fontId="1" type="noConversion"/>
  </si>
  <si>
    <t>chr2:32603369(F)</t>
    <phoneticPr fontId="1" type="noConversion"/>
  </si>
  <si>
    <t>chr10:99779891(R)</t>
    <phoneticPr fontId="1" type="noConversion"/>
  </si>
  <si>
    <t>chr2:112702917(F)</t>
    <phoneticPr fontId="1" type="noConversion"/>
  </si>
  <si>
    <t>chr8:1756863(F)</t>
    <phoneticPr fontId="1" type="noConversion"/>
  </si>
  <si>
    <t>chr3:185892273(F)</t>
    <phoneticPr fontId="1" type="noConversion"/>
  </si>
  <si>
    <t>chr10:52129444(R)</t>
    <phoneticPr fontId="1" type="noConversion"/>
  </si>
  <si>
    <t>chr11:38791119(F)</t>
    <phoneticPr fontId="1" type="noConversion"/>
  </si>
  <si>
    <t>chr10:121048395(F)</t>
    <phoneticPr fontId="1" type="noConversion"/>
  </si>
  <si>
    <t>chr1:102273507(F)</t>
    <phoneticPr fontId="1" type="noConversion"/>
  </si>
  <si>
    <t>chr4:88189872(F)</t>
    <phoneticPr fontId="1" type="noConversion"/>
  </si>
  <si>
    <t>chr6:67087574(F)</t>
    <phoneticPr fontId="1" type="noConversion"/>
  </si>
  <si>
    <t>chr9:128306010(F)</t>
    <phoneticPr fontId="1" type="noConversion"/>
  </si>
  <si>
    <t>chr3:21606502(F)</t>
    <phoneticPr fontId="1" type="noConversion"/>
  </si>
  <si>
    <t>chr16:31155591(F)</t>
    <phoneticPr fontId="1" type="noConversion"/>
  </si>
  <si>
    <t>chr7:68580536(R)</t>
    <phoneticPr fontId="1" type="noConversion"/>
  </si>
  <si>
    <t>chr9:72431250(F)</t>
    <phoneticPr fontId="1" type="noConversion"/>
  </si>
  <si>
    <t>chr3:69700244(F)</t>
    <phoneticPr fontId="1" type="noConversion"/>
  </si>
  <si>
    <t>chr9:110950511(F)</t>
    <phoneticPr fontId="1" type="noConversion"/>
  </si>
  <si>
    <t>chr12:1692004(F)</t>
    <phoneticPr fontId="1" type="noConversion"/>
  </si>
  <si>
    <t>chr10:99707132(F)</t>
    <phoneticPr fontId="1" type="noConversion"/>
  </si>
  <si>
    <t>chr2:179456543(F)</t>
    <phoneticPr fontId="1" type="noConversion"/>
  </si>
  <si>
    <t>chr6:144218963(F)</t>
    <phoneticPr fontId="1" type="noConversion"/>
  </si>
  <si>
    <t>chr6:112956384(F)</t>
    <phoneticPr fontId="1" type="noConversion"/>
  </si>
  <si>
    <t>chr21:41619342(F)</t>
    <phoneticPr fontId="1" type="noConversion"/>
  </si>
  <si>
    <t>chr5:135581371(R)</t>
    <phoneticPr fontId="1" type="noConversion"/>
  </si>
  <si>
    <t>chr22:35728241(F)</t>
    <phoneticPr fontId="1" type="noConversion"/>
  </si>
  <si>
    <t>chr17:80597484(R)</t>
    <phoneticPr fontId="1" type="noConversion"/>
  </si>
  <si>
    <t>chr3:72124124(F)</t>
    <phoneticPr fontId="1" type="noConversion"/>
  </si>
  <si>
    <t>chr12:110180733(F)</t>
    <phoneticPr fontId="1" type="noConversion"/>
  </si>
  <si>
    <t>chr5:59097090(R)</t>
    <phoneticPr fontId="1" type="noConversion"/>
  </si>
  <si>
    <t>chr11:122140521(R)</t>
    <phoneticPr fontId="1" type="noConversion"/>
  </si>
  <si>
    <t>chr2:189083452(R)</t>
    <phoneticPr fontId="1" type="noConversion"/>
  </si>
  <si>
    <t>chr7:52917121(F)</t>
    <phoneticPr fontId="1" type="noConversion"/>
  </si>
  <si>
    <t>chr10:48424618(F)</t>
    <phoneticPr fontId="1" type="noConversion"/>
  </si>
  <si>
    <t>chr7:47639042(F)</t>
    <phoneticPr fontId="1" type="noConversion"/>
  </si>
  <si>
    <t>chr17:36989151(F)</t>
    <phoneticPr fontId="1" type="noConversion"/>
  </si>
  <si>
    <t>chr4:171656184(F)</t>
    <phoneticPr fontId="1" type="noConversion"/>
  </si>
  <si>
    <t>chr2:182587294(F)</t>
    <phoneticPr fontId="1" type="noConversion"/>
  </si>
  <si>
    <t>chr5:120599674(F)</t>
    <phoneticPr fontId="1" type="noConversion"/>
  </si>
  <si>
    <t>chr1:155936111(F)</t>
    <phoneticPr fontId="1" type="noConversion"/>
  </si>
  <si>
    <t>chr20:53623049(R)</t>
    <phoneticPr fontId="1" type="noConversion"/>
  </si>
  <si>
    <t>chr2:175218810(R)</t>
    <phoneticPr fontId="1" type="noConversion"/>
  </si>
  <si>
    <t>chr18:776930(F)</t>
    <phoneticPr fontId="1" type="noConversion"/>
  </si>
  <si>
    <t>chr10:97353557(F)</t>
    <phoneticPr fontId="1" type="noConversion"/>
  </si>
  <si>
    <t>chr4:100846479(F)</t>
    <phoneticPr fontId="1" type="noConversion"/>
  </si>
  <si>
    <t>chrX:75852508(F)</t>
    <phoneticPr fontId="1" type="noConversion"/>
  </si>
  <si>
    <t>chr10:68041415(F)</t>
    <phoneticPr fontId="1" type="noConversion"/>
  </si>
  <si>
    <t>chrX:28839608(F)</t>
    <phoneticPr fontId="1" type="noConversion"/>
  </si>
  <si>
    <t>chr13:34626242(R)</t>
    <phoneticPr fontId="1" type="noConversion"/>
  </si>
  <si>
    <t>chr1:183198455(F)</t>
    <phoneticPr fontId="1" type="noConversion"/>
  </si>
  <si>
    <t>chr4:10954716(F)</t>
    <phoneticPr fontId="1" type="noConversion"/>
  </si>
  <si>
    <t>chr8:144752618(F)</t>
    <phoneticPr fontId="1" type="noConversion"/>
  </si>
  <si>
    <t>chr9:115554958(F)</t>
    <phoneticPr fontId="1" type="noConversion"/>
  </si>
  <si>
    <t>chr1:167444944(F)</t>
    <phoneticPr fontId="1" type="noConversion"/>
  </si>
  <si>
    <t>chr1:109294551(F)</t>
    <phoneticPr fontId="1" type="noConversion"/>
  </si>
  <si>
    <t>chr4:48361367(R)</t>
    <phoneticPr fontId="1" type="noConversion"/>
  </si>
  <si>
    <t>chr16:19571862(F)</t>
    <phoneticPr fontId="1" type="noConversion"/>
  </si>
  <si>
    <t>chr4:56317935(F)</t>
    <phoneticPr fontId="1" type="noConversion"/>
  </si>
  <si>
    <t>chr7:107147311(R)</t>
    <phoneticPr fontId="1" type="noConversion"/>
  </si>
  <si>
    <t>chr7:131312594(F)</t>
    <phoneticPr fontId="1" type="noConversion"/>
  </si>
  <si>
    <t>chr8:112000297(F)</t>
    <phoneticPr fontId="1" type="noConversion"/>
  </si>
  <si>
    <t>chr11:120079126(F)</t>
    <phoneticPr fontId="1" type="noConversion"/>
  </si>
  <si>
    <t>aaTTACATAAT</t>
  </si>
  <si>
    <t>attctcaaaag</t>
  </si>
  <si>
    <t>CTTTTAATAAG</t>
  </si>
  <si>
    <t>CTCCAACTTAA</t>
  </si>
  <si>
    <t>atcatgagcca</t>
  </si>
  <si>
    <t>ACTGGATGAAA</t>
  </si>
  <si>
    <t>tgggcctcagg</t>
  </si>
  <si>
    <t>CACACACACAC</t>
  </si>
  <si>
    <t>ggagcagtgtg</t>
  </si>
  <si>
    <t>agaagaacaaa</t>
  </si>
  <si>
    <t>attctcctgcc</t>
  </si>
  <si>
    <t>acaaaaattag</t>
  </si>
  <si>
    <t>aaattagccga</t>
  </si>
  <si>
    <t>CATATTATGAA</t>
  </si>
  <si>
    <t>GAGATTCGACA</t>
  </si>
  <si>
    <t>aaatacaagtg</t>
  </si>
  <si>
    <t>aatctgagcat</t>
  </si>
  <si>
    <t>AAGTGAAGTGT</t>
  </si>
  <si>
    <t>TATTTTATAAG</t>
  </si>
  <si>
    <t>GAGGGAAACAG</t>
  </si>
  <si>
    <t>acagtttaaca</t>
  </si>
  <si>
    <t>gccgtagtggt</t>
  </si>
  <si>
    <t>AATTCCAAGAG</t>
  </si>
  <si>
    <t>gacagagtctc</t>
  </si>
  <si>
    <t>tacaaaaaatt</t>
  </si>
  <si>
    <t>ACTCTCAGAGG</t>
  </si>
  <si>
    <t>GATTTTACCCC</t>
  </si>
  <si>
    <t>TATGTCATGGA</t>
  </si>
  <si>
    <t>CTGAGTAATCT</t>
  </si>
  <si>
    <t>agagggtacac</t>
  </si>
  <si>
    <t>AGTTCCTAAAA</t>
  </si>
  <si>
    <t>ttggttaagtg</t>
  </si>
  <si>
    <t>AGCTCCTACAA</t>
  </si>
  <si>
    <t>AAATCAATATG</t>
  </si>
  <si>
    <t>AATCCTATCTT</t>
  </si>
  <si>
    <t>AGAATGAACAC</t>
  </si>
  <si>
    <t>ACCTAGGGAAA</t>
  </si>
  <si>
    <t>CATCAAATTTA</t>
  </si>
  <si>
    <t>agatgaaaaag</t>
  </si>
  <si>
    <t>aaaaaagtcta</t>
  </si>
  <si>
    <t>CAggccgggtg</t>
  </si>
  <si>
    <t>gactggcaaac</t>
  </si>
  <si>
    <t>AGCTTAAAACC</t>
  </si>
  <si>
    <t>TGTATCAGTTA</t>
  </si>
  <si>
    <t>AACTGGCTGAG</t>
  </si>
  <si>
    <t>ACTACCAACTT</t>
  </si>
  <si>
    <t>acaatatttga</t>
  </si>
  <si>
    <t>CTTAGAAGGTA</t>
  </si>
  <si>
    <t>GGATTAGCTTG</t>
  </si>
  <si>
    <t>ctcgagaagag</t>
  </si>
  <si>
    <t>CTATTGGAGTT</t>
  </si>
  <si>
    <t>aatttggggag</t>
  </si>
  <si>
    <t>GAGAGATTAAT</t>
  </si>
  <si>
    <t>TCTCGGGTTAC</t>
  </si>
  <si>
    <t>TGATAGTTCAA</t>
  </si>
  <si>
    <t>CGGTAATCTGG</t>
  </si>
  <si>
    <t>tgcattagaaa</t>
  </si>
  <si>
    <t>ATTGCTCTTTT</t>
  </si>
  <si>
    <t>TGAACTATGCC</t>
  </si>
  <si>
    <t>atcataataac</t>
  </si>
  <si>
    <t>taataaagaca</t>
  </si>
  <si>
    <t>GTGTGTATATG</t>
  </si>
  <si>
    <t>AAGAATTGCAA</t>
  </si>
  <si>
    <t>ATGTGTTAATA</t>
  </si>
  <si>
    <t>ATTAAAAATCC</t>
  </si>
  <si>
    <t>CTTATCAGATC</t>
  </si>
  <si>
    <t>AGTAGGCCAGT</t>
  </si>
  <si>
    <t>TGACAGCCCAC</t>
  </si>
  <si>
    <t>AATACCCTCCG</t>
  </si>
  <si>
    <t>agactctcagt</t>
  </si>
  <si>
    <t>ataagattttc</t>
  </si>
  <si>
    <t>agaggctagat</t>
  </si>
  <si>
    <t>aaccataaagg</t>
  </si>
  <si>
    <t>TTTTCCAGTGA</t>
  </si>
  <si>
    <t>atcatggggcc</t>
  </si>
  <si>
    <t>gcctctccctc</t>
  </si>
  <si>
    <t>AACATAAAGTT</t>
  </si>
  <si>
    <t>AAGTTTTAAAT</t>
  </si>
  <si>
    <t>gaacccaactc</t>
  </si>
  <si>
    <t>aattagctgga</t>
  </si>
  <si>
    <t>CAGCAGCCATG</t>
  </si>
  <si>
    <t>GTTCTTCATGG</t>
  </si>
  <si>
    <t>ttaaaaatttt</t>
  </si>
  <si>
    <t>TAAGAGAAATT</t>
  </si>
  <si>
    <t>TTTTGGTCCCA</t>
  </si>
  <si>
    <t>ATAAATTTCTT</t>
  </si>
  <si>
    <t>aatatattgtc</t>
  </si>
  <si>
    <t>TTTCAGCCAAA</t>
  </si>
  <si>
    <t>aaaataattaa</t>
  </si>
  <si>
    <t>TGATATTCTTG</t>
  </si>
  <si>
    <t>aaagataaagg</t>
  </si>
  <si>
    <t>gaactatcaca</t>
  </si>
  <si>
    <t>AACATGGATTC</t>
  </si>
  <si>
    <t>ataactacaaa</t>
  </si>
  <si>
    <t>ATCTGTGCTAA</t>
  </si>
  <si>
    <t>gatggaggaga</t>
  </si>
  <si>
    <t>ctgattttttt</t>
  </si>
  <si>
    <t>aagaaggccta</t>
  </si>
  <si>
    <t>ACTCCTTATGC</t>
  </si>
  <si>
    <t>aaagggcgtga</t>
  </si>
  <si>
    <t>aagtaccgcct</t>
  </si>
  <si>
    <t>acttctcaaga</t>
  </si>
  <si>
    <t>ACTTAAAAAAA</t>
  </si>
  <si>
    <t>aagtcatggaa</t>
  </si>
  <si>
    <t>CTTCATACCAT</t>
  </si>
  <si>
    <t>AATTGCACTCT</t>
  </si>
  <si>
    <t>TTAGAGTTCCA</t>
  </si>
  <si>
    <t>AAATTGAATCT</t>
  </si>
  <si>
    <t>TTATTCAGTAA</t>
  </si>
  <si>
    <t>accttgtacac</t>
  </si>
  <si>
    <t>atatagctaca</t>
  </si>
  <si>
    <t>ggtggaggaag</t>
  </si>
  <si>
    <t>gagcagagaaa</t>
  </si>
  <si>
    <t>ATTGTGGCTGT</t>
  </si>
  <si>
    <t>ATAATAATAAT</t>
  </si>
  <si>
    <t>GGTGGTAAGCA</t>
  </si>
  <si>
    <t>TCTtacctaga</t>
  </si>
  <si>
    <t>tcatttaaaaT</t>
  </si>
  <si>
    <t>gtgaatagaaa</t>
  </si>
  <si>
    <t>GGGGAGAAAAG</t>
  </si>
  <si>
    <t>ACATTTTAAAG</t>
  </si>
  <si>
    <t>GGAAGCAAAGA</t>
  </si>
  <si>
    <t>CGCTGCaaagc</t>
  </si>
  <si>
    <t>AGTAATAAAAC</t>
  </si>
  <si>
    <t>attgttaaaga</t>
  </si>
  <si>
    <t>caccttaagaa</t>
  </si>
  <si>
    <t>aggttcaagaa</t>
  </si>
  <si>
    <t>ctattaaaaag</t>
  </si>
  <si>
    <t>actttaaaaaa</t>
  </si>
  <si>
    <t>AAGCATAAAAA</t>
  </si>
  <si>
    <t>TCACTTAAAAG</t>
  </si>
  <si>
    <t>GTTAATAAGAT</t>
  </si>
  <si>
    <t>atatttagaaa</t>
  </si>
  <si>
    <t>aacttcaagaa</t>
  </si>
  <si>
    <t>GGACTCAAAAA</t>
  </si>
  <si>
    <t>TTGGCATAAAG</t>
  </si>
  <si>
    <t>AGTCTCAAGAG</t>
  </si>
  <si>
    <t>acaaccacctg</t>
  </si>
  <si>
    <t>agttttaaaaa</t>
  </si>
  <si>
    <t>TACAATAATAA</t>
  </si>
  <si>
    <t>TTTTCTAAAAA</t>
  </si>
  <si>
    <t>tctactaaaaa</t>
  </si>
  <si>
    <t>CCACTTAAGAA</t>
  </si>
  <si>
    <t>TTTTATAAGAT</t>
  </si>
  <si>
    <t>TTTTCTAAACA</t>
  </si>
  <si>
    <t>TAAATTAAAAA</t>
  </si>
  <si>
    <t>gtccccaaaac</t>
  </si>
  <si>
    <t>CAACTTAAAAT</t>
  </si>
  <si>
    <t>gtctctaaaac</t>
  </si>
  <si>
    <t>AAGAATGAAAA</t>
  </si>
  <si>
    <t>TTTTTTAAAAA</t>
  </si>
  <si>
    <t>ACTTTTAAAAT</t>
  </si>
  <si>
    <t>ATGTTTAATAA</t>
  </si>
  <si>
    <t>CTAATGAAAGA</t>
  </si>
  <si>
    <t>CATCTGAAAGA</t>
  </si>
  <si>
    <t>AGTATTAACAT</t>
  </si>
  <si>
    <t>gccaatgaaat</t>
  </si>
  <si>
    <t>agtattaaaaa</t>
  </si>
  <si>
    <t>TCCTTCAAGAA</t>
  </si>
  <si>
    <t>tccaattaaaa</t>
  </si>
  <si>
    <t>aaGTTTAAAAA</t>
  </si>
  <si>
    <t>CATACTAGAAG</t>
  </si>
  <si>
    <t>CAGTTTTAAAA</t>
  </si>
  <si>
    <t>AAGTTGAAGAA</t>
  </si>
  <si>
    <t>tctaataaaaa</t>
  </si>
  <si>
    <t>CTATATAACAC</t>
  </si>
  <si>
    <t>CTTATTAAAGA</t>
  </si>
  <si>
    <t>aataaggaaag</t>
  </si>
  <si>
    <t>ACTTTTAAAAC</t>
  </si>
  <si>
    <t>atgcttaagaa</t>
  </si>
  <si>
    <t>GAGATTAATAC</t>
  </si>
  <si>
    <t>TATGCTAAAGA</t>
  </si>
  <si>
    <t>TCTCTTGAAAA</t>
  </si>
  <si>
    <t>tcatttagaaa</t>
  </si>
  <si>
    <t>TTTATTACAAA</t>
  </si>
  <si>
    <t>aGTATTAGAAA</t>
  </si>
  <si>
    <t>atctttaaaaa</t>
  </si>
  <si>
    <t>gctaataaaga</t>
  </si>
  <si>
    <t>AGCATTAAAAG</t>
  </si>
  <si>
    <t>ACCTTTAGAAA</t>
  </si>
  <si>
    <t>TACTTTAAAAA</t>
  </si>
  <si>
    <t>GAAATTAAAAA</t>
  </si>
  <si>
    <t>gtttttaaaaa</t>
  </si>
  <si>
    <t>GGGGTTAAGAA</t>
  </si>
  <si>
    <t>CTGTGCAAAAT</t>
  </si>
  <si>
    <t>TGGGGTAGAAG</t>
  </si>
  <si>
    <t>TCATTTTAAAC</t>
  </si>
  <si>
    <t>acctttaaaag</t>
  </si>
  <si>
    <t>tgggataagat</t>
  </si>
  <si>
    <t>cggttgaaaaa</t>
  </si>
  <si>
    <t>acaaataaaaa</t>
  </si>
  <si>
    <t>TTTATTAAAAC</t>
  </si>
  <si>
    <t>gccctcagaaa</t>
  </si>
  <si>
    <t>TTCCTTAAAAA</t>
  </si>
  <si>
    <t>AACCACAAATA</t>
  </si>
  <si>
    <t>aaTGTTAAAAA</t>
  </si>
  <si>
    <t>GGGTACAACAC</t>
  </si>
  <si>
    <t>GTGGTTAATAA</t>
  </si>
  <si>
    <t>TTCTTTAAATG</t>
  </si>
  <si>
    <t>TTTCTTAAAAG</t>
  </si>
  <si>
    <t>TAGATTAAAAG</t>
  </si>
  <si>
    <t>TTAATCAAGAA</t>
  </si>
  <si>
    <t>ataattaaaaa</t>
  </si>
  <si>
    <t>TGAGTTAAAAT</t>
  </si>
  <si>
    <t>aatcacaaaag</t>
  </si>
  <si>
    <t>tatcacaagac</t>
  </si>
  <si>
    <t>GCAGATAGAAA</t>
  </si>
  <si>
    <t>taatttaaaaa</t>
  </si>
  <si>
    <t>TTCATTGAAAA</t>
  </si>
  <si>
    <t>gctgttaagat</t>
  </si>
  <si>
    <t>gtatatagaaa</t>
  </si>
  <si>
    <t>ccagtttaaaa</t>
  </si>
  <si>
    <t>ATCATTAAAAA</t>
  </si>
  <si>
    <t>tgatgtaaagg</t>
  </si>
  <si>
    <t>ttctgtagaag</t>
  </si>
  <si>
    <t>tccctcacttc</t>
  </si>
  <si>
    <t>GAACTTAAAAA</t>
  </si>
  <si>
    <t>gaacacaagaa</t>
  </si>
  <si>
    <t>TGATTTAAAAA</t>
  </si>
  <si>
    <t>TGTTTTGAAAA</t>
  </si>
  <si>
    <t>ATATTCTAAAA</t>
  </si>
  <si>
    <t>CCTTCTAGAAA</t>
  </si>
  <si>
    <t>TAGAATAAAAT</t>
  </si>
  <si>
    <t>tcctttgaaaa</t>
  </si>
  <si>
    <t>gatgttaagac</t>
  </si>
  <si>
    <t>gctatttaaat</t>
  </si>
  <si>
    <t>ccttataaaag</t>
  </si>
  <si>
    <t>TCTTTTAAAAG</t>
  </si>
  <si>
    <t>GCTAATAATAA</t>
  </si>
  <si>
    <t>TCTTACAACAC</t>
  </si>
  <si>
    <t>tgtctcaaaaa</t>
  </si>
  <si>
    <t>agcaatgaaaa</t>
  </si>
  <si>
    <t>chr17:64319923(R)</t>
    <phoneticPr fontId="1" type="noConversion"/>
  </si>
  <si>
    <t>chr9:105254235(F)</t>
    <phoneticPr fontId="1" type="noConversion"/>
  </si>
  <si>
    <t>chr1:63454772(R)</t>
    <phoneticPr fontId="1" type="noConversion"/>
  </si>
  <si>
    <t>chr1:155954460(R)</t>
    <phoneticPr fontId="1" type="noConversion"/>
  </si>
  <si>
    <t>AATTAAACATA</t>
  </si>
  <si>
    <t>TCCCATGAAAA</t>
  </si>
  <si>
    <t>gactaattttt</t>
  </si>
  <si>
    <t>ttttttgtatt</t>
  </si>
  <si>
    <t>PEA15, chr1:160205417-160215372</t>
    <phoneticPr fontId="1" type="noConversion"/>
  </si>
  <si>
    <t>chr18:67497167(R)</t>
    <phoneticPr fontId="1" type="noConversion"/>
  </si>
  <si>
    <t>chr10:73184838(R)</t>
    <phoneticPr fontId="1" type="noConversion"/>
  </si>
  <si>
    <t>chr7:44715897(R）</t>
    <phoneticPr fontId="1" type="noConversion"/>
  </si>
  <si>
    <t>chr2:158988162(R）</t>
    <phoneticPr fontId="1" type="noConversion"/>
  </si>
  <si>
    <t>chr14:74866095(R）</t>
    <phoneticPr fontId="1" type="noConversion"/>
  </si>
  <si>
    <t>chr18:54188642(R）</t>
    <phoneticPr fontId="1" type="noConversion"/>
  </si>
  <si>
    <t>chr9:128609717(F)</t>
    <phoneticPr fontId="1" type="noConversion"/>
  </si>
  <si>
    <t>chr1:60361859(F)</t>
    <phoneticPr fontId="1" type="noConversion"/>
  </si>
  <si>
    <t>chr19:43172206(F)</t>
    <phoneticPr fontId="1" type="noConversion"/>
  </si>
  <si>
    <t>chr2:31217381(F)</t>
    <phoneticPr fontId="1" type="noConversion"/>
  </si>
  <si>
    <t>chr10:117618749(F)</t>
    <phoneticPr fontId="1" type="noConversion"/>
  </si>
  <si>
    <t>non_polyA_side_motif</t>
  </si>
  <si>
    <t>polyA_side_motif</t>
  </si>
  <si>
    <t>tgttttctgtt</t>
  </si>
  <si>
    <t>tctttaaattg</t>
  </si>
  <si>
    <t>aaattgaaagc</t>
  </si>
  <si>
    <t>aagattattct</t>
  </si>
  <si>
    <t>catttaaaaag</t>
  </si>
  <si>
    <t>ttataacgaaa</t>
  </si>
  <si>
    <t>tcatcaacatt</t>
  </si>
  <si>
    <t>agctagaattt</t>
  </si>
  <si>
    <t>cagttagaaaa</t>
  </si>
  <si>
    <t>CTTTTAAAAAT</t>
  </si>
  <si>
    <t>GTCGAGgccag</t>
  </si>
  <si>
    <t>CATTTGAAAAT</t>
  </si>
  <si>
    <t>TGTAATTTTCC</t>
  </si>
  <si>
    <t>AACTTAAAATG</t>
  </si>
  <si>
    <t>ttacagattta</t>
  </si>
  <si>
    <t>tctacaaaaaa</t>
  </si>
  <si>
    <t>actggacccaa</t>
  </si>
  <si>
    <t>CACATAAAagg</t>
  </si>
  <si>
    <t>tgtaactaata</t>
  </si>
  <si>
    <t>tctttgaaaat</t>
  </si>
  <si>
    <t>tcctggagcac</t>
  </si>
  <si>
    <t>aaaaagtggtc</t>
  </si>
  <si>
    <t>TCCTTAAAAAT</t>
  </si>
  <si>
    <t>TAaaagtctct</t>
  </si>
  <si>
    <t>TTTTTAaaagt</t>
  </si>
  <si>
    <t>CACGCTTAGAG</t>
  </si>
  <si>
    <t>CGCTTAGAGAC</t>
  </si>
  <si>
    <t>ctcagtggctc</t>
  </si>
  <si>
    <t>GTCTTAAAggc</t>
  </si>
  <si>
    <t>ATTAATTTATG</t>
  </si>
  <si>
    <t>ATTTTAAAAAA</t>
  </si>
  <si>
    <t>atcatgaaaag</t>
  </si>
  <si>
    <t>tcatgaaaaga</t>
  </si>
  <si>
    <t>ttcctaggtga</t>
  </si>
  <si>
    <t>tatttgaaaag</t>
  </si>
  <si>
    <t>attagccgggc</t>
  </si>
  <si>
    <t>ttcttttaagc</t>
  </si>
  <si>
    <t>aagccaaaaag</t>
  </si>
  <si>
    <t>TTCTGAAGTAA</t>
  </si>
  <si>
    <t>TACGTAAGAAT</t>
  </si>
  <si>
    <t>tgagcttccac</t>
  </si>
  <si>
    <t>cccataaaggt</t>
  </si>
  <si>
    <t>ctagtctagcc</t>
  </si>
  <si>
    <t>tatttaagaac</t>
  </si>
  <si>
    <t>tccgtaaaatg</t>
  </si>
  <si>
    <t>taattaagaaa</t>
  </si>
  <si>
    <t>tgtgatcaaat</t>
  </si>
  <si>
    <t>gccatgaaaat</t>
  </si>
  <si>
    <t>aacaaagctat</t>
  </si>
  <si>
    <t>tttttaaaact</t>
  </si>
  <si>
    <t>CTCATTTAACT</t>
  </si>
  <si>
    <t>GTAACACAAAT</t>
  </si>
  <si>
    <t>accagcctggc</t>
  </si>
  <si>
    <t>aggtcaagagt</t>
  </si>
  <si>
    <t>aagaaaatact</t>
  </si>
  <si>
    <t>atcacaagaaa</t>
  </si>
  <si>
    <t>gtttgatagca</t>
  </si>
  <si>
    <t>ggaataaattc</t>
  </si>
  <si>
    <t>ATATGTAATTT</t>
  </si>
  <si>
    <t>AATTTAATAAA</t>
  </si>
  <si>
    <t>TAATTAAGAAT</t>
  </si>
  <si>
    <t>GAATCACATTG</t>
  </si>
  <si>
    <t>TCTGTAAAAGA</t>
  </si>
  <si>
    <t>TGGTAAAAGAA</t>
  </si>
  <si>
    <t>GAATCAGAATA</t>
  </si>
  <si>
    <t>aaccaatggaa</t>
  </si>
  <si>
    <t>atattaaaaag</t>
  </si>
  <si>
    <t>aaatgttcact</t>
  </si>
  <si>
    <t>actttaagagc</t>
  </si>
  <si>
    <t>TTCAATATCAA</t>
  </si>
  <si>
    <t>TACATAGAAAA</t>
  </si>
  <si>
    <t>GTTGCTTCTTC</t>
  </si>
  <si>
    <t>CCTTGAAAAAG</t>
  </si>
  <si>
    <t>ATTTCATAAGA</t>
  </si>
  <si>
    <t>TTCATAAGATT</t>
  </si>
  <si>
    <t>GACTGTTCATT</t>
  </si>
  <si>
    <t>GATATAAAACA</t>
  </si>
  <si>
    <t>TTTAGTTgcca</t>
  </si>
  <si>
    <t>TATTTAAGAAT</t>
  </si>
  <si>
    <t>agatgaaaaat</t>
  </si>
  <si>
    <t>cagatgaaaaa</t>
  </si>
  <si>
    <t>gctgaaagagg</t>
  </si>
  <si>
    <t>cagataagaaa</t>
  </si>
  <si>
    <t>CAGGATACCCC</t>
  </si>
  <si>
    <t>ATTTTAAAGAG</t>
  </si>
  <si>
    <t>aacccagccca</t>
  </si>
  <si>
    <t>aatatgaaaac</t>
  </si>
  <si>
    <t>ATCCCCCCAGG</t>
  </si>
  <si>
    <t>TGGATAAGAAA</t>
  </si>
  <si>
    <t>GTGCCTATAGG</t>
  </si>
  <si>
    <t>TGCTTAGAAAT</t>
  </si>
  <si>
    <t>GGTTTCAGTTA</t>
  </si>
  <si>
    <t>aaacaacctga</t>
  </si>
  <si>
    <t>agcataaaaaa</t>
  </si>
  <si>
    <t>gcaccttgcat</t>
  </si>
  <si>
    <t>tgtttaaaagt</t>
  </si>
  <si>
    <t>aaataaaatga</t>
  </si>
  <si>
    <t>ttaataagaaa</t>
  </si>
  <si>
    <t>AGGTAACGGTG</t>
  </si>
  <si>
    <t>AAATCAAGAAA</t>
  </si>
  <si>
    <t>gagaggccaag</t>
  </si>
  <si>
    <t>tccacagaaaa</t>
  </si>
  <si>
    <t>acaaaaattaa</t>
  </si>
  <si>
    <t>aagttgggaac</t>
  </si>
  <si>
    <t>tttataagagc</t>
  </si>
  <si>
    <t>TGTTATCCCCT</t>
  </si>
  <si>
    <t>TTCTTAAAAAT</t>
  </si>
  <si>
    <t>gaataatggaa</t>
  </si>
  <si>
    <t>CTATCaagaat</t>
  </si>
  <si>
    <t>ttgaaaatatt</t>
  </si>
  <si>
    <t>gaaatttgaaa</t>
  </si>
  <si>
    <t>cagctaacttc</t>
  </si>
  <si>
    <t>tgtatgaaaaa</t>
  </si>
  <si>
    <t>aaataaaattc</t>
  </si>
  <si>
    <t>ttcataagaaa</t>
  </si>
  <si>
    <t>TCTgctgggtg</t>
  </si>
  <si>
    <t>GCTTTTAAATT</t>
  </si>
  <si>
    <t>gCAGTCTAAAG</t>
  </si>
  <si>
    <t>CAGTCTAAAGT</t>
  </si>
  <si>
    <t>tctgtaagatt</t>
  </si>
  <si>
    <t>ttgttgaaaaa</t>
  </si>
  <si>
    <t>ctatgtcttgg</t>
  </si>
  <si>
    <t>tttttaaaaac</t>
  </si>
  <si>
    <t>gatttttgtat</t>
  </si>
  <si>
    <t>tgagcaaaaat</t>
  </si>
  <si>
    <t>tttTTAAAAAT</t>
  </si>
  <si>
    <t>tggttaaaaat</t>
  </si>
  <si>
    <t>AAGTCAACAAC</t>
  </si>
  <si>
    <t>AAGTGATAAAT</t>
  </si>
  <si>
    <t>ATATTGAAAAA</t>
  </si>
  <si>
    <t>TTAAGATTTTT</t>
  </si>
  <si>
    <t>CATTTAAAACT</t>
  </si>
  <si>
    <t>ATCTAATATAA</t>
  </si>
  <si>
    <t>CTTTTGAAAAT</t>
  </si>
  <si>
    <t>atattaaaaac</t>
  </si>
  <si>
    <t>gatggaaagag</t>
  </si>
  <si>
    <t>TCAGGATAAAT</t>
  </si>
  <si>
    <t>ATCAGGATAAA</t>
  </si>
  <si>
    <t>CATGGATGCTG</t>
  </si>
  <si>
    <t>TTTTTAAAAAC</t>
  </si>
  <si>
    <t>aaaaaggtcta</t>
  </si>
  <si>
    <t>gtctcaaaaaa</t>
  </si>
  <si>
    <t>GCTCTGGAAAG</t>
  </si>
  <si>
    <t>TCTGGAAAGAA</t>
  </si>
  <si>
    <t>AATCAACTTAT</t>
  </si>
  <si>
    <t>TACATTAAAAA</t>
  </si>
  <si>
    <t>GGATGGTATTT</t>
  </si>
  <si>
    <t>GGTTTAGAAGG</t>
  </si>
  <si>
    <t>aactggtgaaa</t>
  </si>
  <si>
    <t>cactgaaatta</t>
  </si>
  <si>
    <t>GACCTTTAGAA</t>
  </si>
  <si>
    <t>CCTTTAGAAAC</t>
  </si>
  <si>
    <t>ATCTGAACAAC</t>
  </si>
  <si>
    <t>CCTATAAGAAC</t>
  </si>
  <si>
    <t>TTTTCAGGAGG</t>
  </si>
  <si>
    <t>GAGATAGAAAA</t>
  </si>
  <si>
    <t>gtttaaaaaca</t>
  </si>
  <si>
    <t>tcactaaagaa</t>
  </si>
  <si>
    <t>CAGGGCAGGGG</t>
  </si>
  <si>
    <t>GTTATAAGAGT</t>
  </si>
  <si>
    <t>ataatacatgt</t>
  </si>
  <si>
    <t>aactcagaaaa</t>
  </si>
  <si>
    <t>aataggtaaat</t>
  </si>
  <si>
    <t>tatataaaatg</t>
  </si>
  <si>
    <t>AAGTTGGGGAA</t>
  </si>
  <si>
    <t>ATTAGAAAAGT</t>
  </si>
  <si>
    <t>aagcgtgatgg</t>
  </si>
  <si>
    <t>ATGTTCAAATA</t>
  </si>
  <si>
    <t>CACAGAAAAAA</t>
  </si>
  <si>
    <t>caaagacttgg</t>
  </si>
  <si>
    <t>acagcaaagac</t>
  </si>
  <si>
    <t>ATGCATTTGCT</t>
  </si>
  <si>
    <t>CTGTCAACATG</t>
  </si>
  <si>
    <t>TTGAGAACCAA</t>
  </si>
  <si>
    <t>CTATTCAAAAT</t>
  </si>
  <si>
    <t>GCTCAgcccgg</t>
  </si>
  <si>
    <t>CATTTAAAGAT</t>
  </si>
  <si>
    <t>AATAAAACTTg</t>
  </si>
  <si>
    <t>ACTTTAAGAAT</t>
  </si>
  <si>
    <t>TTGggccagac</t>
  </si>
  <si>
    <t>TCACTAAAGAA</t>
  </si>
  <si>
    <t>GAATAAAGCAT</t>
  </si>
  <si>
    <t>acattcaaaat</t>
  </si>
  <si>
    <t>aattgtttggc</t>
  </si>
  <si>
    <t>agattaaaaaa</t>
  </si>
  <si>
    <t>actccacttaa</t>
  </si>
  <si>
    <t>cacttaaaaaa</t>
  </si>
  <si>
    <t>gtgaaagaata</t>
  </si>
  <si>
    <t>atattaagaaa</t>
  </si>
  <si>
    <t>tttccctatta</t>
  </si>
  <si>
    <t>tatttatagat</t>
  </si>
  <si>
    <t>GCAATGAAAAT</t>
  </si>
  <si>
    <t>catccggccgg</t>
  </si>
  <si>
    <t>aaaaaatgcac</t>
  </si>
  <si>
    <t>aaaaaagttgg</t>
  </si>
  <si>
    <t>aagttaaaaaa</t>
  </si>
  <si>
    <t>AATAGAAAAGA</t>
  </si>
  <si>
    <t>ATAATAGAAAA</t>
  </si>
  <si>
    <t>aaatgaagtat</t>
  </si>
  <si>
    <t>aatataagaaa</t>
  </si>
  <si>
    <t>TCACTATAGTG</t>
  </si>
  <si>
    <t>TTGTTAAATAT</t>
  </si>
  <si>
    <t>ATTAAAAGATT</t>
  </si>
  <si>
    <t>ATATTAAAAGA</t>
  </si>
  <si>
    <t>caaaccacagc</t>
  </si>
  <si>
    <t>tgaaatcaaaa</t>
  </si>
  <si>
    <t>CATTTAAGAaa</t>
  </si>
  <si>
    <t>gcaaataaaaa</t>
    <phoneticPr fontId="1" type="noConversion"/>
  </si>
  <si>
    <t>L1_CL_DoxOrf_Dox_B5</t>
    <phoneticPr fontId="1" type="noConversion"/>
  </si>
  <si>
    <t>m84231_240405_070838_s3/101520776/ccs</t>
  </si>
  <si>
    <t>m84231_240405_070838_s3/75302937/ccs</t>
  </si>
  <si>
    <t>m84231_240405_070838_s3/262017827/ccs</t>
  </si>
  <si>
    <t>m84231_240405_070838_s3/221774699/ccs</t>
  </si>
  <si>
    <t>m84231_240405_070838_s3/120788196/ccs</t>
  </si>
  <si>
    <t>m84063_231228_180009_s2/245501200/ccs</t>
  </si>
  <si>
    <t>chr4:98840341(R)</t>
    <phoneticPr fontId="1" type="noConversion"/>
  </si>
  <si>
    <t>chr17:38633543(R)</t>
    <phoneticPr fontId="1" type="noConversion"/>
  </si>
  <si>
    <t>chr6:78009955(R)</t>
    <phoneticPr fontId="1" type="noConversion"/>
  </si>
  <si>
    <t>chr10:30986646(R)</t>
    <phoneticPr fontId="1" type="noConversion"/>
  </si>
  <si>
    <t>chr19:9480577(R)</t>
    <phoneticPr fontId="1" type="noConversion"/>
  </si>
  <si>
    <t>chr3:154516536(R)</t>
    <phoneticPr fontId="1" type="noConversion"/>
  </si>
  <si>
    <t>chr4:165371342(R)</t>
    <phoneticPr fontId="1" type="noConversion"/>
  </si>
  <si>
    <t>chr2:45930325(R)</t>
    <phoneticPr fontId="1" type="noConversion"/>
  </si>
  <si>
    <t>chr13:29846466(R)</t>
    <phoneticPr fontId="1" type="noConversion"/>
  </si>
  <si>
    <t>chr11:106408818(F)</t>
    <phoneticPr fontId="1" type="noConversion"/>
  </si>
  <si>
    <t>chr6:112472036(R)</t>
    <phoneticPr fontId="1" type="noConversion"/>
  </si>
  <si>
    <t>chr5:157604619(R)</t>
    <phoneticPr fontId="1" type="noConversion"/>
  </si>
  <si>
    <t>chrX:95500068(R)</t>
    <phoneticPr fontId="1" type="noConversion"/>
  </si>
  <si>
    <t>chr11:18410359(F)</t>
    <phoneticPr fontId="1" type="noConversion"/>
  </si>
  <si>
    <t>chr12:104236330(R)</t>
    <phoneticPr fontId="1" type="noConversion"/>
  </si>
  <si>
    <t>chr4:144994592(F)</t>
    <phoneticPr fontId="1" type="noConversion"/>
  </si>
  <si>
    <t>chr9:95851672(R)</t>
    <phoneticPr fontId="1" type="noConversion"/>
  </si>
  <si>
    <t>chr2:227818529(R)</t>
    <phoneticPr fontId="1" type="noConversion"/>
  </si>
  <si>
    <t>none</t>
  </si>
  <si>
    <t>GTG</t>
  </si>
  <si>
    <t>g</t>
  </si>
  <si>
    <t>G</t>
  </si>
  <si>
    <t>AGTCTCA</t>
  </si>
  <si>
    <t>C</t>
  </si>
  <si>
    <t>CTTCAGATTCCAGATATGC</t>
  </si>
  <si>
    <t>chr9:35597641(F)</t>
    <phoneticPr fontId="1" type="noConversion"/>
  </si>
  <si>
    <t>TAA</t>
  </si>
  <si>
    <t>AA</t>
  </si>
  <si>
    <t>AAA</t>
  </si>
  <si>
    <t>ACA</t>
  </si>
  <si>
    <t>ATG</t>
  </si>
  <si>
    <t>GAACTATTC</t>
  </si>
  <si>
    <t>GAGC</t>
  </si>
  <si>
    <t>GC</t>
  </si>
  <si>
    <t>GGT</t>
  </si>
  <si>
    <t>GT</t>
  </si>
  <si>
    <t>T</t>
  </si>
  <si>
    <t>TT</t>
  </si>
  <si>
    <t>TTCGC</t>
  </si>
  <si>
    <t>a</t>
  </si>
  <si>
    <t>aactgatt</t>
  </si>
  <si>
    <t>aag</t>
  </si>
  <si>
    <t>AATTCTC</t>
  </si>
  <si>
    <t>ag</t>
  </si>
  <si>
    <t>aga</t>
  </si>
  <si>
    <t>AGG</t>
  </si>
  <si>
    <t>at</t>
  </si>
  <si>
    <t>atg</t>
  </si>
  <si>
    <t>ATTC</t>
  </si>
  <si>
    <t>c</t>
  </si>
  <si>
    <t>CA</t>
  </si>
  <si>
    <t>CAA</t>
  </si>
  <si>
    <t>CC</t>
  </si>
  <si>
    <t>cta</t>
  </si>
  <si>
    <t>ctgcatt</t>
  </si>
  <si>
    <t>GA</t>
  </si>
  <si>
    <t>GCT</t>
  </si>
  <si>
    <t>GGA</t>
  </si>
  <si>
    <t>gta</t>
  </si>
  <si>
    <t>t</t>
  </si>
  <si>
    <t>tg</t>
  </si>
  <si>
    <t>tttt</t>
  </si>
  <si>
    <t>GGGAGC</t>
  </si>
  <si>
    <t>ACTG</t>
  </si>
  <si>
    <t>AGGTCT</t>
  </si>
  <si>
    <t>GAT</t>
  </si>
  <si>
    <t>AGATTGTCAGCTGCGTTTCCGCGGTCGCG</t>
  </si>
  <si>
    <t>GGCCGGGCAGAAGCTGCGGCGGG</t>
  </si>
  <si>
    <t>AG</t>
  </si>
  <si>
    <t>A</t>
  </si>
  <si>
    <t>tctt</t>
  </si>
  <si>
    <t>agt</t>
  </si>
  <si>
    <t>gt</t>
  </si>
  <si>
    <t>ata</t>
  </si>
  <si>
    <t>TCAT</t>
  </si>
  <si>
    <t>TTTT</t>
  </si>
  <si>
    <t>TG</t>
  </si>
  <si>
    <t>TAATT</t>
  </si>
  <si>
    <t>cc</t>
  </si>
  <si>
    <t>ccc</t>
  </si>
  <si>
    <t>GTTT</t>
  </si>
  <si>
    <t>aaca</t>
  </si>
  <si>
    <t>TTAT</t>
  </si>
  <si>
    <t>ACT</t>
  </si>
  <si>
    <t>ataa</t>
  </si>
  <si>
    <t>TCT</t>
  </si>
  <si>
    <t>tca</t>
  </si>
  <si>
    <t>GTT</t>
  </si>
  <si>
    <t>Ggg</t>
  </si>
  <si>
    <t>tcc</t>
  </si>
  <si>
    <t>G</t>
    <phoneticPr fontId="1" type="noConversion"/>
  </si>
  <si>
    <t>m84231_240405_090807_s4/143988288/ccs</t>
    <phoneticPr fontId="1" type="noConversion"/>
  </si>
  <si>
    <t>m84231_240405_090807_s4/9508314/ccs</t>
  </si>
  <si>
    <t>m84231_240405_090807_s4/78517334/ccs</t>
    <phoneticPr fontId="1" type="noConversion"/>
  </si>
  <si>
    <t>CCGGTtagaat</t>
    <phoneticPr fontId="1" type="noConversion"/>
  </si>
  <si>
    <t>m84175_231220_011422_s2/86246014/ccs</t>
  </si>
  <si>
    <t>m84175_231220_011422_s2/108660219/ccs</t>
  </si>
  <si>
    <t>m84175_231220_011422_s2/91099888/ccs</t>
  </si>
  <si>
    <t>GALNT1, chr18:35581727-35710989</t>
    <phoneticPr fontId="1" type="noConversion"/>
  </si>
  <si>
    <t>m84231_240405_090807_s4/17892527/ccs</t>
  </si>
  <si>
    <t>chr11:46913738(R)</t>
    <phoneticPr fontId="1" type="noConversion"/>
  </si>
  <si>
    <t>m84231_240405_090807_s4/198837136/ccs</t>
  </si>
  <si>
    <t>chr4:125354168(R)</t>
    <phoneticPr fontId="1" type="noConversion"/>
  </si>
  <si>
    <t>m84231_240405_090807_s4/95816326/ccs</t>
  </si>
  <si>
    <t>m84231_240405_090807_s4/84153226/ccs</t>
  </si>
  <si>
    <t>chr6:52547956(R)</t>
    <phoneticPr fontId="1" type="noConversion"/>
  </si>
  <si>
    <t>m84231_240405_090807_s4/226820468/ccs</t>
  </si>
  <si>
    <t>chr4:53335929(R)</t>
    <phoneticPr fontId="1" type="noConversion"/>
  </si>
  <si>
    <t>m84231_240405_090807_s4/150605744/ccs</t>
  </si>
  <si>
    <t>chr19:39434442(R)</t>
    <phoneticPr fontId="1" type="noConversion"/>
  </si>
  <si>
    <t>m84231_240405_090807_s4/194713485/ccs</t>
  </si>
  <si>
    <t>chr10:68183023(R)</t>
    <phoneticPr fontId="1" type="noConversion"/>
  </si>
  <si>
    <t>m84231_240405_090807_s4/74715321/ccs</t>
  </si>
  <si>
    <t>chr3:145356848(R)</t>
    <phoneticPr fontId="1" type="noConversion"/>
  </si>
  <si>
    <t>m84231_240405_090807_s4/265619342/ccs</t>
  </si>
  <si>
    <t>m84231_240405_090807_s4/239668584/ccs</t>
  </si>
  <si>
    <t>m84231_240405_090807_s4/152436901/ccs</t>
  </si>
  <si>
    <t>m84143_240405_085826_s1/30869189/ccs</t>
  </si>
  <si>
    <t>m84231_240405_070838_s3/150211995/ccs</t>
  </si>
  <si>
    <t>chr6:145015809(R)</t>
    <phoneticPr fontId="1" type="noConversion"/>
  </si>
  <si>
    <t>chr2:199968190(R)</t>
    <phoneticPr fontId="1" type="noConversion"/>
  </si>
  <si>
    <t>Full_length,Inverted</t>
    <phoneticPr fontId="1" type="noConversion"/>
  </si>
  <si>
    <t>L1_CL_DoxOrf_Dox_C3</t>
    <phoneticPr fontId="1" type="noConversion"/>
  </si>
  <si>
    <t>L1_CL_DoxOrf_Dox_E1</t>
    <phoneticPr fontId="1" type="noConversion"/>
  </si>
  <si>
    <t>GGGG</t>
    <phoneticPr fontId="1" type="noConversion"/>
  </si>
  <si>
    <t>cannot determine</t>
    <phoneticPr fontId="1" type="noConversion"/>
  </si>
  <si>
    <t>source transcript ID</t>
    <phoneticPr fontId="1" type="noConversion"/>
  </si>
  <si>
    <t>ENST00000478989</t>
    <phoneticPr fontId="1" type="noConversion"/>
  </si>
  <si>
    <t>ENST00000358755</t>
    <phoneticPr fontId="1" type="noConversion"/>
  </si>
  <si>
    <t>ENST00000481861</t>
    <phoneticPr fontId="1" type="noConversion"/>
  </si>
  <si>
    <t>ENST00000341423</t>
    <phoneticPr fontId="1" type="noConversion"/>
  </si>
  <si>
    <t>ENST00000338779</t>
    <phoneticPr fontId="1" type="noConversion"/>
  </si>
  <si>
    <t>ENST00000652129</t>
    <phoneticPr fontId="1" type="noConversion"/>
  </si>
  <si>
    <t>ENST00000382142</t>
    <phoneticPr fontId="1" type="noConversion"/>
  </si>
  <si>
    <t>ENST00000577363</t>
    <phoneticPr fontId="1" type="noConversion"/>
  </si>
  <si>
    <t>ENST00000537020</t>
    <phoneticPr fontId="1" type="noConversion"/>
  </si>
  <si>
    <t>ENST00000309033</t>
    <phoneticPr fontId="1" type="noConversion"/>
  </si>
  <si>
    <t>ENST00000353331</t>
    <phoneticPr fontId="1" type="noConversion"/>
  </si>
  <si>
    <t>ENST00000330374</t>
    <phoneticPr fontId="1" type="noConversion"/>
  </si>
  <si>
    <t>ENST00000344722</t>
    <phoneticPr fontId="1" type="noConversion"/>
  </si>
  <si>
    <t>ENST00000265081</t>
    <phoneticPr fontId="1" type="noConversion"/>
  </si>
  <si>
    <t>ENST00000549934</t>
    <phoneticPr fontId="1" type="noConversion"/>
  </si>
  <si>
    <t>ENST00000336126</t>
    <phoneticPr fontId="1" type="noConversion"/>
  </si>
  <si>
    <t>ENST00000652365</t>
    <phoneticPr fontId="1" type="noConversion"/>
  </si>
  <si>
    <t>ENST00000366553</t>
    <phoneticPr fontId="1" type="noConversion"/>
  </si>
  <si>
    <t>ENST00000414626</t>
    <phoneticPr fontId="1" type="noConversion"/>
  </si>
  <si>
    <t>ENST00000258729</t>
    <phoneticPr fontId="1" type="noConversion"/>
  </si>
  <si>
    <t>ENST00000355460</t>
    <phoneticPr fontId="1" type="noConversion"/>
  </si>
  <si>
    <t>ENST00000216743</t>
    <phoneticPr fontId="1" type="noConversion"/>
  </si>
  <si>
    <t>ENST00000298786</t>
    <phoneticPr fontId="1" type="noConversion"/>
  </si>
  <si>
    <t>ENST00000468747</t>
    <phoneticPr fontId="1" type="noConversion"/>
  </si>
  <si>
    <t>ENST00000315436</t>
    <phoneticPr fontId="1" type="noConversion"/>
  </si>
  <si>
    <t>ENST00000302550</t>
    <phoneticPr fontId="1" type="noConversion"/>
  </si>
  <si>
    <t>ENST00000702276</t>
    <phoneticPr fontId="1" type="noConversion"/>
  </si>
  <si>
    <t>ENST00000269195</t>
    <phoneticPr fontId="1" type="noConversion"/>
  </si>
  <si>
    <t>ENST00000261667</t>
    <phoneticPr fontId="1" type="noConversion"/>
  </si>
  <si>
    <t>ENST00000518297</t>
    <phoneticPr fontId="1" type="noConversion"/>
  </si>
  <si>
    <t>ENST00000409600</t>
    <phoneticPr fontId="1" type="noConversion"/>
  </si>
  <si>
    <t>ENST00000370982</t>
    <phoneticPr fontId="1" type="noConversion"/>
  </si>
  <si>
    <t>ENST00000242719</t>
    <phoneticPr fontId="1" type="noConversion"/>
  </si>
  <si>
    <t>ENST00000538489</t>
    <phoneticPr fontId="1" type="noConversion"/>
  </si>
  <si>
    <t>ENST00000351677</t>
    <phoneticPr fontId="1" type="noConversion"/>
  </si>
  <si>
    <t>ENST00000330137</t>
    <phoneticPr fontId="1" type="noConversion"/>
  </si>
  <si>
    <t>ENST00000524003</t>
    <phoneticPr fontId="1" type="noConversion"/>
  </si>
  <si>
    <t>ENST00000146376</t>
    <phoneticPr fontId="1" type="noConversion"/>
  </si>
  <si>
    <t>ENST00000389063</t>
    <phoneticPr fontId="1" type="noConversion"/>
  </si>
  <si>
    <t>ENST00000440869</t>
    <phoneticPr fontId="1" type="noConversion"/>
  </si>
  <si>
    <t>ENST00000554366</t>
    <phoneticPr fontId="1" type="noConversion"/>
  </si>
  <si>
    <t>ENST00000367307</t>
    <phoneticPr fontId="1" type="noConversion"/>
  </si>
  <si>
    <t>ENST00000265295</t>
    <phoneticPr fontId="1" type="noConversion"/>
  </si>
  <si>
    <t>ENST00000370742</t>
    <phoneticPr fontId="1" type="noConversion"/>
  </si>
  <si>
    <t>ENST00000583931</t>
    <phoneticPr fontId="1" type="noConversion"/>
  </si>
  <si>
    <t>ENST00000370966</t>
    <phoneticPr fontId="1" type="noConversion"/>
  </si>
  <si>
    <t>ENST00000259154</t>
    <phoneticPr fontId="1" type="noConversion"/>
  </si>
  <si>
    <t>ENST00000395958</t>
    <phoneticPr fontId="1" type="noConversion"/>
  </si>
  <si>
    <t>ENST00000398136</t>
    <phoneticPr fontId="1" type="noConversion"/>
  </si>
  <si>
    <t>ENST00000508137</t>
    <phoneticPr fontId="1" type="noConversion"/>
  </si>
  <si>
    <t>ENST00000699075</t>
    <phoneticPr fontId="1" type="noConversion"/>
  </si>
  <si>
    <t>ENST00000341049</t>
    <phoneticPr fontId="1" type="noConversion"/>
  </si>
  <si>
    <t>ENST00000472193</t>
    <phoneticPr fontId="1" type="noConversion"/>
  </si>
  <si>
    <t>ENST00000678012</t>
    <phoneticPr fontId="1" type="noConversion"/>
  </si>
  <si>
    <t>ENST00000377818</t>
    <phoneticPr fontId="1" type="noConversion"/>
  </si>
  <si>
    <t>ENST00000680652</t>
    <phoneticPr fontId="1" type="noConversion"/>
  </si>
  <si>
    <t>ENST00000375991</t>
    <phoneticPr fontId="1" type="noConversion"/>
  </si>
  <si>
    <t>ENST00000621441</t>
    <phoneticPr fontId="1" type="noConversion"/>
  </si>
  <si>
    <t>ENST00000657001</t>
    <phoneticPr fontId="1" type="noConversion"/>
  </si>
  <si>
    <t>ENST00000427199</t>
    <phoneticPr fontId="1" type="noConversion"/>
  </si>
  <si>
    <t>ENST00000464814</t>
    <phoneticPr fontId="1" type="noConversion"/>
  </si>
  <si>
    <t>ENST00000237654</t>
    <phoneticPr fontId="1" type="noConversion"/>
  </si>
  <si>
    <t>ENST00000226004</t>
    <phoneticPr fontId="1" type="noConversion"/>
  </si>
  <si>
    <t>ENST00000327155</t>
    <phoneticPr fontId="1" type="noConversion"/>
  </si>
  <si>
    <t>ENST00000393047</t>
    <phoneticPr fontId="1" type="noConversion"/>
  </si>
  <si>
    <t>ENST00000376327</t>
    <phoneticPr fontId="1" type="noConversion"/>
  </si>
  <si>
    <t>ENST00000554659</t>
    <phoneticPr fontId="1" type="noConversion"/>
  </si>
  <si>
    <t>ENST00000443387</t>
    <phoneticPr fontId="1" type="noConversion"/>
  </si>
  <si>
    <t>ENST00000378863</t>
    <phoneticPr fontId="1" type="noConversion"/>
  </si>
  <si>
    <t>ENST00000433866</t>
    <phoneticPr fontId="1" type="noConversion"/>
  </si>
  <si>
    <t>ENST00000683046</t>
    <phoneticPr fontId="1" type="noConversion"/>
  </si>
  <si>
    <t>ENST00000343380</t>
    <phoneticPr fontId="1" type="noConversion"/>
  </si>
  <si>
    <t>ENST00000396049</t>
    <phoneticPr fontId="1" type="noConversion"/>
  </si>
  <si>
    <t>ENST00000541490</t>
    <phoneticPr fontId="1" type="noConversion"/>
  </si>
  <si>
    <t>ENST00000416081</t>
    <phoneticPr fontId="1" type="noConversion"/>
  </si>
  <si>
    <t>ENST00000335007</t>
    <phoneticPr fontId="1" type="noConversion"/>
  </si>
  <si>
    <t>ENST00000206423</t>
    <phoneticPr fontId="1" type="noConversion"/>
  </si>
  <si>
    <t>ENST00000295822</t>
    <phoneticPr fontId="1" type="noConversion"/>
  </si>
  <si>
    <t>ENST00000373491</t>
    <phoneticPr fontId="1" type="noConversion"/>
  </si>
  <si>
    <t>ENST00000393360</t>
    <phoneticPr fontId="1" type="noConversion"/>
  </si>
  <si>
    <t>ENST00000368575</t>
    <phoneticPr fontId="1" type="noConversion"/>
  </si>
  <si>
    <t>ENST00000468747</t>
    <phoneticPr fontId="1" type="noConversion"/>
  </si>
  <si>
    <t>ENST00000274071</t>
    <phoneticPr fontId="1" type="noConversion"/>
  </si>
  <si>
    <t>ENST00000403825</t>
    <phoneticPr fontId="1" type="noConversion"/>
  </si>
  <si>
    <t>ENST00000330137</t>
    <phoneticPr fontId="1" type="noConversion"/>
  </si>
  <si>
    <t>ENST00000545232</t>
    <phoneticPr fontId="1" type="noConversion"/>
  </si>
  <si>
    <t>ENST00000357037</t>
    <phoneticPr fontId="1" type="noConversion"/>
  </si>
  <si>
    <t>ENST00000355899</t>
    <phoneticPr fontId="1" type="noConversion"/>
  </si>
  <si>
    <t>ENST00000340020</t>
    <phoneticPr fontId="1" type="noConversion"/>
  </si>
  <si>
    <t>ENST00000565323</t>
    <phoneticPr fontId="1" type="noConversion"/>
  </si>
  <si>
    <t>ENST00000240922</t>
    <phoneticPr fontId="1" type="noConversion"/>
  </si>
  <si>
    <t>ENST00000374379</t>
    <phoneticPr fontId="1" type="noConversion"/>
  </si>
  <si>
    <t>ENST00000673217</t>
    <phoneticPr fontId="1" type="noConversion"/>
  </si>
  <si>
    <t>ENST00000675807</t>
    <phoneticPr fontId="1" type="noConversion"/>
  </si>
  <si>
    <t>ENST00000617526</t>
    <phoneticPr fontId="1" type="noConversion"/>
  </si>
  <si>
    <t>ENST00000692407</t>
    <phoneticPr fontId="1" type="noConversion"/>
  </si>
  <si>
    <t>ENST00000457928</t>
    <phoneticPr fontId="1" type="noConversion"/>
  </si>
  <si>
    <t>ENST00000500813</t>
    <phoneticPr fontId="1" type="noConversion"/>
  </si>
  <si>
    <t>ENST00000361556</t>
    <phoneticPr fontId="1" type="noConversion"/>
  </si>
  <si>
    <t>ENST00000264028</t>
    <phoneticPr fontId="1" type="noConversion"/>
  </si>
  <si>
    <t>ENST00000682162</t>
    <phoneticPr fontId="1" type="noConversion"/>
  </si>
  <si>
    <t>ENST00000481873</t>
    <phoneticPr fontId="1" type="noConversion"/>
  </si>
  <si>
    <t>ENST00000256383</t>
    <phoneticPr fontId="1" type="noConversion"/>
  </si>
  <si>
    <t>ENST00000397511</t>
    <phoneticPr fontId="1" type="noConversion"/>
  </si>
  <si>
    <t>ENST00000317610</t>
    <phoneticPr fontId="1" type="noConversion"/>
  </si>
  <si>
    <t>ENST00000257770</t>
    <phoneticPr fontId="1" type="noConversion"/>
  </si>
  <si>
    <t>ENST00000409001</t>
    <phoneticPr fontId="1" type="noConversion"/>
  </si>
  <si>
    <t>ENST00000399598</t>
    <phoneticPr fontId="1" type="noConversion"/>
  </si>
  <si>
    <t>ENST00000613397</t>
    <phoneticPr fontId="1" type="noConversion"/>
  </si>
  <si>
    <t>ENST00000262096</t>
    <phoneticPr fontId="1" type="noConversion"/>
  </si>
  <si>
    <t>ENST00000288266</t>
    <phoneticPr fontId="1" type="noConversion"/>
  </si>
  <si>
    <t>ENST00000347635</t>
    <phoneticPr fontId="1" type="noConversion"/>
  </si>
  <si>
    <t>ENST00000237853</t>
    <phoneticPr fontId="1" type="noConversion"/>
  </si>
  <si>
    <t>ENST00000263168</t>
    <phoneticPr fontId="1" type="noConversion"/>
  </si>
  <si>
    <t>ENST00000392132</t>
    <phoneticPr fontId="1" type="noConversion"/>
  </si>
  <si>
    <t>ENST00000341372</t>
    <phoneticPr fontId="1" type="noConversion"/>
  </si>
  <si>
    <t>ENST00000698639</t>
    <phoneticPr fontId="1" type="noConversion"/>
  </si>
  <si>
    <t>ENST00000682725</t>
    <phoneticPr fontId="1" type="noConversion"/>
  </si>
  <si>
    <t>ENST00000592199</t>
    <phoneticPr fontId="1" type="noConversion"/>
  </si>
  <si>
    <t>ENST00000222644</t>
    <phoneticPr fontId="1" type="noConversion"/>
  </si>
  <si>
    <t>ENST00000373365</t>
    <phoneticPr fontId="1" type="noConversion"/>
  </si>
  <si>
    <t>ENST00000616978</t>
    <phoneticPr fontId="1" type="noConversion"/>
  </si>
  <si>
    <t>ENST00000379565</t>
    <phoneticPr fontId="1" type="noConversion"/>
  </si>
  <si>
    <t>ENST00000367385</t>
    <phoneticPr fontId="1" type="noConversion"/>
  </si>
  <si>
    <t>ENST00000370867</t>
    <phoneticPr fontId="1" type="noConversion"/>
  </si>
  <si>
    <t>ENST00000298875</t>
    <phoneticPr fontId="1" type="noConversion"/>
  </si>
  <si>
    <t>ENST00000284031</t>
    <phoneticPr fontId="1" type="noConversion"/>
  </si>
  <si>
    <t>ENST00000672866</t>
    <phoneticPr fontId="1" type="noConversion"/>
  </si>
  <si>
    <t>ENST00000368149</t>
    <phoneticPr fontId="1" type="noConversion"/>
  </si>
  <si>
    <t>ENST00000325954</t>
    <phoneticPr fontId="1" type="noConversion"/>
  </si>
  <si>
    <t>ENST00000458549</t>
    <phoneticPr fontId="1" type="noConversion"/>
  </si>
  <si>
    <t>ENST00000383432</t>
    <phoneticPr fontId="1" type="noConversion"/>
  </si>
  <si>
    <t>ENST00000414691</t>
    <phoneticPr fontId="1" type="noConversion"/>
  </si>
  <si>
    <t>ENST00000583648</t>
    <phoneticPr fontId="1" type="noConversion"/>
  </si>
  <si>
    <t>ENST00000237654</t>
    <phoneticPr fontId="1" type="noConversion"/>
  </si>
  <si>
    <t>ENST00000233336</t>
    <phoneticPr fontId="1" type="noConversion"/>
  </si>
  <si>
    <t>ENST00000370982</t>
    <phoneticPr fontId="1" type="noConversion"/>
  </si>
  <si>
    <t>ENST00000393360</t>
    <phoneticPr fontId="1" type="noConversion"/>
  </si>
  <si>
    <t>ENST00000299633</t>
    <phoneticPr fontId="1" type="noConversion"/>
  </si>
  <si>
    <t>ENST00000523917</t>
    <phoneticPr fontId="1" type="noConversion"/>
  </si>
  <si>
    <t>ENST00000345990</t>
    <phoneticPr fontId="1" type="noConversion"/>
  </si>
  <si>
    <t>ENST00000509372</t>
    <phoneticPr fontId="1" type="noConversion"/>
  </si>
  <si>
    <t>ENST00000305124</t>
    <phoneticPr fontId="1" type="noConversion"/>
  </si>
  <si>
    <t>ENST00000375549</t>
    <phoneticPr fontId="1" type="noConversion"/>
  </si>
  <si>
    <t>ENST00000510146</t>
    <phoneticPr fontId="1" type="noConversion"/>
  </si>
  <si>
    <t>ENST00000423239</t>
    <phoneticPr fontId="1" type="noConversion"/>
  </si>
  <si>
    <t>ENST00000403681</t>
    <phoneticPr fontId="1" type="noConversion"/>
  </si>
  <si>
    <t>ENST00000396526</t>
    <phoneticPr fontId="1" type="noConversion"/>
  </si>
  <si>
    <t>ENST00000693758</t>
    <phoneticPr fontId="1" type="noConversion"/>
  </si>
  <si>
    <t>ENST00000415914</t>
    <phoneticPr fontId="1" type="noConversion"/>
  </si>
  <si>
    <t>ENST00000360472</t>
    <phoneticPr fontId="1" type="noConversion"/>
  </si>
  <si>
    <t>ENST00000332707</t>
    <phoneticPr fontId="1" type="noConversion"/>
  </si>
  <si>
    <t>ENST00000374379</t>
    <phoneticPr fontId="1" type="noConversion"/>
  </si>
  <si>
    <t>ENST00000368072</t>
    <phoneticPr fontId="1" type="noConversion"/>
  </si>
  <si>
    <t>ENST00000491117</t>
    <phoneticPr fontId="1" type="noConversion"/>
  </si>
  <si>
    <t>ENST00000264451</t>
    <phoneticPr fontId="1" type="noConversion"/>
  </si>
  <si>
    <t>ENST00000366607</t>
    <phoneticPr fontId="1" type="noConversion"/>
  </si>
  <si>
    <t>ENST00000265361</t>
    <phoneticPr fontId="1" type="noConversion"/>
  </si>
  <si>
    <t>ENST00000613966</t>
    <phoneticPr fontId="1" type="noConversion"/>
  </si>
  <si>
    <t>ENST00000355622</t>
    <phoneticPr fontId="1" type="noConversion"/>
  </si>
  <si>
    <t>ENST00000251241</t>
    <phoneticPr fontId="1" type="noConversion"/>
  </si>
  <si>
    <t>ENST00000443503</t>
    <phoneticPr fontId="1" type="noConversion"/>
  </si>
  <si>
    <t>ENST00000373670</t>
    <phoneticPr fontId="1" type="noConversion"/>
  </si>
  <si>
    <t>ENST00000287727</t>
    <phoneticPr fontId="1" type="noConversion"/>
  </si>
  <si>
    <t>ENST00000367433</t>
    <phoneticPr fontId="1" type="noConversion"/>
  </si>
  <si>
    <t>ENST00000685332</t>
    <phoneticPr fontId="1" type="noConversion"/>
  </si>
  <si>
    <t>ENST00000360079</t>
    <phoneticPr fontId="1" type="noConversion"/>
  </si>
  <si>
    <t>ENST00000398733</t>
    <phoneticPr fontId="1" type="noConversion"/>
  </si>
  <si>
    <t>ENST00000621441</t>
    <phoneticPr fontId="1" type="noConversion"/>
  </si>
  <si>
    <t>ENST00000392455</t>
    <phoneticPr fontId="1" type="noConversion"/>
  </si>
  <si>
    <t>ENST00000373408</t>
    <phoneticPr fontId="1" type="noConversion"/>
  </si>
  <si>
    <t>ENST00000396668</t>
    <phoneticPr fontId="1" type="noConversion"/>
  </si>
  <si>
    <t>ttgtcaaagaa</t>
    <phoneticPr fontId="1" type="noConversion"/>
  </si>
  <si>
    <t>cctcaaataaa</t>
    <phoneticPr fontId="1" type="noConversion"/>
  </si>
  <si>
    <t>ENST00000295087</t>
    <phoneticPr fontId="1" type="noConversion"/>
  </si>
  <si>
    <t>ENST00000618123</t>
    <phoneticPr fontId="1" type="noConversion"/>
  </si>
  <si>
    <t>ENST00000303221</t>
    <phoneticPr fontId="1" type="noConversion"/>
  </si>
  <si>
    <t>ENST00000319466</t>
    <phoneticPr fontId="1" type="noConversion"/>
  </si>
  <si>
    <t>ENST00000298786</t>
    <phoneticPr fontId="1" type="noConversion"/>
  </si>
  <si>
    <t>ENST00000242465</t>
    <phoneticPr fontId="1" type="noConversion"/>
  </si>
  <si>
    <t>ENST00000261263</t>
    <phoneticPr fontId="1" type="noConversion"/>
  </si>
  <si>
    <t>ENST00000436587</t>
    <phoneticPr fontId="1" type="noConversion"/>
  </si>
  <si>
    <t>ENST00000651785</t>
    <phoneticPr fontId="1" type="noConversion"/>
  </si>
  <si>
    <t>ENST00000490175</t>
    <phoneticPr fontId="1" type="noConversion"/>
  </si>
  <si>
    <t>ENST00000306698</t>
    <phoneticPr fontId="1" type="noConversion"/>
  </si>
  <si>
    <t>ENST00000613385</t>
    <phoneticPr fontId="1" type="noConversion"/>
  </si>
  <si>
    <t>ENST00000367385</t>
    <phoneticPr fontId="1" type="noConversion"/>
  </si>
  <si>
    <t>ENST00000688838</t>
    <phoneticPr fontId="1" type="noConversion"/>
  </si>
  <si>
    <t>ENST00000581312</t>
    <phoneticPr fontId="1" type="noConversion"/>
  </si>
  <si>
    <t>ENST00000557843</t>
    <phoneticPr fontId="1" type="noConversion"/>
  </si>
  <si>
    <t>ENST00000361432</t>
    <phoneticPr fontId="1" type="noConversion"/>
  </si>
  <si>
    <t>ENST00000303155</t>
    <phoneticPr fontId="1" type="noConversion"/>
  </si>
  <si>
    <t>ENST00000242059</t>
    <phoneticPr fontId="1" type="noConversion"/>
  </si>
  <si>
    <t>ENST00000544915</t>
    <phoneticPr fontId="1" type="noConversion"/>
  </si>
  <si>
    <t>ENST00000374466</t>
    <phoneticPr fontId="1" type="noConversion"/>
  </si>
  <si>
    <t>ENST00000552521</t>
    <phoneticPr fontId="1" type="noConversion"/>
  </si>
  <si>
    <t>ENST00000265073</t>
    <phoneticPr fontId="1" type="noConversion"/>
  </si>
  <si>
    <t>ENST00000671185</t>
    <phoneticPr fontId="1" type="noConversion"/>
  </si>
  <si>
    <t>ENST00000502978(closest)</t>
    <phoneticPr fontId="1" type="noConversion"/>
  </si>
  <si>
    <t>ENST00000263102</t>
    <phoneticPr fontId="1" type="noConversion"/>
  </si>
  <si>
    <t>ENST00000689258</t>
    <phoneticPr fontId="1" type="noConversion"/>
  </si>
  <si>
    <t>ENST00000381962</t>
    <phoneticPr fontId="1" type="noConversion"/>
  </si>
  <si>
    <t>ENST00000435532</t>
    <phoneticPr fontId="1" type="noConversion"/>
  </si>
  <si>
    <t>ENST00000651154</t>
    <phoneticPr fontId="1" type="noConversion"/>
  </si>
  <si>
    <t>ENST00000612117</t>
    <phoneticPr fontId="1" type="noConversion"/>
  </si>
  <si>
    <t>ENST00000237853</t>
    <phoneticPr fontId="1" type="noConversion"/>
  </si>
  <si>
    <t>PERPP2(very low expression)</t>
    <phoneticPr fontId="1" type="noConversion"/>
  </si>
  <si>
    <t>ENST00000238081</t>
    <phoneticPr fontId="1" type="noConversion"/>
  </si>
  <si>
    <t>ENST00000316097</t>
    <phoneticPr fontId="1" type="noConversion"/>
  </si>
  <si>
    <t>ENST00000360128</t>
    <phoneticPr fontId="1" type="noConversion"/>
  </si>
  <si>
    <t>ENST00000359793</t>
    <phoneticPr fontId="1" type="noConversion"/>
  </si>
  <si>
    <t>ENST00000322342</t>
    <phoneticPr fontId="1" type="noConversion"/>
  </si>
  <si>
    <t>ENST00000393795</t>
    <phoneticPr fontId="1" type="noConversion"/>
  </si>
  <si>
    <t>ENST00000370982</t>
    <phoneticPr fontId="1" type="noConversion"/>
  </si>
  <si>
    <t>ENST00000307407</t>
    <phoneticPr fontId="1" type="noConversion"/>
  </si>
  <si>
    <t>ENST00000359904</t>
    <phoneticPr fontId="1" type="noConversion"/>
  </si>
  <si>
    <t>ENST00000376663</t>
    <phoneticPr fontId="1" type="noConversion"/>
  </si>
  <si>
    <t>ENST00000260356</t>
    <phoneticPr fontId="1" type="noConversion"/>
  </si>
  <si>
    <t>ENST00000380715(closest)</t>
    <phoneticPr fontId="1" type="noConversion"/>
  </si>
  <si>
    <t>ENST00000378116</t>
    <phoneticPr fontId="1" type="noConversion"/>
  </si>
  <si>
    <t>ENST00000696489</t>
    <phoneticPr fontId="1" type="noConversion"/>
  </si>
  <si>
    <t>source_gene</t>
    <phoneticPr fontId="1" type="noConversion"/>
  </si>
  <si>
    <t>GREM1</t>
  </si>
  <si>
    <t>PRKAG2</t>
  </si>
  <si>
    <t>FZD6</t>
  </si>
  <si>
    <t>PRMT2</t>
  </si>
  <si>
    <t>HMGB1</t>
  </si>
  <si>
    <t>MTSS2</t>
  </si>
  <si>
    <t>MTMR12</t>
  </si>
  <si>
    <t>LDHA</t>
  </si>
  <si>
    <t>IL6ST</t>
  </si>
  <si>
    <t>BROX</t>
  </si>
  <si>
    <t>UBXN2A</t>
  </si>
  <si>
    <t>BCLAF1</t>
  </si>
  <si>
    <t>VMA21</t>
  </si>
  <si>
    <t>smc4</t>
  </si>
  <si>
    <t>MSH3</t>
  </si>
  <si>
    <t>C12orf75</t>
  </si>
  <si>
    <t>PCGF5</t>
  </si>
  <si>
    <t>CARD8</t>
  </si>
  <si>
    <t>OPN3</t>
  </si>
  <si>
    <t>LRRCC1</t>
  </si>
  <si>
    <t>IGF2BP3</t>
  </si>
  <si>
    <t>MBNL1</t>
  </si>
  <si>
    <t>ARHGAP5</t>
  </si>
  <si>
    <t>SHLD2</t>
  </si>
  <si>
    <t>FAM107B</t>
  </si>
  <si>
    <t>WSB2</t>
  </si>
  <si>
    <t>DESI2</t>
  </si>
  <si>
    <t>SVIL-AS1</t>
  </si>
  <si>
    <t>GALNT1</t>
  </si>
  <si>
    <t>KPNA3</t>
  </si>
  <si>
    <t>LARP1</t>
  </si>
  <si>
    <t>BZW1</t>
  </si>
  <si>
    <t>GNG12</t>
  </si>
  <si>
    <t>RNF11</t>
  </si>
  <si>
    <t>UHMK1</t>
  </si>
  <si>
    <t>PTPN11</t>
  </si>
  <si>
    <t>SKA2</t>
  </si>
  <si>
    <t>OTUD6B-AS1</t>
  </si>
  <si>
    <t>ARHGAP18</t>
  </si>
  <si>
    <t>DCP2</t>
  </si>
  <si>
    <t>PHACTR2</t>
  </si>
  <si>
    <t>COX16</t>
  </si>
  <si>
    <t>MTHFD1L</t>
  </si>
  <si>
    <t>SPDL1</t>
  </si>
  <si>
    <t>ADGRL4</t>
  </si>
  <si>
    <t>ANP32E</t>
  </si>
  <si>
    <t>DEPDC1</t>
  </si>
  <si>
    <t>KCTD3</t>
  </si>
  <si>
    <t>YWHAZ</t>
  </si>
  <si>
    <t>TMEM123</t>
  </si>
  <si>
    <t>KLHL5</t>
  </si>
  <si>
    <t>CMPK1</t>
  </si>
  <si>
    <t>CAV1</t>
  </si>
  <si>
    <t>PLCL1</t>
  </si>
  <si>
    <t>RPL19</t>
  </si>
  <si>
    <t>MZT1</t>
  </si>
  <si>
    <t>MAPK6</t>
  </si>
  <si>
    <t>ISCA1</t>
  </si>
  <si>
    <t>EXOC5</t>
  </si>
  <si>
    <t>CSNKIA1</t>
  </si>
  <si>
    <t>CCDC50</t>
  </si>
  <si>
    <t>TICAM2</t>
  </si>
  <si>
    <t>CCNI</t>
  </si>
  <si>
    <t>DUSP3</t>
  </si>
  <si>
    <t>RBBP8</t>
  </si>
  <si>
    <t>NKAPD1</t>
  </si>
  <si>
    <t>PLP2</t>
  </si>
  <si>
    <t>MAK16</t>
  </si>
  <si>
    <t>PJA2</t>
  </si>
  <si>
    <t>HDGFL3</t>
  </si>
  <si>
    <t>VTI1B</t>
  </si>
  <si>
    <t>lINC00674</t>
  </si>
  <si>
    <t>URI1</t>
  </si>
  <si>
    <t>PHLPP2</t>
  </si>
  <si>
    <t>ELK3</t>
  </si>
  <si>
    <t>ZNF146</t>
  </si>
  <si>
    <t>CRLS1</t>
  </si>
  <si>
    <t>SBP1</t>
  </si>
  <si>
    <t>PRELID2</t>
  </si>
  <si>
    <t>E2F1</t>
  </si>
  <si>
    <t>MOB1A</t>
  </si>
  <si>
    <t>RASSF8</t>
  </si>
  <si>
    <t>ITPRID2</t>
  </si>
  <si>
    <t>PPP1CC</t>
  </si>
  <si>
    <t>EIF5A2</t>
  </si>
  <si>
    <t>TBC1D22B</t>
  </si>
  <si>
    <t>MAPK9</t>
  </si>
  <si>
    <t>RAB13</t>
  </si>
  <si>
    <t>FA107B</t>
  </si>
  <si>
    <t>PDGFC</t>
  </si>
  <si>
    <t>UHRF1BP1L</t>
  </si>
  <si>
    <t>PLS3</t>
  </si>
  <si>
    <t>CAVIN1</t>
  </si>
  <si>
    <t>AIDA</t>
    <phoneticPr fontId="1" type="noConversion"/>
  </si>
  <si>
    <t>BLOC1S6</t>
  </si>
  <si>
    <t>NAA50</t>
  </si>
  <si>
    <t>CLIC4</t>
  </si>
  <si>
    <t>PTP4A1</t>
  </si>
  <si>
    <t>MTMR2</t>
  </si>
  <si>
    <t>PEG10</t>
  </si>
  <si>
    <t>LINC00674</t>
  </si>
  <si>
    <t>TBL1XR1</t>
  </si>
  <si>
    <t>DCTD</t>
  </si>
  <si>
    <t>NUDT21</t>
  </si>
  <si>
    <t>MCFD2</t>
  </si>
  <si>
    <t>ARL5A</t>
  </si>
  <si>
    <t>DLG1</t>
  </si>
  <si>
    <t>MAP3K20</t>
  </si>
  <si>
    <t>TTC3</t>
  </si>
  <si>
    <t>SEMA3C</t>
  </si>
  <si>
    <t>IFRD1</t>
  </si>
  <si>
    <t>OSBPL9</t>
  </si>
  <si>
    <t>FH</t>
  </si>
  <si>
    <t>ADAM9</t>
  </si>
  <si>
    <t>E1F2S1</t>
  </si>
  <si>
    <t>AKT3</t>
  </si>
  <si>
    <t>SSR1</t>
  </si>
  <si>
    <t>NT5E</t>
  </si>
  <si>
    <t>ARCN1</t>
    <phoneticPr fontId="1" type="noConversion"/>
  </si>
  <si>
    <t>PCMTD1</t>
    <phoneticPr fontId="1" type="noConversion"/>
  </si>
  <si>
    <t>ZFPM2</t>
    <phoneticPr fontId="1" type="noConversion"/>
  </si>
  <si>
    <t>RTN4</t>
    <phoneticPr fontId="1" type="noConversion"/>
  </si>
  <si>
    <t>ZDHHC2</t>
  </si>
  <si>
    <t>APPL1</t>
  </si>
  <si>
    <t>UBXN2B</t>
    <phoneticPr fontId="1" type="noConversion"/>
  </si>
  <si>
    <t>NUP50</t>
  </si>
  <si>
    <t>ELL2</t>
  </si>
  <si>
    <t>BIRC3</t>
  </si>
  <si>
    <t>XRCC5</t>
  </si>
  <si>
    <t>TPM3</t>
  </si>
  <si>
    <t>AZIN1</t>
  </si>
  <si>
    <t>CAPZA1</t>
    <phoneticPr fontId="1" type="noConversion"/>
  </si>
  <si>
    <t>NFIX</t>
  </si>
  <si>
    <t>GLO1</t>
  </si>
  <si>
    <t>SLC9A7</t>
  </si>
  <si>
    <t>RPS6KA3</t>
  </si>
  <si>
    <t>TYW3</t>
  </si>
  <si>
    <t>NEK7</t>
  </si>
  <si>
    <t>CPSF2</t>
  </si>
  <si>
    <t>DDAH</t>
  </si>
  <si>
    <t>TGFBR2</t>
  </si>
  <si>
    <t>RNF10</t>
  </si>
  <si>
    <t>RALBP1</t>
  </si>
  <si>
    <t>ADTRP</t>
  </si>
  <si>
    <t>KPNB1</t>
  </si>
  <si>
    <t>TTL</t>
  </si>
  <si>
    <t>TMEM64</t>
    <phoneticPr fontId="1" type="noConversion"/>
  </si>
  <si>
    <t>CSNK1G3</t>
  </si>
  <si>
    <t>GAP43</t>
  </si>
  <si>
    <t>CNOT7</t>
  </si>
  <si>
    <t>SLC35A3</t>
    <phoneticPr fontId="1" type="noConversion"/>
  </si>
  <si>
    <t>SDHD</t>
  </si>
  <si>
    <t>CENPU</t>
  </si>
  <si>
    <t>RC3H2</t>
  </si>
  <si>
    <t>HMGA2</t>
  </si>
  <si>
    <t>SNX6</t>
  </si>
  <si>
    <t>HSBP1</t>
  </si>
  <si>
    <t>THAP5</t>
  </si>
  <si>
    <t>PEA15</t>
  </si>
  <si>
    <t>XPOT</t>
  </si>
  <si>
    <t>PEX19</t>
  </si>
  <si>
    <t>AME1</t>
  </si>
  <si>
    <t>SLC30A9</t>
  </si>
  <si>
    <t>TOMM20</t>
  </si>
  <si>
    <t>PAX8-AS1</t>
  </si>
  <si>
    <t>DHX40</t>
  </si>
  <si>
    <t>CTDSPL</t>
  </si>
  <si>
    <t>HIPK2</t>
  </si>
  <si>
    <t>TLR4</t>
  </si>
  <si>
    <t>ARHGEF12</t>
  </si>
  <si>
    <t>CNKSR3</t>
  </si>
  <si>
    <t>ZFYVE9</t>
  </si>
  <si>
    <t>KCNT2</t>
  </si>
  <si>
    <t>ZNF37A</t>
  </si>
  <si>
    <t>XRCC6</t>
  </si>
  <si>
    <t>UBE2D2</t>
  </si>
  <si>
    <t>CCDC167</t>
  </si>
  <si>
    <t>TMEM106B</t>
  </si>
  <si>
    <t>CNOT6</t>
  </si>
  <si>
    <t>EMB</t>
  </si>
  <si>
    <t>SRGW</t>
  </si>
  <si>
    <t>RAB21</t>
  </si>
  <si>
    <t>C1GALT1</t>
  </si>
  <si>
    <t>CD59</t>
  </si>
  <si>
    <t>RAX8-AS1</t>
  </si>
  <si>
    <t>SNX5</t>
  </si>
  <si>
    <t>SGO1</t>
  </si>
  <si>
    <t>C18orf32</t>
  </si>
  <si>
    <t>CDV3</t>
  </si>
  <si>
    <t>OTUD7B</t>
  </si>
  <si>
    <t>TCF12</t>
  </si>
  <si>
    <t>FAM45A</t>
  </si>
  <si>
    <t>NETO2</t>
  </si>
  <si>
    <t>SCRN1</t>
  </si>
  <si>
    <t>CSGALNACT2</t>
  </si>
  <si>
    <t>TWF1</t>
  </si>
  <si>
    <t>SUB1</t>
  </si>
  <si>
    <t>MSANTD3</t>
  </si>
  <si>
    <t>CCDC6</t>
  </si>
  <si>
    <t>BMAL2</t>
    <phoneticPr fontId="1" type="noConversion"/>
  </si>
  <si>
    <t>SBF2</t>
  </si>
  <si>
    <t>SXRN1</t>
  </si>
  <si>
    <t>NEDD4</t>
  </si>
  <si>
    <t>NGRN</t>
  </si>
  <si>
    <t>YWHAQ</t>
  </si>
  <si>
    <t>SCAMP4</t>
  </si>
  <si>
    <t>CEP57L1</t>
  </si>
  <si>
    <t>PTGR3</t>
  </si>
  <si>
    <t>PSMC31P</t>
  </si>
  <si>
    <t>CXCL8</t>
  </si>
  <si>
    <t>AMZ2</t>
  </si>
  <si>
    <t>BM1</t>
  </si>
  <si>
    <t>THBS1</t>
  </si>
  <si>
    <t>PSIP1</t>
  </si>
  <si>
    <t>EPG5</t>
  </si>
  <si>
    <t>FAM171A1</t>
  </si>
  <si>
    <t>HNRNPUL1</t>
  </si>
  <si>
    <t>cannot determine</t>
    <phoneticPr fontId="1" type="noConversion"/>
  </si>
  <si>
    <t>BRCA1</t>
    <phoneticPr fontId="1" type="noConversion"/>
  </si>
  <si>
    <t>CCDC80</t>
    <phoneticPr fontId="1" type="noConversion"/>
  </si>
  <si>
    <t>L1_CL_DoxOrf_Dox_D4</t>
    <phoneticPr fontId="1" type="noConversion"/>
  </si>
  <si>
    <t>TTTTGTATATT</t>
  </si>
  <si>
    <t>AATAGATTGAG</t>
  </si>
  <si>
    <t>AATATACAAAA</t>
    <phoneticPr fontId="1" type="noConversion"/>
  </si>
  <si>
    <t>not sure which side is polyA/polyT side</t>
    <phoneticPr fontId="1" type="noConversion"/>
  </si>
  <si>
    <t>no polyA side</t>
    <phoneticPr fontId="1" type="noConversion"/>
  </si>
  <si>
    <t>attcatatttt</t>
    <phoneticPr fontId="1" type="noConversion"/>
  </si>
  <si>
    <t>attatgaaaaa</t>
    <phoneticPr fontId="1" type="noConversion"/>
  </si>
  <si>
    <t>ttgtctcagct</t>
    <phoneticPr fontId="1" type="noConversion"/>
  </si>
  <si>
    <t>ggttcaagaaa</t>
    <phoneticPr fontId="1" type="noConversion"/>
  </si>
  <si>
    <t>acatggtgaaa</t>
    <phoneticPr fontId="1" type="noConversion"/>
  </si>
  <si>
    <t>atggtgaaacc</t>
  </si>
  <si>
    <t>CTTTTAGAAAA</t>
    <phoneticPr fontId="1" type="noConversion"/>
  </si>
  <si>
    <t>TGCAATATGTT</t>
    <phoneticPr fontId="1" type="noConversion"/>
  </si>
  <si>
    <t>SCAMP4, chr19:1925016-1926013</t>
    <phoneticPr fontId="1" type="noConversion"/>
  </si>
  <si>
    <t>CEP57L1, chr6:109163274-109163912</t>
    <phoneticPr fontId="1" type="noConversion"/>
  </si>
  <si>
    <t>RAB13, chr1:153981651-153986263</t>
    <phoneticPr fontId="1" type="noConversion"/>
  </si>
  <si>
    <t>NFIX, chr19:12995474-13098791</t>
    <phoneticPr fontId="1" type="noConversion"/>
  </si>
  <si>
    <t>PALS2, chr7:24573775-24690062</t>
    <phoneticPr fontId="1" type="noConversion"/>
  </si>
  <si>
    <t>PALS2</t>
    <phoneticPr fontId="1" type="noConversion"/>
  </si>
  <si>
    <t>LARP1, chr5:154816677-154817605</t>
    <phoneticPr fontId="1" type="noConversion"/>
  </si>
  <si>
    <t>BROX, chr1:222734580-222735187</t>
    <phoneticPr fontId="1" type="noConversion"/>
  </si>
  <si>
    <t>PHACTR2, chr6:143677995-143763731（?）</t>
    <phoneticPr fontId="1" type="noConversion"/>
  </si>
  <si>
    <t>ARCN1, chr11:118584554-118603029/chr11:118584548-118583184</t>
    <phoneticPr fontId="1" type="noConversion"/>
  </si>
  <si>
    <t>UHMK1, chr1:162528927-162529610</t>
    <phoneticPr fontId="1" type="noConversion"/>
  </si>
  <si>
    <t>DEPDC1, chr1:68475582-68497045</t>
    <phoneticPr fontId="1" type="noConversion"/>
  </si>
  <si>
    <t>RASSF8, chr12:26070219-26071409 , chr12:26071410-26072861</t>
    <phoneticPr fontId="1" type="noConversion"/>
  </si>
  <si>
    <t>ZNF146, chr19:36236928-36238765</t>
    <phoneticPr fontId="1" type="noConversion"/>
  </si>
  <si>
    <t>BLOC1S6, chr15:45587598-45609711</t>
    <phoneticPr fontId="1" type="noConversion"/>
  </si>
  <si>
    <t>MAP3K20, chr2:173075927-173091070, 173225455-173227146</t>
    <phoneticPr fontId="1" type="noConversion"/>
  </si>
  <si>
    <t>NT5E, chr6:85495549-85495782</t>
    <phoneticPr fontId="1" type="noConversion"/>
  </si>
  <si>
    <t>KPNB1, chr17:47650784-47685498</t>
    <phoneticPr fontId="1" type="noConversion"/>
  </si>
  <si>
    <t>TGFBR2, chr3:30692125-30694106</t>
    <phoneticPr fontId="1" type="noConversion"/>
  </si>
  <si>
    <t>SLC35A3, chr1:10026855-10026888</t>
    <phoneticPr fontId="1" type="noConversion"/>
  </si>
  <si>
    <t>PAX8-AS1, chr2:113240007-113240825</t>
    <phoneticPr fontId="1" type="noConversion"/>
  </si>
  <si>
    <t>XRCC6, w. endo pseudogene, chr22:41661392-41664039</t>
    <phoneticPr fontId="1" type="noConversion"/>
  </si>
  <si>
    <t>RAB21, chr12:71787543-71790005</t>
    <phoneticPr fontId="1" type="noConversion"/>
  </si>
  <si>
    <t>SGO1, chr3:20165064-20167868</t>
    <phoneticPr fontId="1" type="noConversion"/>
  </si>
  <si>
    <t>TMEM106B, chr7:12211323-12237264</t>
    <phoneticPr fontId="1" type="noConversion"/>
  </si>
  <si>
    <t>SHLD2, chr10:87170903-87191465</t>
    <phoneticPr fontId="1" type="noConversion"/>
  </si>
  <si>
    <t>CNOT6, chr5:180577239-180578353</t>
    <phoneticPr fontId="1" type="noConversion"/>
  </si>
  <si>
    <t>MSANTD3, chr9:100427112-100577636</t>
    <phoneticPr fontId="1" type="noConversion"/>
  </si>
  <si>
    <t>PLCL1, chr2:198348292-198572685, non-canonical splice</t>
    <phoneticPr fontId="1" type="noConversion"/>
  </si>
  <si>
    <t>NUP50, chr22:45185856-45188011</t>
    <phoneticPr fontId="1" type="noConversion"/>
  </si>
  <si>
    <t>CLIC4, chr1:24842580-24844266</t>
    <phoneticPr fontId="1" type="noConversion"/>
  </si>
  <si>
    <t>PEG10, chr7:94667868-94669695</t>
    <phoneticPr fontId="1" type="noConversion"/>
  </si>
  <si>
    <t>1434(anti)</t>
  </si>
  <si>
    <t>PRKAG2, chr7:151556129-151556754(anti-sense)</t>
  </si>
  <si>
    <t>HMGB1, chr13:30465887(F)-30459623  (anti-sense)</t>
  </si>
  <si>
    <t>MTMR12,anti-sense, chr5:32227363-32227701(+), chr5:32227371-32227007(-)</t>
  </si>
  <si>
    <t>OPN3, anti-sense, chr1:241634577-241640321(5') anti-sense, chr1:241634575-241628864(3')</t>
  </si>
  <si>
    <t>IGF2BP3, anti-sense, chr7:23310215-23347799(anti-sense)</t>
  </si>
  <si>
    <t>WSB2, chr12:118032908-118061165 (anti-sense)</t>
  </si>
  <si>
    <t>FAM107B, chr10:14519513-14604231(anti-sense)</t>
  </si>
  <si>
    <t>GNG12, anti-sense, chr5:67701542-67833395</t>
  </si>
  <si>
    <t>OTUD6B-AS1, chr8:91067911-91070039 (anti-sense)</t>
  </si>
  <si>
    <t>COX16, chr14:70326067-70326192, anti-sense</t>
  </si>
  <si>
    <t>ANP32E, chr1:150218281-150236115, anti-sense</t>
  </si>
  <si>
    <t>TMEM123, chr11:102396332-102452766, anti-sense</t>
  </si>
  <si>
    <t>CCNI, anti-sense, chr4:77047155-77075992</t>
  </si>
  <si>
    <t>ISCA1, chr9:86264546-86265628, anti-sense</t>
  </si>
  <si>
    <t>CSNKIA1, chr5:149495339-149551377, anti-sense</t>
  </si>
  <si>
    <t>PJA2, chr5:109334709-109355992, 5' truncated at both end, anti-sense</t>
  </si>
  <si>
    <t>VTI1B, chr14:67647085-67648218,(anti-sense)</t>
  </si>
  <si>
    <t>MOB1A, chr2:74152598-74178879, anti-sense</t>
  </si>
  <si>
    <t>E2F1, chr20:33675683-33676609, anti-sense</t>
  </si>
  <si>
    <t>PRELID2, chr5:145756543-145835304, anti-sense</t>
  </si>
  <si>
    <t>MAPK9, chr5:180233594-180235368, anti-sense</t>
  </si>
  <si>
    <t>CCDC80, chr3:112596797-112641300, anti-sense</t>
  </si>
  <si>
    <t>PDGFC, chr4:156761614-156971953, anti-sense</t>
  </si>
  <si>
    <t>FA107B, chr10:14519513-14604401, anti-sense</t>
  </si>
  <si>
    <t>PPP1CC, chr12:110719905-110742891, anti-sense</t>
  </si>
  <si>
    <t>NAA50, chr3:113718993-113746241, anti-sense</t>
  </si>
  <si>
    <t>MTMR2, chr11:95834100-95924100, anti-sense</t>
  </si>
  <si>
    <t>SKA2, chr17:59111305-59155174, anti-sense</t>
  </si>
  <si>
    <t>DCTD, chr4:182890260-182917278(anti-sense)</t>
  </si>
  <si>
    <t>CAVIN1, chr17:42402452-42404745(anti-sense)</t>
  </si>
  <si>
    <t>MCFD2, chr2:46901874-46915799, anti-sense</t>
  </si>
  <si>
    <t>FH, chr1:241497613-241519713, anti-sense</t>
  </si>
  <si>
    <t>AZIN1, chr8:102826402-102834245, anti-sense</t>
  </si>
  <si>
    <t>TPM3, chr1:154156363-154183190, anti-sense</t>
  </si>
  <si>
    <t>IL6ST, chr5:55936637(F)-55937103(R), anti-sense</t>
  </si>
  <si>
    <t>SSR1,chr6:7287570-7313199, anti-sense</t>
  </si>
  <si>
    <t>GLO1, chr6:38675943-38703145, anti-sense</t>
  </si>
  <si>
    <t>TMEM64, chr8:90622000-90646083(anti-sense)</t>
  </si>
  <si>
    <t>ADTRP, chr6:11713519-11768481, anti-sense</t>
  </si>
  <si>
    <t>ARHGAP18, chr16:129577095-129710173, anti-sense</t>
  </si>
  <si>
    <t>DDAH, chr1:85318485-85465157, anti-sense</t>
  </si>
  <si>
    <t>SLC9A7, chrX:46599624-46599470, anti-sense</t>
  </si>
  <si>
    <t>SNX6, chr14:34561408-34609726, anti-sense</t>
  </si>
  <si>
    <t>HDGFL3, chr15:83138066-83157561, anti-sense</t>
  </si>
  <si>
    <t>CNOT7, chr8:17231511-17246587, anti-sense</t>
  </si>
  <si>
    <t>AME1, chr7:2728559-2729353, anti-sense</t>
  </si>
  <si>
    <t>SEMA3C, chr7:80742538-80742718, anti-sense</t>
  </si>
  <si>
    <t>PEX19, chr1:160276874-160285133, anti-sense</t>
  </si>
  <si>
    <t>KCNT2, chr1:196225779-196608484, anti-sense</t>
  </si>
  <si>
    <t>EXOC5, chr14:57203793-57206895,anti-sense,</t>
  </si>
  <si>
    <t>MCFD2, chr2:46901874-46941731(?), anti-sense</t>
  </si>
  <si>
    <t>CD59, chr11:33705283-33705350(+), anti-sense, 33706576-33706792(-)</t>
  </si>
  <si>
    <t xml:space="preserve">TWF1, chr12:43793723-43797835, anti-sense, </t>
  </si>
  <si>
    <t>DLG1, chr3:197042927-197085680, anti-sense</t>
  </si>
  <si>
    <t>SCRN1, chr7:29920108-29922979, anti-sense</t>
  </si>
  <si>
    <t>CCDC6, chr10:59788766-59792436, anti-sense</t>
  </si>
  <si>
    <t>SBF2, chr11:9961160-10294219, anti-sense)</t>
  </si>
  <si>
    <t>ZADH2(Alias: PTGR3), anti-sense, chr18:75197610-75197835</t>
  </si>
  <si>
    <t>PSIP1, anti-sense, chr9:15470636-15472388</t>
  </si>
  <si>
    <t>MBNL1, chr3:152268929-152465763</t>
    <phoneticPr fontId="1" type="noConversion"/>
  </si>
  <si>
    <t>ARHGAP5, UTR, chr14:32156250-832156773</t>
    <phoneticPr fontId="1" type="noConversion"/>
  </si>
  <si>
    <t>LRRCC1, chr8:85145530-85146076</t>
    <phoneticPr fontId="1" type="noConversion"/>
  </si>
  <si>
    <t>PTPN11, chr12:112418951-112509910</t>
    <phoneticPr fontId="1" type="noConversion"/>
  </si>
  <si>
    <t>BZW1, chr2:200811556-200823837</t>
    <phoneticPr fontId="1" type="noConversion"/>
  </si>
  <si>
    <t>CRLS1, chr20:6006099-6038044</t>
    <phoneticPr fontId="1" type="noConversion"/>
  </si>
  <si>
    <t>TBC1D22B, chr6:37331965-37332968</t>
    <phoneticPr fontId="1" type="noConversion"/>
  </si>
  <si>
    <t>RALBP1, chr18:9535833-9537608</t>
    <phoneticPr fontId="1" type="noConversion"/>
  </si>
  <si>
    <t>CPSF2, chr14:92130951-92164200</t>
    <phoneticPr fontId="1" type="noConversion"/>
  </si>
  <si>
    <t>RPS6KA3, chrX:20149915-20150208</t>
    <phoneticPr fontId="1" type="noConversion"/>
  </si>
  <si>
    <t>SDHD, chr11:112086891-112095776</t>
    <phoneticPr fontId="1" type="noConversion"/>
  </si>
  <si>
    <t>THAP5, chr7:108562227-108563528</t>
    <phoneticPr fontId="1" type="noConversion"/>
  </si>
  <si>
    <t>SNX5, chr20:17941600-17956960, w. endo pseudogene</t>
    <phoneticPr fontId="1" type="noConversion"/>
  </si>
  <si>
    <t>RAX8-AS1, chr2:113240717-113240825</t>
    <phoneticPr fontId="1" type="noConversion"/>
  </si>
  <si>
    <t xml:space="preserve">SUB1, chr5:32585574-32604079 </t>
    <phoneticPr fontId="1" type="noConversion"/>
  </si>
  <si>
    <t>NEK7, chr1:198157033-198322420</t>
    <phoneticPr fontId="1" type="noConversion"/>
  </si>
  <si>
    <t>NETO2, chr16:47082828-47144023</t>
    <phoneticPr fontId="1" type="noConversion"/>
  </si>
  <si>
    <t>MAK16, chr8:33488378-33501185</t>
    <phoneticPr fontId="1" type="noConversion"/>
  </si>
  <si>
    <t>GNG12, chr1:67701475-67833459</t>
    <phoneticPr fontId="1" type="noConversion"/>
  </si>
  <si>
    <t>AMZ2, chr17:68248321-68257156</t>
    <phoneticPr fontId="1" type="noConversion"/>
  </si>
  <si>
    <t>HMGA2, chr12:65824731-65966219</t>
    <phoneticPr fontId="1" type="noConversion"/>
  </si>
  <si>
    <t>BRCA1, chr17:43045678-43124096, ORFeus</t>
    <phoneticPr fontId="1" type="noConversion"/>
  </si>
  <si>
    <t>chr10:131235518(R)</t>
    <phoneticPr fontId="1" type="noConversion"/>
  </si>
  <si>
    <t>acaactaaaaa</t>
    <phoneticPr fontId="1" type="noConversion"/>
  </si>
  <si>
    <t>tattgataggc</t>
    <phoneticPr fontId="1" type="noConversion"/>
  </si>
  <si>
    <t>chr3:141951520(F)</t>
    <phoneticPr fontId="1" type="noConversion"/>
  </si>
  <si>
    <t>ACAGCAGTGTT</t>
  </si>
  <si>
    <t>ATTTCAAGAAT</t>
    <phoneticPr fontId="1" type="noConversion"/>
  </si>
  <si>
    <t>?</t>
    <phoneticPr fontId="1" type="noConversion"/>
  </si>
  <si>
    <r>
      <t>SVIL-AS1, chr10:29425404-</t>
    </r>
    <r>
      <rPr>
        <sz val="11"/>
        <rFont val="等线"/>
        <family val="3"/>
        <charset val="134"/>
        <scheme val="minor"/>
      </rPr>
      <t>29427648</t>
    </r>
    <phoneticPr fontId="1" type="noConversion"/>
  </si>
  <si>
    <r>
      <t>RPL19, chr17:</t>
    </r>
    <r>
      <rPr>
        <sz val="11"/>
        <rFont val="等线"/>
        <family val="3"/>
        <charset val="134"/>
        <scheme val="minor"/>
      </rPr>
      <t>39200321</t>
    </r>
    <r>
      <rPr>
        <sz val="11"/>
        <rFont val="等线"/>
        <family val="2"/>
        <scheme val="minor"/>
      </rPr>
      <t>-39204727</t>
    </r>
    <phoneticPr fontId="1" type="noConversion"/>
  </si>
  <si>
    <r>
      <t>Full_length</t>
    </r>
    <r>
      <rPr>
        <sz val="11"/>
        <rFont val="等线"/>
        <family val="2"/>
        <scheme val="minor"/>
      </rPr>
      <t>,Inverted</t>
    </r>
    <phoneticPr fontId="1" type="noConversion"/>
  </si>
  <si>
    <r>
      <t>TBL1XR1, chr3:</t>
    </r>
    <r>
      <rPr>
        <sz val="11"/>
        <rFont val="等线"/>
        <family val="3"/>
        <charset val="134"/>
        <scheme val="minor"/>
      </rPr>
      <t>177022506</t>
    </r>
    <r>
      <rPr>
        <sz val="11"/>
        <rFont val="等线"/>
        <family val="2"/>
        <scheme val="minor"/>
      </rPr>
      <t>-177197589</t>
    </r>
    <phoneticPr fontId="1" type="noConversion"/>
  </si>
  <si>
    <r>
      <t>AIDA, chr1:</t>
    </r>
    <r>
      <rPr>
        <sz val="11"/>
        <rFont val="等线"/>
        <family val="3"/>
        <charset val="134"/>
        <scheme val="minor"/>
      </rPr>
      <t>222668159</t>
    </r>
    <r>
      <rPr>
        <sz val="11"/>
        <rFont val="等线"/>
        <family val="2"/>
        <scheme val="minor"/>
      </rPr>
      <t>-</t>
    </r>
    <r>
      <rPr>
        <sz val="11"/>
        <rFont val="等线"/>
        <family val="3"/>
        <charset val="134"/>
        <scheme val="minor"/>
      </rPr>
      <t>222712532</t>
    </r>
    <phoneticPr fontId="1" type="noConversion"/>
  </si>
  <si>
    <r>
      <t>ARL5A</t>
    </r>
    <r>
      <rPr>
        <sz val="11"/>
        <rFont val="等线"/>
        <family val="2"/>
        <scheme val="minor"/>
      </rPr>
      <t>, chr2:151800983-151828419</t>
    </r>
    <phoneticPr fontId="1" type="noConversion"/>
  </si>
  <si>
    <r>
      <t>Full_length,</t>
    </r>
    <r>
      <rPr>
        <sz val="11"/>
        <rFont val="等线"/>
        <family val="3"/>
        <charset val="134"/>
        <scheme val="minor"/>
      </rPr>
      <t>Inverted</t>
    </r>
    <phoneticPr fontId="1" type="noConversion"/>
  </si>
  <si>
    <r>
      <t>XRCC5, chr2:216109389-216127596(-), 216127590-</t>
    </r>
    <r>
      <rPr>
        <sz val="11"/>
        <rFont val="等线"/>
        <family val="3"/>
        <charset val="134"/>
        <scheme val="minor"/>
      </rPr>
      <t>216205424(+)</t>
    </r>
    <r>
      <rPr>
        <sz val="11"/>
        <rFont val="等线"/>
        <family val="2"/>
        <scheme val="minor"/>
      </rPr>
      <t xml:space="preserve"> , two pieces have several bps of overlap.</t>
    </r>
    <phoneticPr fontId="1" type="noConversion"/>
  </si>
  <si>
    <r>
      <t xml:space="preserve">chr16:15785876 </t>
    </r>
    <r>
      <rPr>
        <sz val="10.5"/>
        <rFont val="Wingdings"/>
        <charset val="2"/>
      </rPr>
      <t>à</t>
    </r>
    <r>
      <rPr>
        <sz val="10.5"/>
        <rFont val="等线"/>
        <family val="3"/>
        <charset val="134"/>
        <scheme val="minor"/>
      </rPr>
      <t xml:space="preserve">TLR4, chr9:117717466-117715709(-) </t>
    </r>
    <r>
      <rPr>
        <sz val="10.5"/>
        <rFont val="Wingdings"/>
        <charset val="2"/>
      </rPr>
      <t>à</t>
    </r>
    <r>
      <rPr>
        <sz val="10.5"/>
        <rFont val="等线"/>
        <family val="3"/>
        <charset val="134"/>
        <scheme val="minor"/>
      </rPr>
      <t xml:space="preserve"> chr6:63581296-63581456 </t>
    </r>
    <r>
      <rPr>
        <sz val="10.5"/>
        <rFont val="Wingdings"/>
        <charset val="2"/>
      </rPr>
      <t>à</t>
    </r>
    <r>
      <rPr>
        <sz val="10.5"/>
        <rFont val="等线"/>
        <family val="3"/>
        <charset val="134"/>
        <scheme val="minor"/>
      </rPr>
      <t xml:space="preserve"> chr22:22340959-22341060 </t>
    </r>
    <r>
      <rPr>
        <sz val="10.5"/>
        <rFont val="Wingdings"/>
        <charset val="2"/>
      </rPr>
      <t>à</t>
    </r>
    <r>
      <rPr>
        <sz val="10.5"/>
        <rFont val="等线"/>
        <family val="3"/>
        <charset val="134"/>
        <scheme val="minor"/>
      </rPr>
      <t xml:space="preserve"> chr16:15785863</t>
    </r>
    <phoneticPr fontId="1" type="noConversion"/>
  </si>
  <si>
    <r>
      <t>CCDC167, chr6:</t>
    </r>
    <r>
      <rPr>
        <sz val="11"/>
        <rFont val="等线"/>
        <family val="3"/>
        <charset val="134"/>
        <scheme val="minor"/>
      </rPr>
      <t>37482936</t>
    </r>
    <r>
      <rPr>
        <sz val="11"/>
        <rFont val="等线"/>
        <family val="2"/>
        <scheme val="minor"/>
      </rPr>
      <t>-37499881</t>
    </r>
    <phoneticPr fontId="1" type="noConversion"/>
  </si>
  <si>
    <t>chr15:62029137(F)-62029120(R)</t>
  </si>
  <si>
    <t>chr5:164145192(F)-164145184(R)</t>
  </si>
  <si>
    <t>chr9:35597641(F)-35597628(R)</t>
  </si>
  <si>
    <t>chr1:77510106(F)-77510092(R)</t>
  </si>
  <si>
    <t>chr13:83138807(F)-83138798(R)</t>
  </si>
  <si>
    <t>chr2:166760040(F)-166760026(R)</t>
  </si>
  <si>
    <t>chr3:37230023(F)-37230009(R)</t>
  </si>
  <si>
    <t>chr5:5859904(F)-5859888(R)</t>
  </si>
  <si>
    <t>chrX:44155356(F)-44155341(R)</t>
  </si>
  <si>
    <t>chr1:209354610(F)-209354594(R)</t>
  </si>
  <si>
    <t>chr10:73184854(F)-73184838(R)</t>
  </si>
  <si>
    <t>chr10:73925937(F)-73925922(R)</t>
  </si>
  <si>
    <t>chr14:74866111(F)-74866095(R)</t>
  </si>
  <si>
    <t>chr2:158988174(F)-158988162(R)</t>
  </si>
  <si>
    <t>chr7:44715908(F)-44715897(R)</t>
  </si>
  <si>
    <t>chr8:50566508(F)-50566492(R)</t>
  </si>
  <si>
    <t>chr18:54188660(F)-54188642(R)</t>
  </si>
  <si>
    <t>chr7:144301792(F)-144301794(R)</t>
  </si>
  <si>
    <t>chr1:178495445(F)-178495433(R)</t>
  </si>
  <si>
    <t>chr14:71103821(F)-71103806(R)</t>
  </si>
  <si>
    <t>chr17:15606885(F)-15606870(R)</t>
  </si>
  <si>
    <t>chr2:158923299(F)-158923281(R)</t>
  </si>
  <si>
    <t>chr2:9825691(F)-9825681(R)</t>
  </si>
  <si>
    <t>chr3:127643198(F)-127643179(R)</t>
  </si>
  <si>
    <t>chr7:123793560(F)-123793561(R)</t>
  </si>
  <si>
    <t>chr8:42894468(F)-42894452(R)</t>
  </si>
  <si>
    <t>chr9:35804535(F)-35804520(R)</t>
  </si>
  <si>
    <t>chr9:105254235(F)-105254215(R)</t>
  </si>
  <si>
    <t>chr1:52390739(F)-52390728(R)</t>
  </si>
  <si>
    <t>chr1:63454786(F)-63454772(R)</t>
  </si>
  <si>
    <t>chr12:49409487(F)-49409468(R)</t>
  </si>
  <si>
    <t>chr14:47352886(F)-47352893(R)</t>
  </si>
  <si>
    <t>chr15:37702483(F)-37702471(R)</t>
  </si>
  <si>
    <t>chr15:44292011(F)-44291993(R)</t>
  </si>
  <si>
    <t>chr17:49109994(F)-49109978(R)</t>
  </si>
  <si>
    <t>chr17:64319915(F)-64319923(R)</t>
  </si>
  <si>
    <t>chr2:28427059(F)-28427041(R)</t>
  </si>
  <si>
    <t>chr22:24536603(F)-24536588(R)</t>
  </si>
  <si>
    <t>chr4:128541844(F)-128541831(R)</t>
  </si>
  <si>
    <t>chr1:155954460(F)-155954450(R)</t>
  </si>
  <si>
    <t>chr10:68183036(F)-68183023(R)</t>
  </si>
  <si>
    <t>chr11:46913754(F)-46913738(R)</t>
  </si>
  <si>
    <t>chr19:39434458(F)-39434442(R)</t>
  </si>
  <si>
    <t>chr22:37912890(F)-37912874(R)</t>
  </si>
  <si>
    <t>chr3:145356863(F)-145356848(R)</t>
  </si>
  <si>
    <t>chr4:125354176(F)-125354168(R)</t>
  </si>
  <si>
    <t>chr4:53335944(F)-53335929(R)</t>
  </si>
  <si>
    <t>chr6:52547969(F)-52547956(R)</t>
  </si>
  <si>
    <t>chr8:124601447(F)-124601432(R)</t>
  </si>
  <si>
    <t>chr9:128609717(F)-128609699(R)</t>
  </si>
  <si>
    <t>chr10:29521660(F)-29521646(R)</t>
  </si>
  <si>
    <t>chr1:44023364(F)-44023346(R)</t>
  </si>
  <si>
    <t>chr1:71236302(F)-71236284(R)</t>
  </si>
  <si>
    <t>chr10:3070374(F)-3070360(R)</t>
  </si>
  <si>
    <t>chr11:69467043(F)-69467028(R)</t>
  </si>
  <si>
    <t>chr14:85583045(F)-85583029(R)</t>
  </si>
  <si>
    <t>chr18:47937582(F)-47937567(R)</t>
  </si>
  <si>
    <t>chr2:196469006(F)-196468991(R)</t>
  </si>
  <si>
    <t>chr4:41616155(F)-41616141(R)</t>
  </si>
  <si>
    <t>chr4:54043857(F)-54043840(R)</t>
  </si>
  <si>
    <t>chr5:114651835(F)-114651822(R)</t>
  </si>
  <si>
    <t>chr6:110886851(F)-110886843(R)</t>
  </si>
  <si>
    <t>chr8:77125197(F)-77125199(R)</t>
  </si>
  <si>
    <t>chrX:36607348(F)-36607331(R)</t>
  </si>
  <si>
    <t>chr1:23002779(F)-23002771(R)</t>
  </si>
  <si>
    <t>chr10:33094517(F)-33094503(R)</t>
  </si>
  <si>
    <t>chr10:87548716(F)-87548699(R)</t>
  </si>
  <si>
    <t>chr12:110045996(F)-110045983(R)</t>
  </si>
  <si>
    <t>chr15:45295524(F)-45295513(R)</t>
  </si>
  <si>
    <t>chr15:58499684(F)-58499670(R)</t>
  </si>
  <si>
    <t>chr18:47876983(F)-47876969(R)</t>
  </si>
  <si>
    <t>chr18:59760616(F)-59760600(R)</t>
  </si>
  <si>
    <t>chr2:10321227(F)-10321211(R)</t>
  </si>
  <si>
    <t>chr4:138933120(F)-138933110(R)</t>
  </si>
  <si>
    <t>chr7:130182257(F)-130182242(R)</t>
  </si>
  <si>
    <t>chr8:142364025(F)-142364011(R)</t>
  </si>
  <si>
    <t>chrX:11315813(F)-11315812(R)</t>
  </si>
  <si>
    <t>chrX:28970466(F)-28970487(R)</t>
  </si>
  <si>
    <t>chrX:73074325(F)-73074297(R)</t>
  </si>
  <si>
    <t>chr8:1756863(F)-1756851(R)</t>
  </si>
  <si>
    <t>chr10:52129442(F)-52129444(R)</t>
  </si>
  <si>
    <t>chr11:65959686(F)-65959670(R)</t>
  </si>
  <si>
    <t>chr11:67040533(F)-67040518(R)</t>
  </si>
  <si>
    <t>chr3:185892273(F)-185892259(R)</t>
  </si>
  <si>
    <t>chr6:145015823(F)-145015809(R)</t>
  </si>
  <si>
    <t>chr1:102273507(F)-102273502(R)</t>
  </si>
  <si>
    <t>chr1:189671376(F)-189671359(R)</t>
  </si>
  <si>
    <t>chr1:37959275(F)-37959277(R)</t>
  </si>
  <si>
    <t>chr10:121048395(F)-121048388(R)</t>
  </si>
  <si>
    <t>chr16:31155591(F)-31155576(R)</t>
  </si>
  <si>
    <t>chr17:16560705(F)-16560687(R)</t>
  </si>
  <si>
    <t>chr17:70377855(F)-70377845(R)</t>
  </si>
  <si>
    <t>chr2:27221682(F)-27221666(R)</t>
  </si>
  <si>
    <t>chr2:75445707(F)-75445692(R)</t>
  </si>
  <si>
    <t>chr3:114699530(F)-114699519(R)</t>
  </si>
  <si>
    <t>chr3:21606502(F)-21606503(R)</t>
  </si>
  <si>
    <t>chr3:71185221(F)-71185208(R)</t>
  </si>
  <si>
    <t>chr4:88189872(F)-88189857(R)</t>
  </si>
  <si>
    <t>chr6:67087574(F)-67087558(R)</t>
  </si>
  <si>
    <t>chr7:68580538(F)-68580536(R)</t>
  </si>
  <si>
    <t>chr9:128306010(F)-128305994(R)</t>
  </si>
  <si>
    <t>chr9:76525184(F)-76525167(R)</t>
  </si>
  <si>
    <t>chrX:134395306(F)-134395289(R)</t>
  </si>
  <si>
    <t>chr1:93413520(F)-93413504(R)</t>
  </si>
  <si>
    <t>chr10:99707132(F)-99707123(R)</t>
  </si>
  <si>
    <t>chr11:12006560(F)-12006549(R)</t>
  </si>
  <si>
    <t>chr12:1692004(F)-1691992(R)</t>
  </si>
  <si>
    <t>chr12:96484256(F)-96484239(R)</t>
  </si>
  <si>
    <t>chr15:32798598(F)-32798580(R)</t>
  </si>
  <si>
    <t>chr2:179456543(F)-179456528(R)</t>
  </si>
  <si>
    <t>chr2:21358564(F)-21358549(R)</t>
  </si>
  <si>
    <t>chr3:69700244(F)-69700228(R)</t>
  </si>
  <si>
    <t>chr4:32230659(F)-32230647(R)</t>
  </si>
  <si>
    <t>chr4:69805879(F)-69805863(R)</t>
  </si>
  <si>
    <t>chr4:98840325(F)-98840341(R)</t>
  </si>
  <si>
    <t>chr5:54677035(F)-54677031(R)</t>
  </si>
  <si>
    <t>chr6:144218963(F)-144218943(R)</t>
  </si>
  <si>
    <t>chr6:161344707(F)-161344704(R)</t>
  </si>
  <si>
    <t>chr9:110950511(F)-110950495(R)</t>
  </si>
  <si>
    <t>chr9:72431250(F)-72431235(R)</t>
  </si>
  <si>
    <t>chr12:96435102(F)-96435089(R)</t>
  </si>
  <si>
    <t>chr17:80597484(F)-80597484(R)</t>
  </si>
  <si>
    <t>chr21:41619342(F)-41619328(R)</t>
  </si>
  <si>
    <t>chr22:35728241(F)-35728212(R)</t>
  </si>
  <si>
    <t>chr5:76811572(F)-76811553(R)</t>
  </si>
  <si>
    <t>chr10:131235532(F)-131235518(R)</t>
  </si>
  <si>
    <t>chr3:chr3:141951520(F)-141951505(R)</t>
  </si>
  <si>
    <t>chr6:112956384(F)-112956383(R)</t>
  </si>
  <si>
    <t>chr8:19321000(F)-19320987(R)</t>
  </si>
  <si>
    <t>chr10:30986650(F)-30986646(R)</t>
  </si>
  <si>
    <t>chr15:68596656(F)-68596754(R)</t>
  </si>
  <si>
    <t>chr19:8410794(F)-8410777(R)</t>
  </si>
  <si>
    <t>chr2:189083463(F)-189083452(R)</t>
  </si>
  <si>
    <t>chr2:31217381(F)-31217365(R)</t>
  </si>
  <si>
    <t>chr20:58167641(F)-58167625(R)</t>
  </si>
  <si>
    <t>chr3:72124124(F)-72124126(R)</t>
  </si>
  <si>
    <t>chr5:59097085(F)-59097090(R)</t>
  </si>
  <si>
    <t>chr6:78009971(F)-78009955(R)</t>
  </si>
  <si>
    <t>chr7:11791703(F)-11791687(R)</t>
  </si>
  <si>
    <t>chr18:67497164(F)-67497167(R)</t>
  </si>
  <si>
    <t>chr12:124940301(F)-124940290(R)</t>
  </si>
  <si>
    <t>chr19:9480584(F)-9480577(R)</t>
  </si>
  <si>
    <t>chr3:154516532(F)-154516536(R)</t>
  </si>
  <si>
    <t>chr7:47639042(F)-47639031(R)</t>
  </si>
  <si>
    <t>chr7:85703642(F)-85703626(R)</t>
  </si>
  <si>
    <t>chr8:55926122(F)-55926107(R)</t>
  </si>
  <si>
    <t>chr1:155936111(F)-155936095(R)</t>
  </si>
  <si>
    <t>chr11:106408818(F)-106408812(R)</t>
  </si>
  <si>
    <t>chr11:33177628(F)-33177613(R)</t>
  </si>
  <si>
    <t>chr12:69145241(F)-69145249(R)</t>
  </si>
  <si>
    <t>chr13:29846481(F)-29846466(R)</t>
  </si>
  <si>
    <t>chr17:36989151(F)-36989135(R)</t>
  </si>
  <si>
    <t>chr2:175218829(F)-175218810(R)</t>
  </si>
  <si>
    <t>chr2:182587294(F)-182587283(R)</t>
  </si>
  <si>
    <t>chr2:45930339(F)-45930325(R)</t>
  </si>
  <si>
    <t>chr20:53623051(F)-53623049(R)</t>
  </si>
  <si>
    <t>chr4:165371358(F)-165371342(R)</t>
  </si>
  <si>
    <t>chr4:171656184(F)-171656170(R)</t>
  </si>
  <si>
    <t>chr5:120599674(F)-120599661(R)</t>
  </si>
  <si>
    <t>chr9:100395001(F)-100394993(R)</t>
  </si>
  <si>
    <t>chr1:183198455(F)-183198441(R)</t>
  </si>
  <si>
    <t>chr10:68041415(F)-68041400(R)</t>
  </si>
  <si>
    <t>chr10:97353557(F)-97353540(R)</t>
  </si>
  <si>
    <t>chr11:18410359(F)-18410345(R)</t>
  </si>
  <si>
    <t>chr13:34626253(F)-34626242(R)</t>
  </si>
  <si>
    <t>chr13:47652953(F)-47652938(R)</t>
  </si>
  <si>
    <t>chr15:35270446(F)-35270435(R)</t>
  </si>
  <si>
    <t>chr4:100846479(F)-100846461(R)</t>
  </si>
  <si>
    <t>chr4:10954716(F)-10954705(R)</t>
  </si>
  <si>
    <t>chr5:157604635(F)-157604619(R)</t>
  </si>
  <si>
    <t>chr6:112472050(F)-112472036(R)</t>
  </si>
  <si>
    <t>chrX:28839608(F)-28839600(R)</t>
  </si>
  <si>
    <t>chrX:75852508(F)-75852504(R)</t>
  </si>
  <si>
    <t>chrX:95500083(F)-95500068(R)</t>
  </si>
  <si>
    <t>chr1:109294551(F)-109294537(R)</t>
  </si>
  <si>
    <t>chr1:167444944(F)-167444948(R)</t>
  </si>
  <si>
    <t>chr1:41755065(F)-41755051(R)</t>
  </si>
  <si>
    <t>chr10:117618749(F)-117618738(R)</t>
  </si>
  <si>
    <t>chr12:104236342(F)-104236330(R)</t>
  </si>
  <si>
    <t>chr8:144752618(F)-144752602(R)</t>
  </si>
  <si>
    <t>chr9:115554958(F)-115554946(R)</t>
  </si>
  <si>
    <t>chr10:69241794(F)-69241784(R)</t>
  </si>
  <si>
    <t>chr10:77934775(F)-77934761(R)</t>
  </si>
  <si>
    <t>chr11:120079126(F)-120079114(R)</t>
  </si>
  <si>
    <t>chr14:101786218(F)-101786203(R)</t>
  </si>
  <si>
    <t>chr15:69568723(F)-69568719(R)</t>
  </si>
  <si>
    <t>chr16:19571862(F)-19571848(R)</t>
  </si>
  <si>
    <t>chr2:227818542(F)-227818529(R)</t>
  </si>
  <si>
    <t>chr4:56317935(F)-56317933(R)</t>
  </si>
  <si>
    <t>chr7:107147328(F)-107147311(R)</t>
  </si>
  <si>
    <t>chr7:131312594(F)-131312584(R)</t>
  </si>
  <si>
    <t>chr8:112000297(F)-112000281(R)</t>
  </si>
  <si>
    <t>chr9:95851687(F)-95851672(R)</t>
  </si>
  <si>
    <t>no supporting at insertion site</t>
    <phoneticPr fontId="1" type="noConversion"/>
  </si>
  <si>
    <t>Inserted_location</t>
    <phoneticPr fontId="1" type="noConversion"/>
  </si>
  <si>
    <t>Sample</t>
    <phoneticPr fontId="1" type="noConversion"/>
  </si>
  <si>
    <t>cDNA distance between proximal break ends of the two pieces of insertion if inverted</t>
    <phoneticPr fontId="1" type="noConversion"/>
  </si>
  <si>
    <t>TSD_length</t>
    <phoneticPr fontId="1" type="noConversion"/>
  </si>
  <si>
    <t>length of 3' piece if inverted</t>
    <phoneticPr fontId="1" type="noConversion"/>
  </si>
  <si>
    <t>Length of microhomolog at junction between insertion and genomic sequence</t>
    <phoneticPr fontId="1" type="noConversion"/>
  </si>
  <si>
    <t>Insertion_type</t>
    <phoneticPr fontId="1" type="noConversion"/>
  </si>
  <si>
    <t>length of 5' piece if inverted</t>
    <phoneticPr fontId="1" type="noConversion"/>
  </si>
  <si>
    <t>with_long_reads</t>
    <phoneticPr fontId="1" type="noConversion"/>
  </si>
  <si>
    <t>Yes</t>
    <phoneticPr fontId="1" type="noConversion"/>
  </si>
  <si>
    <t>chr11:43861209(F)-43861196(R)</t>
    <phoneticPr fontId="1" type="noConversion"/>
  </si>
  <si>
    <t>chr8:1756863(F)-1756851(R)</t>
    <phoneticPr fontId="1" type="noConversion"/>
  </si>
  <si>
    <t>No</t>
    <phoneticPr fontId="1" type="noConversion"/>
  </si>
  <si>
    <t>chr4:100252858(F)-100252847(R)</t>
    <phoneticPr fontId="1" type="noConversion"/>
  </si>
  <si>
    <t>chr1:78092364(F)-78092349(R)</t>
    <phoneticPr fontId="1" type="noConversion"/>
  </si>
  <si>
    <t>chr13:47843196(F)-47843201(R)</t>
    <phoneticPr fontId="1" type="noConversion"/>
  </si>
  <si>
    <t>chr12:65658773(F)-65658758(R)</t>
    <phoneticPr fontId="1" type="noConversion"/>
  </si>
  <si>
    <t>chr10:107514247(F)-107514236(R)</t>
    <phoneticPr fontId="1" type="noConversion"/>
  </si>
  <si>
    <t>chr10:31253255(F)-31253241(R)</t>
    <phoneticPr fontId="1" type="noConversion"/>
  </si>
  <si>
    <t>chr1:23200035(F)-23200026(R)</t>
    <phoneticPr fontId="1" type="noConversion"/>
  </si>
  <si>
    <t>chr1:60361859(F)-60361859(R)</t>
    <phoneticPr fontId="1" type="noConversion"/>
  </si>
  <si>
    <t>GA</t>
    <phoneticPr fontId="1" type="noConversion"/>
  </si>
  <si>
    <t>chr11:77465570(F)-77465555(R)</t>
    <phoneticPr fontId="1" type="noConversion"/>
  </si>
  <si>
    <t>chr10:99779906(F)-99779891(R)</t>
    <phoneticPr fontId="1" type="noConversion"/>
  </si>
  <si>
    <t>chr19:43172206(F)-43172138(R)</t>
    <phoneticPr fontId="1" type="noConversion"/>
  </si>
  <si>
    <t>chr2:32603369(F)-32603355(R)</t>
    <phoneticPr fontId="1" type="noConversion"/>
  </si>
  <si>
    <t>chr3:57767662(F)-57767650(R)</t>
    <phoneticPr fontId="1" type="noConversion"/>
  </si>
  <si>
    <t>chr11:17235918(F)-17235907(R)</t>
    <phoneticPr fontId="1" type="noConversion"/>
  </si>
  <si>
    <t>chr11:38791119(F)-38791108(R)</t>
    <phoneticPr fontId="1" type="noConversion"/>
  </si>
  <si>
    <t>chr2:199968207(F)-199968190(R)</t>
    <phoneticPr fontId="1" type="noConversion"/>
  </si>
  <si>
    <t>AKT3, chr1:243501765-243850307, anti-sense</t>
    <phoneticPr fontId="1" type="noConversion"/>
  </si>
  <si>
    <t>chr10:48424618(F)-48424620(R)</t>
    <phoneticPr fontId="1" type="noConversion"/>
  </si>
  <si>
    <t>HIPK2, chr7:139561574-139562569, anti-sense</t>
    <phoneticPr fontId="1" type="noConversion"/>
  </si>
  <si>
    <t>chr7:52917121(F)-52917107(R)</t>
    <phoneticPr fontId="1" type="noConversion"/>
  </si>
  <si>
    <t>chr6:102080458(F)-102080467(R)</t>
    <phoneticPr fontId="1" type="noConversion"/>
  </si>
  <si>
    <t>chr12:42457400(F)-42457383(R)</t>
    <phoneticPr fontId="1" type="noConversion"/>
  </si>
  <si>
    <t>m84174_231227_234517_s2/182916623/ccs</t>
  </si>
  <si>
    <t>L1_CL_DoxOrf_Dox_H8</t>
    <phoneticPr fontId="1" type="noConversion"/>
  </si>
  <si>
    <t>chr2:122931588(F)-122931578(R)</t>
    <phoneticPr fontId="1" type="noConversion"/>
  </si>
  <si>
    <t>chr7:66890246(F)-66890234(R)</t>
    <phoneticPr fontId="1" type="noConversion"/>
  </si>
  <si>
    <t>L1_CL_DoxOrf_Dox_D3</t>
    <phoneticPr fontId="1" type="noConversion"/>
  </si>
  <si>
    <t>chr5:30261142(F)-30261127(R)</t>
    <phoneticPr fontId="1" type="noConversion"/>
  </si>
  <si>
    <t>TGTGACAGGAA</t>
    <phoneticPr fontId="1" type="noConversion"/>
  </si>
  <si>
    <t>AAGATTGAAGA</t>
    <phoneticPr fontId="1" type="noConversion"/>
  </si>
  <si>
    <t>chr5:30261127(R)</t>
    <phoneticPr fontId="1" type="noConversion"/>
  </si>
  <si>
    <t>chr14:102455096(R)</t>
    <phoneticPr fontId="1" type="noConversion"/>
  </si>
  <si>
    <t>chr14:102455110(F)-102455096(R)</t>
    <phoneticPr fontId="1" type="noConversion"/>
  </si>
  <si>
    <t>AGATTAAAAAG</t>
    <phoneticPr fontId="1" type="noConversion"/>
  </si>
  <si>
    <t>ATTAAAGAGTA</t>
    <phoneticPr fontId="1" type="noConversion"/>
  </si>
  <si>
    <t>NHP2, chr5:77465556-3'</t>
    <phoneticPr fontId="1" type="noConversion"/>
  </si>
  <si>
    <t>not include in Fig2</t>
    <phoneticPr fontId="1" type="noConversion"/>
  </si>
  <si>
    <t>chr12:132074092(F)-?(R)</t>
    <phoneticPr fontId="1" type="noConversion"/>
  </si>
  <si>
    <t>CNKSR3, chr6:154478647-3', anti-sense</t>
    <phoneticPr fontId="1" type="noConversion"/>
  </si>
  <si>
    <t>chr15:40162965(F)-40162956(R)</t>
    <phoneticPr fontId="1" type="noConversion"/>
  </si>
  <si>
    <t>BCLAF1, chr6:136258586-136289846(anti-sense)</t>
    <phoneticPr fontId="1" type="noConversion"/>
  </si>
  <si>
    <t>chr5:163655639(F)-163655630(R)</t>
    <phoneticPr fontId="1" type="noConversion"/>
  </si>
  <si>
    <t>chr9:96608442(F)-96608432(R)</t>
    <phoneticPr fontId="1" type="noConversion"/>
  </si>
  <si>
    <t>EXOC5, chr14:57206802-57268875, anti-sense</t>
    <phoneticPr fontId="1" type="noConversion"/>
  </si>
  <si>
    <t>chr16:15785876(F)-15785863(R)</t>
    <phoneticPr fontId="1" type="noConversion"/>
  </si>
  <si>
    <t>chr17:38633559(F)-38633543(R)</t>
    <phoneticPr fontId="1" type="noConversion"/>
  </si>
  <si>
    <r>
      <t xml:space="preserve">BIRC2 / </t>
    </r>
    <r>
      <rPr>
        <sz val="11"/>
        <rFont val="等线"/>
        <family val="3"/>
        <charset val="134"/>
        <scheme val="minor"/>
      </rPr>
      <t>BIRC3</t>
    </r>
    <r>
      <rPr>
        <sz val="11"/>
        <rFont val="等线"/>
        <family val="2"/>
        <scheme val="minor"/>
      </rPr>
      <t>, chr11:102347240-102363705/102368306-102378670</t>
    </r>
    <phoneticPr fontId="1" type="noConversion"/>
  </si>
  <si>
    <t>ELL2, chr5:95887391-95961659, anti-sense</t>
    <phoneticPr fontId="1" type="noConversion"/>
  </si>
  <si>
    <t>UBXN2B, chr8:58411377-58451497</t>
    <phoneticPr fontId="1" type="noConversion"/>
  </si>
  <si>
    <t>CCNI, chr1:77047155-77075989, anti-sense</t>
    <phoneticPr fontId="1" type="noConversion"/>
  </si>
  <si>
    <t>EMB, chr5:50396192-50397634(-), 50397641-50428211(+), anti-sense</t>
    <phoneticPr fontId="1" type="noConversion"/>
  </si>
  <si>
    <t>FAM45A, chr10:119137711-119104118</t>
    <phoneticPr fontId="1" type="noConversion"/>
  </si>
  <si>
    <t>CDV3, chr3:133584020(a)-133587995(+)  133589794(a)-133590261(-)</t>
    <phoneticPr fontId="1" type="noConversion"/>
  </si>
  <si>
    <r>
      <t>ELL2, chr5:</t>
    </r>
    <r>
      <rPr>
        <sz val="11"/>
        <rFont val="等线"/>
        <family val="3"/>
        <charset val="134"/>
        <scheme val="minor"/>
      </rPr>
      <t>95887388</t>
    </r>
    <r>
      <rPr>
        <sz val="11"/>
        <rFont val="等线"/>
        <family val="2"/>
        <scheme val="minor"/>
      </rPr>
      <t xml:space="preserve">-95961873 </t>
    </r>
    <phoneticPr fontId="1" type="noConversion"/>
  </si>
  <si>
    <t>chr4:48361384(F)-48361367(R)</t>
    <phoneticPr fontId="1" type="noConversion"/>
  </si>
  <si>
    <t>YWHAQ, chr2:9583977-9630789, anti-sense</t>
    <phoneticPr fontId="1" type="noConversion"/>
  </si>
  <si>
    <t>chr12:110180733(F)-110180716(R)</t>
    <phoneticPr fontId="1" type="noConversion"/>
  </si>
  <si>
    <t>Yes</t>
    <phoneticPr fontId="1" type="noConversion"/>
  </si>
  <si>
    <t>chr4:144994592(F)-144994590(R)</t>
    <phoneticPr fontId="1" type="noConversion"/>
  </si>
  <si>
    <t>MTSS2, chr16:70661204-70665527 (anti-sense)</t>
    <phoneticPr fontId="1" type="noConversion"/>
  </si>
  <si>
    <t>IL6ST, chr9:55994954-55936646 (anti-sense)</t>
    <phoneticPr fontId="1" type="noConversion"/>
  </si>
  <si>
    <t>SHLD2, chr10:87094176-87191468</t>
    <phoneticPr fontId="1" type="noConversion"/>
  </si>
  <si>
    <t>DESI2,chr1:244653145-244709033</t>
    <phoneticPr fontId="1" type="noConversion"/>
  </si>
  <si>
    <t>EIF5A2, chr3:170890324-170908604, no polyA</t>
    <phoneticPr fontId="1" type="noConversion"/>
  </si>
  <si>
    <t>Full_length,Inverted</t>
    <phoneticPr fontId="1" type="noConversion"/>
  </si>
  <si>
    <r>
      <t>chr1:64339455(F)-</t>
    </r>
    <r>
      <rPr>
        <sz val="11"/>
        <rFont val="等线"/>
        <family val="3"/>
        <charset val="134"/>
        <scheme val="minor"/>
      </rPr>
      <t>64339489</t>
    </r>
    <r>
      <rPr>
        <sz val="11"/>
        <rFont val="等线"/>
        <family val="2"/>
        <scheme val="minor"/>
      </rPr>
      <t>(R)</t>
    </r>
    <phoneticPr fontId="1" type="noConversion"/>
  </si>
  <si>
    <t>TTC3, chr21:37195957-37203104</t>
    <phoneticPr fontId="1" type="noConversion"/>
  </si>
  <si>
    <r>
      <t>chr2:112702917(F)-</t>
    </r>
    <r>
      <rPr>
        <sz val="11"/>
        <rFont val="等线"/>
        <family val="3"/>
        <charset val="134"/>
        <scheme val="minor"/>
      </rPr>
      <t>112702897(R)</t>
    </r>
    <phoneticPr fontId="1" type="noConversion"/>
  </si>
  <si>
    <t>Included_in_the_Fig2</t>
    <phoneticPr fontId="1" type="noConversion"/>
  </si>
  <si>
    <t>PolyA/T_side(F:polyT,R:polyA)</t>
    <phoneticPr fontId="1" type="noConversion"/>
  </si>
  <si>
    <t>chr2:127235631(F)</t>
    <phoneticPr fontId="1" type="noConversion"/>
  </si>
  <si>
    <t>chr2:127235631(F)-127235611(R)</t>
    <phoneticPr fontId="1" type="noConversion"/>
  </si>
  <si>
    <t>Truncated</t>
    <phoneticPr fontId="1" type="noConversion"/>
  </si>
  <si>
    <t>chr17:41478567(F)-41478558(R)</t>
    <phoneticPr fontId="1" type="noConversion"/>
  </si>
  <si>
    <t>length_of_source_transcript</t>
    <phoneticPr fontId="1" type="noConversion"/>
  </si>
  <si>
    <t>chr12:42457400(F)</t>
    <phoneticPr fontId="1" type="noConversion"/>
  </si>
  <si>
    <t>ENST00000352456</t>
  </si>
  <si>
    <t>length_of_the_insertion</t>
    <phoneticPr fontId="1" type="noConversion"/>
  </si>
  <si>
    <t>chr10:104187551(F)-104187535(R)</t>
    <phoneticPr fontId="1" type="noConversion"/>
  </si>
  <si>
    <t>Full_length</t>
    <phoneticPr fontId="1" type="noConversion"/>
  </si>
  <si>
    <t>length of untemplated small insertion at junction between insertion and genomic sequence</t>
    <phoneticPr fontId="1" type="noConversion"/>
  </si>
  <si>
    <t>Untemplated small insertion sequence at  junction between insertion and genomic sequence</t>
    <phoneticPr fontId="1" type="noConversion"/>
  </si>
  <si>
    <t>sample</t>
  </si>
  <si>
    <t>Inserted_location</t>
  </si>
  <si>
    <t>PolyA/T_side
(F:polyT, R:polyA)</t>
  </si>
  <si>
    <t>TSD_length</t>
  </si>
  <si>
    <t>Source location</t>
  </si>
  <si>
    <t>Length of microhomology at  junction between insertion and genomic sequence</t>
  </si>
  <si>
    <t>length of microhomology at junction between two pieces within insertion if inverted</t>
  </si>
  <si>
    <t>Insertion_type</t>
  </si>
  <si>
    <t>length of 5' piece if inv</t>
  </si>
  <si>
    <t>length of 3' piece if inverted</t>
  </si>
  <si>
    <t>cDNA Distance between proximal break ends of the two pieces of insertion if inverted</t>
  </si>
  <si>
    <t>length of the insertion</t>
  </si>
  <si>
    <t>length of the transcript cDNA</t>
  </si>
  <si>
    <t>Truncated,Inverted</t>
  </si>
  <si>
    <t>chrX:152475288(R)</t>
  </si>
  <si>
    <t>MTMR12,antisense, chr5:32227363-32227701(+), chr5:32227371-32227007(-, inversion)</t>
  </si>
  <si>
    <t>chr5:5859888(R)</t>
  </si>
  <si>
    <t>smc4, chr3:160433055←160434953（polyA）, 160426103←160432515(3') inversion</t>
  </si>
  <si>
    <t>Truncated,Inverted,Deletion</t>
  </si>
  <si>
    <t>chr1:209354594(R)</t>
  </si>
  <si>
    <t>OPN3,  truncated insertion, anti-sense, chr1:241634577-241640321(5') anti, chr1:241634575-241628864(3')</t>
  </si>
  <si>
    <t>Full_length,Inverted,Deletion</t>
  </si>
  <si>
    <t>chr8:42894452(R)</t>
  </si>
  <si>
    <t>KPNA3, chr13:49699320-49701250, chr13:49701249-49792521</t>
  </si>
  <si>
    <t>chr9:128609717(F)</t>
  </si>
  <si>
    <t>MAPK6 (W. endougenous pseudogene), chr15:52046668-52064941(inv), chr15:52064929-52066144(3')</t>
  </si>
  <si>
    <t>chr1:71236302(F)</t>
  </si>
  <si>
    <t>RASSF8, chr12:26070219-26071409 (inv), chr12:26071410-26072861</t>
  </si>
  <si>
    <t>1185(sense)</t>
  </si>
  <si>
    <t>1434(anti-sense)</t>
  </si>
  <si>
    <t>chr5:114651822(R)</t>
  </si>
  <si>
    <t>ITPRID2, chr2:181930481-181930739(inv), chr2:181916184-181928200, truncated</t>
  </si>
  <si>
    <t>chr8:1756863(F)</t>
  </si>
  <si>
    <t>IFRD1, chr7:112458955-112472793, chr7:112472785-112477187, INV</t>
  </si>
  <si>
    <t>ARCN1, chr11:118584554-118603029/chr11:118584548-118583184(inv?)</t>
  </si>
  <si>
    <t>chr10:52129444(R)</t>
  </si>
  <si>
    <t>E1F2S1, chr14:67385858-67386379/67386375-67386514(inv?)</t>
  </si>
  <si>
    <t>BIRC2 / BIRC3, inv, chr11:102347240-102363705/102368306-102378670</t>
  </si>
  <si>
    <t>XRCC5, chr2:216109389-216127596(-), 216127590-216205424(+) , two pieces have several bps of overlap.</t>
  </si>
  <si>
    <t>RC3H2, chr9:122865355-122905312(anti sense), chr9:122853794-122860131</t>
  </si>
  <si>
    <t>chr12:110180733(F)</t>
  </si>
  <si>
    <t>EMB, INV, chr5:50396192-50397634(-), 50397641-50428211(+), anti-sense</t>
  </si>
  <si>
    <t>chr11:106408812(R)</t>
  </si>
  <si>
    <t>CD59, chr11:33705283-33705350(+), anti-sense, 33706576-33706792(-), inversion</t>
  </si>
  <si>
    <t>215(sense)</t>
  </si>
  <si>
    <t>68(anti-sense)</t>
  </si>
  <si>
    <t>chr4:100846479(F)</t>
  </si>
  <si>
    <t>CDV3, INV, chr3:133584020(a)-133587995(+) Micro-homology, 133589794(a)-133590261(-)</t>
  </si>
  <si>
    <t>388(sense)</t>
  </si>
  <si>
    <t>468(anti-sense)</t>
  </si>
  <si>
    <t>chr8:112000297(F)</t>
  </si>
  <si>
    <t>THBS1,chr15:39596351(3')-39596225(5'); chr1539596351(3')-39596266(5')</t>
  </si>
  <si>
    <t>85(sense)</t>
  </si>
  <si>
    <t>1107(anti-sense)</t>
  </si>
  <si>
    <t>chr1:189671376(F)-189671359(R)</t>
    <phoneticPr fontId="1" type="noConversion"/>
  </si>
  <si>
    <t>XPOT, chr12:64450558-64455125, 64450529-64450567</t>
    <phoneticPr fontId="1" type="noConversion"/>
  </si>
  <si>
    <t>length of untemplate small insertion at junction between insertion and genomic sequence</t>
    <phoneticPr fontId="1" type="noConversion"/>
  </si>
  <si>
    <t>chr1:189671359(R)</t>
    <phoneticPr fontId="1" type="noConversion"/>
  </si>
  <si>
    <t>length of untemplate  small insertion at junction between two pieces within insertion if inverted</t>
    <phoneticPr fontId="1" type="noConversion"/>
  </si>
  <si>
    <t>Microhomology
sequence at junction between insertion and genomic sequence</t>
    <phoneticPr fontId="1" type="noConversion"/>
  </si>
  <si>
    <t>chr11:122135386(F)-122140521(R)</t>
    <phoneticPr fontId="1" type="noConversion"/>
  </si>
  <si>
    <t xml:space="preserve">smc4, chr3:160433055←160434953(polyA), 160426103←160432515(3') </t>
    <phoneticPr fontId="1" type="noConversion"/>
  </si>
  <si>
    <t>MAPK6, chr15:52046668-52064941, chr15:52064929-52066144(3')</t>
    <phoneticPr fontId="1" type="noConversion"/>
  </si>
  <si>
    <t xml:space="preserve">ITPRID2, chr2:181930481-181930739, chr2:181916184-181928200, </t>
    <phoneticPr fontId="1" type="noConversion"/>
  </si>
  <si>
    <t>IFRD1, chr7:112458955-112472793, chr7:112472785-112477187</t>
    <phoneticPr fontId="1" type="noConversion"/>
  </si>
  <si>
    <t>E1F2S1, chr14:67385858-67386379/67386375-67386514</t>
    <phoneticPr fontId="1" type="noConversion"/>
  </si>
  <si>
    <t>NEDD4, chr15:55826992-55834070 (anti-sense)</t>
    <phoneticPr fontId="1" type="noConversion"/>
  </si>
  <si>
    <t>chrX:131121164(F)-131121148(R)</t>
    <phoneticPr fontId="1" type="noConversion"/>
  </si>
  <si>
    <t>ZFPM2-AS1, chr8:105796227-106060443</t>
    <phoneticPr fontId="1" type="noConversion"/>
  </si>
  <si>
    <t>chr12:75722809(F)-75722809(R)</t>
    <phoneticPr fontId="1" type="noConversion"/>
  </si>
  <si>
    <t>chr18:776930(F)-776919(R)</t>
    <phoneticPr fontId="1" type="noConversion"/>
  </si>
  <si>
    <t>chr5:135581386(F)-135581371(R)</t>
    <phoneticPr fontId="1" type="noConversion"/>
  </si>
  <si>
    <t>chr14:91676669(F)-91676665(R)</t>
    <phoneticPr fontId="1" type="noConversion"/>
  </si>
  <si>
    <t>MSH3(UTR only), chr5:80879401-80880299, 3' transduction</t>
    <phoneticPr fontId="1" type="noConversion"/>
  </si>
  <si>
    <t>chr7:35117602(F)-35117602(R)</t>
    <phoneticPr fontId="1" type="noConversion"/>
  </si>
  <si>
    <t>ENST00000299633</t>
  </si>
  <si>
    <t>ENST00000361557</t>
  </si>
  <si>
    <t>L1_CL_DoxOrf_Dox_A8</t>
    <phoneticPr fontId="1" type="noConversion"/>
  </si>
  <si>
    <t>chr1:209354610(F)-209354594(R)</t>
    <phoneticPr fontId="1" type="noConversion"/>
  </si>
  <si>
    <t>chr5:5859904(F)-5859888(R)</t>
    <phoneticPr fontId="1" type="noConversion"/>
  </si>
  <si>
    <t>chrX:152475299(F)-152475288(R)</t>
    <phoneticPr fontId="1" type="noConversion"/>
  </si>
  <si>
    <t>ENST00000360605</t>
  </si>
  <si>
    <t>ENST00000567016</t>
    <phoneticPr fontId="1" type="noConversion"/>
  </si>
  <si>
    <t>ENST00000274606</t>
  </si>
  <si>
    <t>ENST00000698499</t>
  </si>
  <si>
    <t>cannot_determine</t>
    <phoneticPr fontId="1" type="noConversion"/>
  </si>
  <si>
    <t>ENST00000295087</t>
  </si>
  <si>
    <t>ENST00000300291</t>
  </si>
  <si>
    <t>ENST00000346964</t>
  </si>
  <si>
    <t>ENST00000338983</t>
  </si>
  <si>
    <t>ENST00000509144</t>
  </si>
  <si>
    <t>PCMTD1, chr8:51817583-51818922 (anti-sense)</t>
    <phoneticPr fontId="1" type="noConversion"/>
  </si>
  <si>
    <t>ENST00000522514</t>
    <phoneticPr fontId="1" type="noConversion"/>
  </si>
  <si>
    <t>ENST00000366539</t>
    <phoneticPr fontId="1" type="noConversion"/>
  </si>
  <si>
    <t>UBE2J1, chr6:89326625-89327264, anti-sense</t>
    <phoneticPr fontId="1" type="noConversion"/>
  </si>
  <si>
    <t>UBE2J1</t>
  </si>
  <si>
    <t>Pseudogene</t>
    <phoneticPr fontId="1" type="noConversion"/>
  </si>
  <si>
    <t>chrX:152475299(F)-152475288(R)</t>
    <phoneticPr fontId="1" type="noConversion"/>
  </si>
  <si>
    <t>chr17:16560705(F)-16560687(R)</t>
    <phoneticPr fontId="1" type="noConversion"/>
  </si>
  <si>
    <t>chr11:106408818(F)-106408812(R)</t>
    <phoneticPr fontId="1" type="noConversion"/>
  </si>
  <si>
    <t>insertion length</t>
    <phoneticPr fontId="1" type="noConversion"/>
  </si>
  <si>
    <t>1. (R) means reverse strand, which is 3' side of an insertion regardless of polyA or polyT. The read supporting 3' side is left clipped (a read whose left part is clipped).</t>
    <phoneticPr fontId="1" type="noConversion"/>
  </si>
  <si>
    <t>2. (F) means Forward strand, which is 5' side of an insertion regardless of polyA or polyT. The read supporting 5' side is right clipped (a read whose right part is clipped).</t>
    <phoneticPr fontId="1" type="noConversion"/>
  </si>
  <si>
    <t>chr10:50571389(F)-50571370(R)</t>
    <phoneticPr fontId="1" type="noConversion"/>
  </si>
  <si>
    <t>not include in the analysis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</si>
</sst>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0.5"/>
      <name val="等线"/>
      <family val="3"/>
      <charset val="134"/>
      <scheme val="minor"/>
    </font>
    <font>
      <i/>
      <sz val="11"/>
      <name val="等线"/>
      <family val="3"/>
      <charset val="134"/>
      <scheme val="minor"/>
    </font>
    <font>
      <sz val="10.5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5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3" fillId="2" borderId="0" xfId="0" applyFont="1" applyFill="1"/>
    <xf numFmtId="0" fontId="0" fillId="2" borderId="0" xfId="0" applyFill="1"/>
    <xf numFmtId="0" fontId="7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2" borderId="0" xfId="0" applyFont="1" applyFill="1"/>
    <xf numFmtId="0" fontId="0" fillId="3" borderId="0" xfId="0" applyFill="1"/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center" wrapText="1"/>
    </xf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9" fillId="0" borderId="0" xfId="0" applyFont="1" applyFill="1"/>
    <xf numFmtId="0" fontId="10" fillId="0" borderId="0" xfId="0" applyFont="1" applyFill="1"/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EBAE-FEEF-4AEF-A77E-72DD1C7E31AC}">
  <dimension ref="A1:V250"/>
  <sheetViews>
    <sheetView tabSelected="1" topLeftCell="O1" zoomScaleNormal="100" workbookViewId="0">
      <pane ySplit="1" topLeftCell="A2" activePane="bottomLeft" state="frozen"/>
      <selection pane="bottomLeft" activeCell="Q9" sqref="Q9"/>
    </sheetView>
  </sheetViews>
  <sheetFormatPr defaultRowHeight="13.8" x14ac:dyDescent="0.25"/>
  <cols>
    <col min="1" max="1" width="22" customWidth="1"/>
    <col min="2" max="2" width="21.21875" customWidth="1"/>
    <col min="3" max="3" width="9" customWidth="1"/>
    <col min="4" max="4" width="38" style="3" customWidth="1"/>
    <col min="5" max="5" width="34.6640625" style="3" customWidth="1"/>
    <col min="6" max="6" width="11.88671875" customWidth="1"/>
    <col min="7" max="7" width="17.109375" customWidth="1"/>
    <col min="8" max="8" width="15.6640625" customWidth="1"/>
    <col min="9" max="11" width="18.77734375" style="3" customWidth="1"/>
    <col min="12" max="12" width="60.33203125" style="3" customWidth="1"/>
    <col min="13" max="13" width="16.6640625" style="3" customWidth="1"/>
    <col min="14" max="14" width="42" style="3" customWidth="1"/>
    <col min="15" max="15" width="29.21875" style="3" customWidth="1"/>
    <col min="16" max="16" width="29.21875" customWidth="1"/>
    <col min="17" max="17" width="20.44140625" style="3" customWidth="1"/>
    <col min="18" max="18" width="27.77734375" customWidth="1"/>
    <col min="19" max="19" width="19.44140625" style="3" customWidth="1"/>
    <col min="20" max="20" width="16.21875" style="3" customWidth="1"/>
    <col min="21" max="21" width="23.33203125" style="3" customWidth="1"/>
    <col min="22" max="22" width="38.77734375" customWidth="1"/>
  </cols>
  <sheetData>
    <row r="1" spans="1:22" ht="67.95" customHeight="1" x14ac:dyDescent="0.25">
      <c r="A1" s="18" t="s">
        <v>1993</v>
      </c>
      <c r="B1" s="19" t="s">
        <v>1912</v>
      </c>
      <c r="C1" s="19" t="s">
        <v>1919</v>
      </c>
      <c r="D1" s="19" t="s">
        <v>1911</v>
      </c>
      <c r="E1" s="19" t="s">
        <v>1994</v>
      </c>
      <c r="F1" s="19" t="s">
        <v>1914</v>
      </c>
      <c r="G1" s="19" t="s">
        <v>786</v>
      </c>
      <c r="H1" s="19" t="s">
        <v>787</v>
      </c>
      <c r="I1" s="19" t="s">
        <v>1917</v>
      </c>
      <c r="J1" s="19" t="s">
        <v>2002</v>
      </c>
      <c r="K1" s="19" t="s">
        <v>1999</v>
      </c>
      <c r="L1" s="19" t="s">
        <v>0</v>
      </c>
      <c r="M1" s="19" t="s">
        <v>1351</v>
      </c>
      <c r="N1" s="19" t="s">
        <v>1129</v>
      </c>
      <c r="O1" s="19" t="s">
        <v>2005</v>
      </c>
      <c r="P1" s="19" t="s">
        <v>2006</v>
      </c>
      <c r="Q1" s="19" t="s">
        <v>1916</v>
      </c>
      <c r="R1" s="19" t="s">
        <v>2066</v>
      </c>
      <c r="S1" s="19" t="s">
        <v>1918</v>
      </c>
      <c r="T1" s="19" t="s">
        <v>1915</v>
      </c>
      <c r="U1" s="19" t="s">
        <v>1913</v>
      </c>
      <c r="V1" s="19" t="s">
        <v>117</v>
      </c>
    </row>
    <row r="2" spans="1:22" x14ac:dyDescent="0.25">
      <c r="A2" s="20" t="s">
        <v>2111</v>
      </c>
      <c r="B2" s="21" t="s">
        <v>81</v>
      </c>
      <c r="C2" s="21" t="s">
        <v>1923</v>
      </c>
      <c r="D2" s="21" t="s">
        <v>1962</v>
      </c>
      <c r="E2" s="21" t="s">
        <v>1577</v>
      </c>
      <c r="F2" s="21">
        <v>3</v>
      </c>
      <c r="G2" s="21"/>
      <c r="H2" s="20" t="s">
        <v>1128</v>
      </c>
      <c r="I2" s="21" t="s">
        <v>438</v>
      </c>
      <c r="J2" s="21"/>
      <c r="K2" s="21"/>
      <c r="L2" s="22" t="s">
        <v>85</v>
      </c>
      <c r="M2" s="22" t="s">
        <v>1377</v>
      </c>
      <c r="N2" s="22"/>
      <c r="O2" s="22">
        <v>1</v>
      </c>
      <c r="P2" s="21" t="s">
        <v>1026</v>
      </c>
      <c r="Q2" s="22">
        <v>0</v>
      </c>
      <c r="R2" s="21" t="s">
        <v>1021</v>
      </c>
      <c r="S2" s="21"/>
      <c r="T2" s="21"/>
      <c r="U2" s="21"/>
      <c r="V2" s="21" t="s">
        <v>138</v>
      </c>
    </row>
    <row r="3" spans="1:22" x14ac:dyDescent="0.25">
      <c r="A3" s="20" t="s">
        <v>2111</v>
      </c>
      <c r="B3" s="21" t="s">
        <v>81</v>
      </c>
      <c r="C3" s="21" t="s">
        <v>1923</v>
      </c>
      <c r="D3" s="20" t="s">
        <v>1990</v>
      </c>
      <c r="E3" s="20" t="s">
        <v>1576</v>
      </c>
      <c r="F3" s="20">
        <v>-25</v>
      </c>
      <c r="G3" s="20"/>
      <c r="H3" s="20" t="s">
        <v>1128</v>
      </c>
      <c r="I3" s="20" t="s">
        <v>303</v>
      </c>
      <c r="J3" s="20"/>
      <c r="K3" s="20"/>
      <c r="L3" s="23" t="s">
        <v>84</v>
      </c>
      <c r="M3" s="23" t="s">
        <v>1426</v>
      </c>
      <c r="N3" s="23"/>
      <c r="O3" s="23">
        <v>0</v>
      </c>
      <c r="P3" s="20" t="s">
        <v>1021</v>
      </c>
      <c r="Q3" s="23">
        <v>1</v>
      </c>
      <c r="R3" s="20" t="s">
        <v>1024</v>
      </c>
      <c r="S3" s="20"/>
      <c r="T3" s="20"/>
      <c r="U3" s="20"/>
      <c r="V3" s="20" t="s">
        <v>138</v>
      </c>
    </row>
    <row r="4" spans="1:22" x14ac:dyDescent="0.25">
      <c r="A4" s="20" t="s">
        <v>2111</v>
      </c>
      <c r="B4" s="20" t="s">
        <v>27</v>
      </c>
      <c r="C4" s="21" t="s">
        <v>1920</v>
      </c>
      <c r="D4" s="20" t="s">
        <v>2110</v>
      </c>
      <c r="E4" s="20" t="s">
        <v>1128</v>
      </c>
      <c r="F4" s="20">
        <v>19</v>
      </c>
      <c r="G4" s="20" t="s">
        <v>1128</v>
      </c>
      <c r="H4" s="20" t="s">
        <v>1128</v>
      </c>
      <c r="I4" s="21" t="s">
        <v>438</v>
      </c>
      <c r="J4" s="21">
        <v>3592</v>
      </c>
      <c r="K4" s="21">
        <v>5534</v>
      </c>
      <c r="L4" s="22" t="s">
        <v>1988</v>
      </c>
      <c r="M4" s="22" t="s">
        <v>1436</v>
      </c>
      <c r="N4" s="22" t="s">
        <v>1207</v>
      </c>
      <c r="O4" s="22">
        <v>0</v>
      </c>
      <c r="P4" s="20" t="s">
        <v>1021</v>
      </c>
      <c r="Q4" s="22">
        <v>0</v>
      </c>
      <c r="R4" s="20" t="s">
        <v>1021</v>
      </c>
      <c r="S4" s="21"/>
      <c r="T4" s="21"/>
      <c r="U4" s="21"/>
      <c r="V4" s="20" t="s">
        <v>169</v>
      </c>
    </row>
    <row r="5" spans="1:22" ht="28.95" customHeight="1" x14ac:dyDescent="0.25">
      <c r="A5" s="20" t="s">
        <v>2111</v>
      </c>
      <c r="B5" s="20" t="s">
        <v>49</v>
      </c>
      <c r="C5" s="21" t="s">
        <v>1920</v>
      </c>
      <c r="D5" s="20" t="s">
        <v>1983</v>
      </c>
      <c r="E5" s="20" t="s">
        <v>1018</v>
      </c>
      <c r="F5" s="20">
        <v>2</v>
      </c>
      <c r="G5" s="20" t="s">
        <v>990</v>
      </c>
      <c r="H5" s="20" t="s">
        <v>991</v>
      </c>
      <c r="I5" s="21" t="s">
        <v>303</v>
      </c>
      <c r="J5" s="21">
        <v>1749</v>
      </c>
      <c r="K5" s="21" t="s">
        <v>1706</v>
      </c>
      <c r="L5" s="22" t="s">
        <v>1677</v>
      </c>
      <c r="M5" s="22" t="s">
        <v>1565</v>
      </c>
      <c r="N5" s="22" t="s">
        <v>1348</v>
      </c>
      <c r="O5" s="22">
        <v>0</v>
      </c>
      <c r="P5" s="20" t="s">
        <v>1021</v>
      </c>
      <c r="Q5" s="22">
        <v>1</v>
      </c>
      <c r="R5" s="20" t="s">
        <v>1072</v>
      </c>
      <c r="S5" s="21"/>
      <c r="T5" s="21"/>
      <c r="U5" s="21"/>
      <c r="V5" s="20" t="s">
        <v>287</v>
      </c>
    </row>
    <row r="6" spans="1:22" ht="35.4" customHeight="1" x14ac:dyDescent="0.25">
      <c r="A6" s="20" t="s">
        <v>1982</v>
      </c>
      <c r="B6" s="20" t="s">
        <v>48</v>
      </c>
      <c r="C6" s="20" t="s">
        <v>1920</v>
      </c>
      <c r="D6" s="20" t="s">
        <v>1921</v>
      </c>
      <c r="E6" s="20" t="s">
        <v>323</v>
      </c>
      <c r="F6" s="20">
        <v>13</v>
      </c>
      <c r="G6" s="20" t="s">
        <v>788</v>
      </c>
      <c r="H6" s="20" t="s">
        <v>995</v>
      </c>
      <c r="I6" s="21" t="s">
        <v>303</v>
      </c>
      <c r="J6" s="21">
        <v>625</v>
      </c>
      <c r="K6" s="21">
        <v>2318</v>
      </c>
      <c r="L6" s="22" t="s">
        <v>1619</v>
      </c>
      <c r="M6" s="22" t="s">
        <v>1353</v>
      </c>
      <c r="N6" s="22" t="s">
        <v>1130</v>
      </c>
      <c r="O6" s="22">
        <v>0</v>
      </c>
      <c r="P6" s="20" t="s">
        <v>1021</v>
      </c>
      <c r="Q6" s="22">
        <v>4</v>
      </c>
      <c r="R6" s="20" t="s">
        <v>1064</v>
      </c>
      <c r="S6" s="21"/>
      <c r="T6" s="21"/>
      <c r="U6" s="21"/>
      <c r="V6" s="20" t="s">
        <v>118</v>
      </c>
    </row>
    <row r="7" spans="1:22" x14ac:dyDescent="0.25">
      <c r="A7" s="20" t="s">
        <v>1982</v>
      </c>
      <c r="B7" s="21" t="s">
        <v>48</v>
      </c>
      <c r="C7" s="20" t="s">
        <v>1920</v>
      </c>
      <c r="D7" s="21" t="s">
        <v>1927</v>
      </c>
      <c r="E7" s="21" t="s">
        <v>325</v>
      </c>
      <c r="F7" s="20">
        <v>15</v>
      </c>
      <c r="G7" s="20" t="s">
        <v>791</v>
      </c>
      <c r="H7" s="20" t="s">
        <v>792</v>
      </c>
      <c r="I7" s="21" t="s">
        <v>438</v>
      </c>
      <c r="J7" s="21">
        <v>2309</v>
      </c>
      <c r="K7" s="21">
        <v>2354</v>
      </c>
      <c r="L7" s="22" t="s">
        <v>304</v>
      </c>
      <c r="M7" s="22" t="s">
        <v>1355</v>
      </c>
      <c r="N7" s="22" t="s">
        <v>1132</v>
      </c>
      <c r="O7" s="22">
        <v>0</v>
      </c>
      <c r="P7" s="20" t="s">
        <v>1021</v>
      </c>
      <c r="Q7" s="22">
        <v>1</v>
      </c>
      <c r="R7" s="20" t="s">
        <v>1021</v>
      </c>
      <c r="S7" s="21"/>
      <c r="T7" s="21"/>
      <c r="U7" s="21"/>
      <c r="V7" s="20" t="s">
        <v>120</v>
      </c>
    </row>
    <row r="8" spans="1:22" x14ac:dyDescent="0.25">
      <c r="A8" s="20" t="s">
        <v>1982</v>
      </c>
      <c r="B8" s="20" t="s">
        <v>48</v>
      </c>
      <c r="C8" s="20" t="s">
        <v>1920</v>
      </c>
      <c r="D8" s="20" t="s">
        <v>1926</v>
      </c>
      <c r="E8" s="20" t="s">
        <v>324</v>
      </c>
      <c r="F8" s="20">
        <v>-5</v>
      </c>
      <c r="G8" s="20" t="s">
        <v>789</v>
      </c>
      <c r="H8" s="20" t="s">
        <v>790</v>
      </c>
      <c r="I8" s="21" t="s">
        <v>303</v>
      </c>
      <c r="J8" s="21">
        <v>840</v>
      </c>
      <c r="K8" s="21">
        <v>3646</v>
      </c>
      <c r="L8" s="22" t="s">
        <v>428</v>
      </c>
      <c r="M8" s="22" t="s">
        <v>1354</v>
      </c>
      <c r="N8" s="22" t="s">
        <v>1131</v>
      </c>
      <c r="O8" s="23">
        <v>0</v>
      </c>
      <c r="P8" s="20">
        <v>0</v>
      </c>
      <c r="Q8" s="23">
        <v>1</v>
      </c>
      <c r="R8" s="20">
        <v>1</v>
      </c>
      <c r="S8" s="21"/>
      <c r="T8" s="21"/>
      <c r="U8" s="21"/>
      <c r="V8" s="20" t="s">
        <v>119</v>
      </c>
    </row>
    <row r="9" spans="1:22" x14ac:dyDescent="0.25">
      <c r="A9" s="20" t="s">
        <v>1982</v>
      </c>
      <c r="B9" s="20" t="s">
        <v>42</v>
      </c>
      <c r="C9" s="20" t="s">
        <v>1920</v>
      </c>
      <c r="D9" s="20" t="s">
        <v>1964</v>
      </c>
      <c r="E9" s="20" t="s">
        <v>326</v>
      </c>
      <c r="F9" s="20">
        <v>15</v>
      </c>
      <c r="G9" s="20" t="s">
        <v>793</v>
      </c>
      <c r="H9" s="20" t="s">
        <v>794</v>
      </c>
      <c r="I9" s="20" t="s">
        <v>438</v>
      </c>
      <c r="J9" s="20">
        <v>2484</v>
      </c>
      <c r="K9" s="20">
        <v>2484</v>
      </c>
      <c r="L9" s="22" t="s">
        <v>1620</v>
      </c>
      <c r="M9" s="22" t="s">
        <v>1356</v>
      </c>
      <c r="N9" s="22" t="s">
        <v>1133</v>
      </c>
      <c r="O9" s="22">
        <v>2</v>
      </c>
      <c r="P9" s="20" t="s">
        <v>1932</v>
      </c>
      <c r="Q9" s="22">
        <v>0</v>
      </c>
      <c r="R9" s="20" t="s">
        <v>1021</v>
      </c>
      <c r="S9" s="20"/>
      <c r="T9" s="20"/>
      <c r="U9" s="20"/>
      <c r="V9" s="20" t="s">
        <v>121</v>
      </c>
    </row>
    <row r="10" spans="1:22" s="4" customFormat="1" x14ac:dyDescent="0.25">
      <c r="A10" s="20" t="s">
        <v>1982</v>
      </c>
      <c r="B10" s="20" t="s">
        <v>42</v>
      </c>
      <c r="C10" s="20" t="s">
        <v>1920</v>
      </c>
      <c r="D10" s="20" t="s">
        <v>1717</v>
      </c>
      <c r="E10" s="20" t="s">
        <v>327</v>
      </c>
      <c r="F10" s="20">
        <v>17</v>
      </c>
      <c r="G10" s="20" t="s">
        <v>795</v>
      </c>
      <c r="H10" s="20" t="s">
        <v>796</v>
      </c>
      <c r="I10" s="20" t="s">
        <v>438</v>
      </c>
      <c r="J10" s="20">
        <v>3636</v>
      </c>
      <c r="K10" s="20">
        <v>3636</v>
      </c>
      <c r="L10" s="22" t="s">
        <v>1984</v>
      </c>
      <c r="M10" s="22" t="s">
        <v>1357</v>
      </c>
      <c r="N10" s="22" t="s">
        <v>1134</v>
      </c>
      <c r="O10" s="22">
        <v>0</v>
      </c>
      <c r="P10" s="20" t="s">
        <v>1021</v>
      </c>
      <c r="Q10" s="22">
        <v>0</v>
      </c>
      <c r="R10" s="20" t="s">
        <v>1021</v>
      </c>
      <c r="S10" s="20"/>
      <c r="T10" s="20"/>
      <c r="U10" s="20"/>
      <c r="V10" s="20" t="s">
        <v>122</v>
      </c>
    </row>
    <row r="11" spans="1:22" s="1" customFormat="1" x14ac:dyDescent="0.25">
      <c r="A11" s="20" t="s">
        <v>1982</v>
      </c>
      <c r="B11" s="20" t="s">
        <v>42</v>
      </c>
      <c r="C11" s="20" t="s">
        <v>1920</v>
      </c>
      <c r="D11" s="20" t="s">
        <v>1718</v>
      </c>
      <c r="E11" s="20" t="s">
        <v>328</v>
      </c>
      <c r="F11" s="20">
        <v>8</v>
      </c>
      <c r="G11" s="20" t="s">
        <v>534</v>
      </c>
      <c r="H11" s="20" t="s">
        <v>651</v>
      </c>
      <c r="I11" s="20" t="s">
        <v>438</v>
      </c>
      <c r="J11" s="20">
        <v>1659</v>
      </c>
      <c r="K11" s="20">
        <v>1659</v>
      </c>
      <c r="L11" s="23" t="s">
        <v>43</v>
      </c>
      <c r="M11" s="23" t="s">
        <v>1359</v>
      </c>
      <c r="N11" s="23" t="s">
        <v>1135</v>
      </c>
      <c r="O11" s="23">
        <v>3</v>
      </c>
      <c r="P11" s="20" t="s">
        <v>1022</v>
      </c>
      <c r="Q11" s="23">
        <v>0</v>
      </c>
      <c r="R11" s="20" t="s">
        <v>1021</v>
      </c>
      <c r="S11" s="20"/>
      <c r="T11" s="20"/>
      <c r="U11" s="20"/>
      <c r="V11" s="20" t="s">
        <v>123</v>
      </c>
    </row>
    <row r="12" spans="1:22" ht="17.399999999999999" customHeight="1" x14ac:dyDescent="0.25">
      <c r="A12" s="20" t="s">
        <v>1982</v>
      </c>
      <c r="B12" s="21" t="s">
        <v>42</v>
      </c>
      <c r="C12" s="20" t="s">
        <v>1920</v>
      </c>
      <c r="D12" s="21" t="s">
        <v>1719</v>
      </c>
      <c r="E12" s="21" t="s">
        <v>1028</v>
      </c>
      <c r="F12" s="20">
        <v>13</v>
      </c>
      <c r="G12" s="20" t="s">
        <v>798</v>
      </c>
      <c r="H12" s="20" t="s">
        <v>799</v>
      </c>
      <c r="I12" s="21" t="s">
        <v>438</v>
      </c>
      <c r="J12" s="21">
        <v>6700</v>
      </c>
      <c r="K12" s="21">
        <v>7093</v>
      </c>
      <c r="L12" s="22" t="s">
        <v>1985</v>
      </c>
      <c r="M12" s="22" t="s">
        <v>1360</v>
      </c>
      <c r="N12" s="22" t="s">
        <v>1137</v>
      </c>
      <c r="O12" s="22">
        <v>0</v>
      </c>
      <c r="P12" s="20" t="s">
        <v>1021</v>
      </c>
      <c r="Q12" s="22">
        <v>2</v>
      </c>
      <c r="R12" s="20" t="s">
        <v>1071</v>
      </c>
      <c r="S12" s="21"/>
      <c r="T12" s="21"/>
      <c r="U12" s="21"/>
      <c r="V12" s="20" t="s">
        <v>125</v>
      </c>
    </row>
    <row r="13" spans="1:22" s="7" customFormat="1" ht="27.6" x14ac:dyDescent="0.25">
      <c r="A13" s="20" t="s">
        <v>1982</v>
      </c>
      <c r="B13" s="20" t="s">
        <v>42</v>
      </c>
      <c r="C13" s="20" t="s">
        <v>1920</v>
      </c>
      <c r="D13" s="20" t="s">
        <v>2087</v>
      </c>
      <c r="E13" s="20" t="s">
        <v>329</v>
      </c>
      <c r="F13" s="20">
        <v>11</v>
      </c>
      <c r="G13" s="20" t="s">
        <v>535</v>
      </c>
      <c r="H13" s="20" t="s">
        <v>652</v>
      </c>
      <c r="I13" s="21" t="s">
        <v>425</v>
      </c>
      <c r="J13" s="21">
        <v>700</v>
      </c>
      <c r="K13" s="21">
        <v>5116</v>
      </c>
      <c r="L13" s="22" t="s">
        <v>1621</v>
      </c>
      <c r="M13" s="22" t="s">
        <v>1358</v>
      </c>
      <c r="N13" s="22" t="s">
        <v>1136</v>
      </c>
      <c r="O13" s="22">
        <v>0</v>
      </c>
      <c r="P13" s="20" t="s">
        <v>1021</v>
      </c>
      <c r="Q13" s="22">
        <v>7</v>
      </c>
      <c r="R13" s="20" t="s">
        <v>1045</v>
      </c>
      <c r="S13" s="21">
        <v>336</v>
      </c>
      <c r="T13" s="23">
        <v>364</v>
      </c>
      <c r="U13" s="21">
        <v>-9</v>
      </c>
      <c r="V13" s="20" t="s">
        <v>124</v>
      </c>
    </row>
    <row r="14" spans="1:22" ht="36.6" customHeight="1" x14ac:dyDescent="0.25">
      <c r="A14" s="20" t="s">
        <v>1982</v>
      </c>
      <c r="B14" s="21" t="s">
        <v>25</v>
      </c>
      <c r="C14" s="20" t="s">
        <v>1920</v>
      </c>
      <c r="D14" s="21" t="s">
        <v>1720</v>
      </c>
      <c r="E14" s="21" t="s">
        <v>332</v>
      </c>
      <c r="F14" s="20">
        <v>14</v>
      </c>
      <c r="G14" s="20" t="s">
        <v>804</v>
      </c>
      <c r="H14" s="20" t="s">
        <v>805</v>
      </c>
      <c r="I14" s="21" t="s">
        <v>438</v>
      </c>
      <c r="J14" s="21">
        <v>4689</v>
      </c>
      <c r="K14" s="21">
        <v>4715</v>
      </c>
      <c r="L14" s="22" t="s">
        <v>321</v>
      </c>
      <c r="M14" s="22" t="s">
        <v>1364</v>
      </c>
      <c r="N14" s="22" t="s">
        <v>1141</v>
      </c>
      <c r="O14" s="22">
        <v>0</v>
      </c>
      <c r="P14" s="20" t="s">
        <v>1021</v>
      </c>
      <c r="Q14" s="22">
        <v>0</v>
      </c>
      <c r="R14" s="20" t="s">
        <v>1021</v>
      </c>
      <c r="S14" s="21"/>
      <c r="T14" s="21"/>
      <c r="U14" s="21"/>
      <c r="V14" s="21" t="s">
        <v>128</v>
      </c>
    </row>
    <row r="15" spans="1:22" x14ac:dyDescent="0.25">
      <c r="A15" s="20" t="s">
        <v>1982</v>
      </c>
      <c r="B15" s="21" t="s">
        <v>25</v>
      </c>
      <c r="C15" s="20" t="s">
        <v>1920</v>
      </c>
      <c r="D15" s="21" t="s">
        <v>1721</v>
      </c>
      <c r="E15" s="21" t="s">
        <v>330</v>
      </c>
      <c r="F15" s="21">
        <v>9</v>
      </c>
      <c r="G15" s="21" t="s">
        <v>800</v>
      </c>
      <c r="H15" s="21" t="s">
        <v>801</v>
      </c>
      <c r="I15" s="21" t="s">
        <v>303</v>
      </c>
      <c r="J15" s="21">
        <v>605</v>
      </c>
      <c r="K15" s="21">
        <v>4104</v>
      </c>
      <c r="L15" s="22" t="s">
        <v>1593</v>
      </c>
      <c r="M15" s="22" t="s">
        <v>1361</v>
      </c>
      <c r="N15" s="22" t="s">
        <v>1138</v>
      </c>
      <c r="O15" s="22">
        <v>0</v>
      </c>
      <c r="P15" s="21" t="s">
        <v>1021</v>
      </c>
      <c r="Q15" s="22">
        <v>3</v>
      </c>
      <c r="R15" s="21" t="s">
        <v>1029</v>
      </c>
      <c r="S15" s="21"/>
      <c r="T15" s="21"/>
      <c r="U15" s="21"/>
      <c r="V15" s="21" t="s">
        <v>126</v>
      </c>
    </row>
    <row r="16" spans="1:22" x14ac:dyDescent="0.25">
      <c r="A16" s="20" t="s">
        <v>1982</v>
      </c>
      <c r="B16" s="20" t="s">
        <v>25</v>
      </c>
      <c r="C16" s="20" t="s">
        <v>1920</v>
      </c>
      <c r="D16" s="20" t="s">
        <v>1722</v>
      </c>
      <c r="E16" s="20" t="s">
        <v>331</v>
      </c>
      <c r="F16" s="20">
        <v>14</v>
      </c>
      <c r="G16" s="20" t="s">
        <v>802</v>
      </c>
      <c r="H16" s="20" t="s">
        <v>803</v>
      </c>
      <c r="I16" s="21" t="s">
        <v>303</v>
      </c>
      <c r="J16" s="21">
        <f>24005041-24003069</f>
        <v>1972</v>
      </c>
      <c r="K16" s="21">
        <v>6022</v>
      </c>
      <c r="L16" s="22" t="s">
        <v>26</v>
      </c>
      <c r="M16" s="22" t="s">
        <v>1362</v>
      </c>
      <c r="N16" s="22" t="s">
        <v>1139</v>
      </c>
      <c r="O16" s="22">
        <v>0</v>
      </c>
      <c r="P16" s="20" t="s">
        <v>1021</v>
      </c>
      <c r="Q16" s="22">
        <v>1</v>
      </c>
      <c r="R16" s="20" t="s">
        <v>1062</v>
      </c>
      <c r="S16" s="21"/>
      <c r="T16" s="21"/>
      <c r="U16" s="21"/>
      <c r="V16" s="20" t="s">
        <v>423</v>
      </c>
    </row>
    <row r="17" spans="1:22" x14ac:dyDescent="0.25">
      <c r="A17" s="20" t="s">
        <v>1982</v>
      </c>
      <c r="B17" s="20" t="s">
        <v>288</v>
      </c>
      <c r="C17" s="20" t="s">
        <v>1920</v>
      </c>
      <c r="D17" s="20" t="s">
        <v>1723</v>
      </c>
      <c r="E17" s="20" t="s">
        <v>422</v>
      </c>
      <c r="F17" s="20">
        <v>14</v>
      </c>
      <c r="G17" s="20" t="s">
        <v>536</v>
      </c>
      <c r="H17" s="20" t="s">
        <v>653</v>
      </c>
      <c r="I17" s="21" t="s">
        <v>438</v>
      </c>
      <c r="J17" s="21">
        <v>5385</v>
      </c>
      <c r="K17" s="21">
        <v>5371</v>
      </c>
      <c r="L17" s="22" t="s">
        <v>1965</v>
      </c>
      <c r="M17" s="22" t="s">
        <v>1363</v>
      </c>
      <c r="N17" s="22" t="s">
        <v>1140</v>
      </c>
      <c r="O17" s="22">
        <v>0</v>
      </c>
      <c r="P17" s="20" t="s">
        <v>1021</v>
      </c>
      <c r="Q17" s="22">
        <v>1</v>
      </c>
      <c r="R17" s="20" t="s">
        <v>1072</v>
      </c>
      <c r="S17" s="21"/>
      <c r="T17" s="21"/>
      <c r="U17" s="21"/>
      <c r="V17" s="20" t="s">
        <v>127</v>
      </c>
    </row>
    <row r="18" spans="1:22" x14ac:dyDescent="0.25">
      <c r="A18" s="20" t="s">
        <v>1982</v>
      </c>
      <c r="B18" s="20" t="s">
        <v>25</v>
      </c>
      <c r="C18" s="20" t="s">
        <v>1920</v>
      </c>
      <c r="D18" s="20" t="s">
        <v>2086</v>
      </c>
      <c r="E18" s="20" t="s">
        <v>333</v>
      </c>
      <c r="F18" s="20">
        <v>16</v>
      </c>
      <c r="G18" s="20" t="s">
        <v>537</v>
      </c>
      <c r="H18" s="20" t="s">
        <v>654</v>
      </c>
      <c r="I18" s="21" t="s">
        <v>425</v>
      </c>
      <c r="J18" s="21">
        <f>1022+1446</f>
        <v>2468</v>
      </c>
      <c r="K18" s="21">
        <v>5116</v>
      </c>
      <c r="L18" s="22" t="s">
        <v>2068</v>
      </c>
      <c r="M18" s="22" t="s">
        <v>1365</v>
      </c>
      <c r="N18" s="22" t="s">
        <v>1142</v>
      </c>
      <c r="O18" s="22">
        <v>3</v>
      </c>
      <c r="P18" s="20" t="s">
        <v>1032</v>
      </c>
      <c r="Q18" s="22">
        <v>0</v>
      </c>
      <c r="R18" s="20" t="s">
        <v>1021</v>
      </c>
      <c r="S18" s="21">
        <v>1022</v>
      </c>
      <c r="T18" s="21">
        <v>1446</v>
      </c>
      <c r="U18" s="21">
        <f>540-1</f>
        <v>539</v>
      </c>
      <c r="V18" s="24" t="s">
        <v>293</v>
      </c>
    </row>
    <row r="19" spans="1:22" x14ac:dyDescent="0.25">
      <c r="A19" s="20" t="s">
        <v>1982</v>
      </c>
      <c r="B19" s="20" t="s">
        <v>25</v>
      </c>
      <c r="C19" s="20" t="s">
        <v>1920</v>
      </c>
      <c r="D19" s="21" t="s">
        <v>2074</v>
      </c>
      <c r="E19" s="21" t="s">
        <v>334</v>
      </c>
      <c r="F19" s="20">
        <v>16</v>
      </c>
      <c r="G19" s="20" t="s">
        <v>806</v>
      </c>
      <c r="H19" s="20" t="s">
        <v>807</v>
      </c>
      <c r="I19" s="21" t="s">
        <v>303</v>
      </c>
      <c r="J19" s="21">
        <v>898</v>
      </c>
      <c r="K19" s="21">
        <v>4443</v>
      </c>
      <c r="L19" s="22" t="s">
        <v>2080</v>
      </c>
      <c r="M19" s="22" t="s">
        <v>1366</v>
      </c>
      <c r="N19" s="22" t="s">
        <v>1143</v>
      </c>
      <c r="O19" s="22">
        <v>0</v>
      </c>
      <c r="P19" s="20" t="s">
        <v>1021</v>
      </c>
      <c r="Q19" s="22">
        <v>1</v>
      </c>
      <c r="R19" s="20" t="s">
        <v>1062</v>
      </c>
      <c r="S19" s="21"/>
      <c r="T19" s="21"/>
      <c r="U19" s="21"/>
      <c r="V19" s="20" t="s">
        <v>129</v>
      </c>
    </row>
    <row r="20" spans="1:22" x14ac:dyDescent="0.25">
      <c r="A20" s="20" t="s">
        <v>1982</v>
      </c>
      <c r="B20" s="20" t="s">
        <v>17</v>
      </c>
      <c r="C20" s="20" t="s">
        <v>1920</v>
      </c>
      <c r="D20" s="20" t="s">
        <v>1998</v>
      </c>
      <c r="E20" s="20" t="s">
        <v>335</v>
      </c>
      <c r="F20" s="20">
        <v>9</v>
      </c>
      <c r="G20" s="20" t="s">
        <v>538</v>
      </c>
      <c r="H20" s="20" t="s">
        <v>1097</v>
      </c>
      <c r="I20" s="20" t="s">
        <v>438</v>
      </c>
      <c r="J20" s="21">
        <v>1274</v>
      </c>
      <c r="K20" s="21">
        <v>1274</v>
      </c>
      <c r="L20" s="23" t="s">
        <v>18</v>
      </c>
      <c r="M20" s="23" t="s">
        <v>1367</v>
      </c>
      <c r="N20" s="23" t="s">
        <v>1144</v>
      </c>
      <c r="O20" s="23">
        <v>0</v>
      </c>
      <c r="P20" s="20" t="s">
        <v>1021</v>
      </c>
      <c r="Q20" s="23">
        <v>0</v>
      </c>
      <c r="R20" s="20" t="s">
        <v>1021</v>
      </c>
      <c r="S20" s="20"/>
      <c r="T20" s="20"/>
      <c r="U20" s="20"/>
      <c r="V20" s="20" t="s">
        <v>1094</v>
      </c>
    </row>
    <row r="21" spans="1:22" x14ac:dyDescent="0.25">
      <c r="A21" s="20" t="s">
        <v>1982</v>
      </c>
      <c r="B21" s="20" t="s">
        <v>17</v>
      </c>
      <c r="C21" s="20" t="s">
        <v>1920</v>
      </c>
      <c r="D21" s="20" t="s">
        <v>1966</v>
      </c>
      <c r="E21" s="20" t="s">
        <v>337</v>
      </c>
      <c r="F21" s="20">
        <v>9</v>
      </c>
      <c r="G21" s="20" t="s">
        <v>808</v>
      </c>
      <c r="H21" s="20" t="s">
        <v>809</v>
      </c>
      <c r="I21" s="20" t="s">
        <v>1997</v>
      </c>
      <c r="J21" s="20">
        <v>1573</v>
      </c>
      <c r="K21" s="20">
        <v>4103</v>
      </c>
      <c r="L21" s="23" t="s">
        <v>20</v>
      </c>
      <c r="M21" s="23" t="s">
        <v>1369</v>
      </c>
      <c r="N21" s="23" t="s">
        <v>1146</v>
      </c>
      <c r="O21" s="23">
        <v>0</v>
      </c>
      <c r="P21" s="20" t="s">
        <v>1021</v>
      </c>
      <c r="Q21" s="23">
        <v>0</v>
      </c>
      <c r="R21" s="20" t="s">
        <v>1021</v>
      </c>
      <c r="S21" s="20"/>
      <c r="T21" s="20"/>
      <c r="U21" s="20"/>
      <c r="V21" s="20" t="s">
        <v>1096</v>
      </c>
    </row>
    <row r="22" spans="1:22" x14ac:dyDescent="0.25">
      <c r="A22" s="20" t="s">
        <v>1982</v>
      </c>
      <c r="B22" s="20" t="s">
        <v>17</v>
      </c>
      <c r="C22" s="20" t="s">
        <v>1920</v>
      </c>
      <c r="D22" s="20" t="s">
        <v>1725</v>
      </c>
      <c r="E22" s="20" t="s">
        <v>336</v>
      </c>
      <c r="F22" s="20">
        <v>15</v>
      </c>
      <c r="G22" s="20" t="s">
        <v>539</v>
      </c>
      <c r="H22" s="20" t="s">
        <v>655</v>
      </c>
      <c r="I22" s="20" t="s">
        <v>303</v>
      </c>
      <c r="J22" s="20">
        <f>91284262-91282938+1</f>
        <v>1325</v>
      </c>
      <c r="K22" s="20">
        <v>7037</v>
      </c>
      <c r="L22" s="23" t="s">
        <v>19</v>
      </c>
      <c r="M22" s="23" t="s">
        <v>1368</v>
      </c>
      <c r="N22" s="23" t="s">
        <v>1145</v>
      </c>
      <c r="O22" s="23">
        <v>0</v>
      </c>
      <c r="P22" s="20" t="s">
        <v>1021</v>
      </c>
      <c r="Q22" s="23">
        <v>3</v>
      </c>
      <c r="R22" s="20" t="s">
        <v>1060</v>
      </c>
      <c r="S22" s="20"/>
      <c r="T22" s="20"/>
      <c r="U22" s="20"/>
      <c r="V22" s="20" t="s">
        <v>1095</v>
      </c>
    </row>
    <row r="23" spans="1:22" ht="27.6" x14ac:dyDescent="0.25">
      <c r="A23" s="20" t="s">
        <v>1982</v>
      </c>
      <c r="B23" s="20" t="s">
        <v>2084</v>
      </c>
      <c r="C23" s="20" t="s">
        <v>1920</v>
      </c>
      <c r="D23" s="20" t="s">
        <v>2085</v>
      </c>
      <c r="E23" s="20" t="s">
        <v>338</v>
      </c>
      <c r="F23" s="20">
        <v>16</v>
      </c>
      <c r="G23" s="20" t="s">
        <v>540</v>
      </c>
      <c r="H23" s="20" t="s">
        <v>656</v>
      </c>
      <c r="I23" s="21" t="s">
        <v>1989</v>
      </c>
      <c r="J23" s="21">
        <f>5677+1486+434</f>
        <v>7597</v>
      </c>
      <c r="K23" s="21">
        <v>7711</v>
      </c>
      <c r="L23" s="22" t="s">
        <v>1622</v>
      </c>
      <c r="M23" s="22" t="s">
        <v>1370</v>
      </c>
      <c r="N23" s="22" t="s">
        <v>1147</v>
      </c>
      <c r="O23" s="22">
        <v>0</v>
      </c>
      <c r="P23" s="20" t="s">
        <v>1021</v>
      </c>
      <c r="Q23" s="22">
        <v>2</v>
      </c>
      <c r="R23" s="20" t="s">
        <v>1055</v>
      </c>
      <c r="S23" s="21">
        <v>2162</v>
      </c>
      <c r="T23" s="21">
        <v>5677</v>
      </c>
      <c r="U23" s="21">
        <f>2-1</f>
        <v>1</v>
      </c>
      <c r="V23" s="20" t="s">
        <v>130</v>
      </c>
    </row>
    <row r="24" spans="1:22" x14ac:dyDescent="0.25">
      <c r="A24" s="20" t="s">
        <v>1982</v>
      </c>
      <c r="B24" s="20" t="s">
        <v>47</v>
      </c>
      <c r="C24" s="20" t="s">
        <v>1920</v>
      </c>
      <c r="D24" s="20" t="s">
        <v>1727</v>
      </c>
      <c r="E24" s="20" t="s">
        <v>776</v>
      </c>
      <c r="F24" s="20">
        <v>16</v>
      </c>
      <c r="G24" s="20" t="s">
        <v>543</v>
      </c>
      <c r="H24" s="20" t="s">
        <v>659</v>
      </c>
      <c r="I24" s="21" t="s">
        <v>438</v>
      </c>
      <c r="J24" s="21">
        <v>5552</v>
      </c>
      <c r="K24" s="21">
        <v>6422</v>
      </c>
      <c r="L24" s="22" t="s">
        <v>1678</v>
      </c>
      <c r="M24" s="22" t="s">
        <v>1373</v>
      </c>
      <c r="N24" s="22" t="s">
        <v>1150</v>
      </c>
      <c r="O24" s="22">
        <v>1</v>
      </c>
      <c r="P24" s="20" t="s">
        <v>1023</v>
      </c>
      <c r="Q24" s="22">
        <v>0</v>
      </c>
      <c r="R24" s="20" t="s">
        <v>1021</v>
      </c>
      <c r="S24" s="21"/>
      <c r="T24" s="21"/>
      <c r="U24" s="21"/>
      <c r="V24" s="20" t="s">
        <v>133</v>
      </c>
    </row>
    <row r="25" spans="1:22" x14ac:dyDescent="0.25">
      <c r="A25" s="20" t="s">
        <v>1982</v>
      </c>
      <c r="B25" s="20" t="s">
        <v>47</v>
      </c>
      <c r="C25" s="20" t="s">
        <v>1920</v>
      </c>
      <c r="D25" s="25" t="s">
        <v>1728</v>
      </c>
      <c r="E25" s="20" t="s">
        <v>340</v>
      </c>
      <c r="F25" s="20">
        <v>15</v>
      </c>
      <c r="G25" s="20" t="s">
        <v>542</v>
      </c>
      <c r="H25" s="20" t="s">
        <v>658</v>
      </c>
      <c r="I25" s="21" t="s">
        <v>438</v>
      </c>
      <c r="J25" s="20">
        <v>3345</v>
      </c>
      <c r="K25" s="20">
        <v>3345</v>
      </c>
      <c r="L25" s="23" t="s">
        <v>1623</v>
      </c>
      <c r="M25" s="23" t="s">
        <v>1372</v>
      </c>
      <c r="N25" s="23" t="s">
        <v>1149</v>
      </c>
      <c r="O25" s="23">
        <v>0</v>
      </c>
      <c r="P25" s="20" t="s">
        <v>1021</v>
      </c>
      <c r="Q25" s="23">
        <v>1</v>
      </c>
      <c r="R25" s="20" t="s">
        <v>1072</v>
      </c>
      <c r="S25" s="20"/>
      <c r="T25" s="20"/>
      <c r="U25" s="20"/>
      <c r="V25" s="20" t="s">
        <v>132</v>
      </c>
    </row>
    <row r="26" spans="1:22" x14ac:dyDescent="0.25">
      <c r="A26" s="20" t="s">
        <v>1982</v>
      </c>
      <c r="B26" s="21" t="s">
        <v>47</v>
      </c>
      <c r="C26" s="20" t="s">
        <v>1920</v>
      </c>
      <c r="D26" s="21" t="s">
        <v>1729</v>
      </c>
      <c r="E26" s="21" t="s">
        <v>779</v>
      </c>
      <c r="F26" s="20">
        <v>16</v>
      </c>
      <c r="G26" s="20" t="s">
        <v>546</v>
      </c>
      <c r="H26" s="20" t="s">
        <v>662</v>
      </c>
      <c r="I26" s="21" t="s">
        <v>438</v>
      </c>
      <c r="J26" s="21">
        <v>2647</v>
      </c>
      <c r="K26" s="21">
        <v>2647</v>
      </c>
      <c r="L26" s="22" t="s">
        <v>1624</v>
      </c>
      <c r="M26" s="22" t="s">
        <v>1377</v>
      </c>
      <c r="N26" s="22" t="s">
        <v>1154</v>
      </c>
      <c r="O26" s="22">
        <v>0</v>
      </c>
      <c r="P26" s="20" t="s">
        <v>1021</v>
      </c>
      <c r="Q26" s="22">
        <v>0</v>
      </c>
      <c r="R26" s="20" t="s">
        <v>1021</v>
      </c>
      <c r="S26" s="21"/>
      <c r="T26" s="21"/>
      <c r="U26" s="21"/>
      <c r="V26" s="20" t="s">
        <v>137</v>
      </c>
    </row>
    <row r="27" spans="1:22" x14ac:dyDescent="0.25">
      <c r="A27" s="20" t="s">
        <v>1982</v>
      </c>
      <c r="B27" s="20" t="s">
        <v>47</v>
      </c>
      <c r="C27" s="20" t="s">
        <v>1920</v>
      </c>
      <c r="D27" s="21" t="s">
        <v>1730</v>
      </c>
      <c r="E27" s="21" t="s">
        <v>778</v>
      </c>
      <c r="F27" s="20">
        <v>12</v>
      </c>
      <c r="G27" s="20" t="s">
        <v>545</v>
      </c>
      <c r="H27" s="20" t="s">
        <v>661</v>
      </c>
      <c r="I27" s="21" t="s">
        <v>438</v>
      </c>
      <c r="J27" s="21">
        <v>2841</v>
      </c>
      <c r="K27" s="21">
        <v>2841</v>
      </c>
      <c r="L27" s="22" t="s">
        <v>1625</v>
      </c>
      <c r="M27" s="22" t="s">
        <v>1376</v>
      </c>
      <c r="N27" s="22" t="s">
        <v>1153</v>
      </c>
      <c r="O27" s="22">
        <v>0</v>
      </c>
      <c r="P27" s="20" t="s">
        <v>1021</v>
      </c>
      <c r="Q27" s="22">
        <v>0</v>
      </c>
      <c r="R27" s="20" t="s">
        <v>1021</v>
      </c>
      <c r="S27" s="21"/>
      <c r="T27" s="21"/>
      <c r="U27" s="21"/>
      <c r="V27" s="20" t="s">
        <v>136</v>
      </c>
    </row>
    <row r="28" spans="1:22" x14ac:dyDescent="0.25">
      <c r="A28" s="20" t="s">
        <v>1982</v>
      </c>
      <c r="B28" s="20" t="s">
        <v>47</v>
      </c>
      <c r="C28" s="20" t="s">
        <v>1920</v>
      </c>
      <c r="D28" s="20" t="s">
        <v>2081</v>
      </c>
      <c r="E28" s="20" t="s">
        <v>341</v>
      </c>
      <c r="F28" s="20">
        <v>0</v>
      </c>
      <c r="G28" s="20" t="s">
        <v>810</v>
      </c>
      <c r="H28" s="20" t="s">
        <v>810</v>
      </c>
      <c r="I28" s="21" t="s">
        <v>303</v>
      </c>
      <c r="J28" s="21">
        <v>522</v>
      </c>
      <c r="K28" s="21">
        <v>9589</v>
      </c>
      <c r="L28" s="22" t="s">
        <v>1679</v>
      </c>
      <c r="M28" s="22" t="s">
        <v>1374</v>
      </c>
      <c r="N28" s="22" t="s">
        <v>1151</v>
      </c>
      <c r="O28" s="22">
        <v>0</v>
      </c>
      <c r="P28" s="20" t="s">
        <v>1021</v>
      </c>
      <c r="Q28" s="22">
        <v>1</v>
      </c>
      <c r="R28" s="20" t="s">
        <v>1039</v>
      </c>
      <c r="S28" s="21"/>
      <c r="T28" s="21"/>
      <c r="U28" s="21"/>
      <c r="V28" s="20" t="s">
        <v>134</v>
      </c>
    </row>
    <row r="29" spans="1:22" x14ac:dyDescent="0.25">
      <c r="A29" s="20" t="s">
        <v>1982</v>
      </c>
      <c r="B29" s="20" t="s">
        <v>47</v>
      </c>
      <c r="C29" s="20" t="s">
        <v>1920</v>
      </c>
      <c r="D29" s="20" t="s">
        <v>1731</v>
      </c>
      <c r="E29" s="20" t="s">
        <v>777</v>
      </c>
      <c r="F29" s="20">
        <v>11</v>
      </c>
      <c r="G29" s="20" t="s">
        <v>544</v>
      </c>
      <c r="H29" s="20" t="s">
        <v>660</v>
      </c>
      <c r="I29" s="21" t="s">
        <v>438</v>
      </c>
      <c r="J29" s="21">
        <v>4202</v>
      </c>
      <c r="K29" s="21">
        <v>4202</v>
      </c>
      <c r="L29" s="22" t="s">
        <v>1986</v>
      </c>
      <c r="M29" s="22" t="s">
        <v>1375</v>
      </c>
      <c r="N29" s="22" t="s">
        <v>1152</v>
      </c>
      <c r="O29" s="22">
        <v>1</v>
      </c>
      <c r="P29" s="20" t="s">
        <v>1024</v>
      </c>
      <c r="Q29" s="22">
        <v>0</v>
      </c>
      <c r="R29" s="20" t="s">
        <v>1021</v>
      </c>
      <c r="S29" s="21"/>
      <c r="T29" s="21"/>
      <c r="U29" s="21"/>
      <c r="V29" s="20" t="s">
        <v>135</v>
      </c>
    </row>
    <row r="30" spans="1:22" x14ac:dyDescent="0.25">
      <c r="A30" s="20" t="s">
        <v>1982</v>
      </c>
      <c r="B30" s="20" t="s">
        <v>47</v>
      </c>
      <c r="C30" s="20" t="s">
        <v>1920</v>
      </c>
      <c r="D30" s="20" t="s">
        <v>1732</v>
      </c>
      <c r="E30" s="20" t="s">
        <v>339</v>
      </c>
      <c r="F30" s="20">
        <v>16</v>
      </c>
      <c r="G30" s="20" t="s">
        <v>541</v>
      </c>
      <c r="H30" s="20" t="s">
        <v>657</v>
      </c>
      <c r="I30" s="21" t="s">
        <v>303</v>
      </c>
      <c r="J30" s="21">
        <v>541</v>
      </c>
      <c r="K30" s="21">
        <v>3726</v>
      </c>
      <c r="L30" s="22" t="s">
        <v>1680</v>
      </c>
      <c r="M30" s="22" t="s">
        <v>1371</v>
      </c>
      <c r="N30" s="22" t="s">
        <v>1148</v>
      </c>
      <c r="O30" s="22">
        <v>0</v>
      </c>
      <c r="P30" s="20" t="s">
        <v>1021</v>
      </c>
      <c r="Q30" s="22">
        <v>1</v>
      </c>
      <c r="R30" s="20" t="s">
        <v>1072</v>
      </c>
      <c r="S30" s="21"/>
      <c r="T30" s="21"/>
      <c r="U30" s="21"/>
      <c r="V30" s="20" t="s">
        <v>131</v>
      </c>
    </row>
    <row r="31" spans="1:22" x14ac:dyDescent="0.25">
      <c r="A31" s="20" t="s">
        <v>1982</v>
      </c>
      <c r="B31" s="20" t="s">
        <v>16</v>
      </c>
      <c r="C31" s="20" t="s">
        <v>1920</v>
      </c>
      <c r="D31" s="20" t="s">
        <v>2079</v>
      </c>
      <c r="E31" s="20" t="s">
        <v>342</v>
      </c>
      <c r="F31" s="20">
        <v>4</v>
      </c>
      <c r="G31" s="20" t="s">
        <v>811</v>
      </c>
      <c r="H31" s="20" t="s">
        <v>812</v>
      </c>
      <c r="I31" s="23" t="s">
        <v>303</v>
      </c>
      <c r="J31" s="20">
        <v>2242</v>
      </c>
      <c r="K31" s="20">
        <v>3076</v>
      </c>
      <c r="L31" s="23" t="s">
        <v>1707</v>
      </c>
      <c r="M31" s="23" t="s">
        <v>1379</v>
      </c>
      <c r="N31" s="23" t="s">
        <v>1156</v>
      </c>
      <c r="O31" s="23">
        <v>0</v>
      </c>
      <c r="P31" s="20" t="s">
        <v>1021</v>
      </c>
      <c r="Q31" s="23">
        <v>0</v>
      </c>
      <c r="R31" s="20" t="s">
        <v>1021</v>
      </c>
      <c r="S31" s="20"/>
      <c r="T31" s="20"/>
      <c r="U31" s="20"/>
      <c r="V31" s="20" t="s">
        <v>1099</v>
      </c>
    </row>
    <row r="32" spans="1:22" x14ac:dyDescent="0.25">
      <c r="A32" s="20" t="s">
        <v>1982</v>
      </c>
      <c r="B32" s="20" t="s">
        <v>16</v>
      </c>
      <c r="C32" s="20" t="s">
        <v>1920</v>
      </c>
      <c r="D32" s="20" t="s">
        <v>1733</v>
      </c>
      <c r="E32" s="20" t="s">
        <v>780</v>
      </c>
      <c r="F32" s="20">
        <v>18</v>
      </c>
      <c r="G32" s="20" t="s">
        <v>547</v>
      </c>
      <c r="H32" s="20" t="s">
        <v>663</v>
      </c>
      <c r="I32" s="20" t="s">
        <v>438</v>
      </c>
      <c r="J32" s="20">
        <v>4017</v>
      </c>
      <c r="K32" s="20">
        <v>4017</v>
      </c>
      <c r="L32" s="23" t="s">
        <v>1987</v>
      </c>
      <c r="M32" s="23" t="s">
        <v>1378</v>
      </c>
      <c r="N32" s="23" t="s">
        <v>1155</v>
      </c>
      <c r="O32" s="23">
        <v>1</v>
      </c>
      <c r="P32" s="20" t="s">
        <v>1024</v>
      </c>
      <c r="Q32" s="23">
        <v>0</v>
      </c>
      <c r="R32" s="20" t="s">
        <v>1021</v>
      </c>
      <c r="S32" s="20"/>
      <c r="T32" s="20"/>
      <c r="U32" s="20"/>
      <c r="V32" s="20" t="s">
        <v>1098</v>
      </c>
    </row>
    <row r="33" spans="1:22" x14ac:dyDescent="0.25">
      <c r="A33" s="20" t="s">
        <v>1982</v>
      </c>
      <c r="B33" s="21" t="s">
        <v>16</v>
      </c>
      <c r="C33" s="20" t="s">
        <v>1920</v>
      </c>
      <c r="D33" s="20" t="s">
        <v>1734</v>
      </c>
      <c r="E33" s="20" t="s">
        <v>343</v>
      </c>
      <c r="F33" s="20">
        <v>-2</v>
      </c>
      <c r="G33" s="20" t="s">
        <v>813</v>
      </c>
      <c r="H33" s="20" t="s">
        <v>814</v>
      </c>
      <c r="I33" s="20" t="s">
        <v>438</v>
      </c>
      <c r="J33" s="20">
        <v>3970</v>
      </c>
      <c r="K33" s="20">
        <v>3970</v>
      </c>
      <c r="L33" s="23" t="s">
        <v>1101</v>
      </c>
      <c r="M33" s="23" t="s">
        <v>1380</v>
      </c>
      <c r="N33" s="23" t="s">
        <v>1157</v>
      </c>
      <c r="O33" s="23">
        <v>4</v>
      </c>
      <c r="P33" s="21" t="s">
        <v>1127</v>
      </c>
      <c r="Q33" s="23">
        <v>0</v>
      </c>
      <c r="R33" s="20" t="s">
        <v>1021</v>
      </c>
      <c r="S33" s="20"/>
      <c r="T33" s="20"/>
      <c r="U33" s="20"/>
      <c r="V33" s="20" t="s">
        <v>1100</v>
      </c>
    </row>
    <row r="34" spans="1:22" x14ac:dyDescent="0.25">
      <c r="A34" s="20" t="s">
        <v>1982</v>
      </c>
      <c r="B34" s="20" t="s">
        <v>996</v>
      </c>
      <c r="C34" s="20" t="s">
        <v>1920</v>
      </c>
      <c r="D34" s="20" t="s">
        <v>1735</v>
      </c>
      <c r="E34" s="20" t="s">
        <v>348</v>
      </c>
      <c r="F34" s="20">
        <v>12</v>
      </c>
      <c r="G34" s="20" t="s">
        <v>821</v>
      </c>
      <c r="H34" s="20" t="s">
        <v>822</v>
      </c>
      <c r="I34" s="21" t="s">
        <v>438</v>
      </c>
      <c r="J34" s="21">
        <v>2737</v>
      </c>
      <c r="K34" s="21">
        <v>2737</v>
      </c>
      <c r="L34" s="22" t="s">
        <v>23</v>
      </c>
      <c r="M34" s="22" t="s">
        <v>1388</v>
      </c>
      <c r="N34" s="22" t="s">
        <v>1165</v>
      </c>
      <c r="O34" s="22">
        <v>0</v>
      </c>
      <c r="P34" s="20" t="s">
        <v>1021</v>
      </c>
      <c r="Q34" s="22">
        <v>0</v>
      </c>
      <c r="R34" s="20" t="s">
        <v>1021</v>
      </c>
      <c r="S34" s="21"/>
      <c r="T34" s="21"/>
      <c r="U34" s="21"/>
      <c r="V34" s="20" t="s">
        <v>146</v>
      </c>
    </row>
    <row r="35" spans="1:22" x14ac:dyDescent="0.25">
      <c r="A35" s="20" t="s">
        <v>1982</v>
      </c>
      <c r="B35" s="20" t="s">
        <v>21</v>
      </c>
      <c r="C35" s="20" t="s">
        <v>1920</v>
      </c>
      <c r="D35" s="20" t="s">
        <v>2003</v>
      </c>
      <c r="E35" s="20" t="s">
        <v>345</v>
      </c>
      <c r="F35" s="20">
        <v>16</v>
      </c>
      <c r="G35" s="20" t="s">
        <v>817</v>
      </c>
      <c r="H35" s="20" t="s">
        <v>818</v>
      </c>
      <c r="I35" s="21" t="s">
        <v>2004</v>
      </c>
      <c r="J35" s="21">
        <v>4251</v>
      </c>
      <c r="K35" s="21">
        <v>4251</v>
      </c>
      <c r="L35" s="22" t="s">
        <v>1626</v>
      </c>
      <c r="M35" s="22" t="s">
        <v>1384</v>
      </c>
      <c r="N35" s="22" t="s">
        <v>1161</v>
      </c>
      <c r="O35" s="22">
        <v>0</v>
      </c>
      <c r="P35" s="20" t="s">
        <v>1021</v>
      </c>
      <c r="Q35" s="22">
        <v>0</v>
      </c>
      <c r="R35" s="20" t="s">
        <v>1021</v>
      </c>
      <c r="S35" s="21"/>
      <c r="T35" s="21"/>
      <c r="U35" s="21"/>
      <c r="V35" s="20" t="s">
        <v>142</v>
      </c>
    </row>
    <row r="36" spans="1:22" x14ac:dyDescent="0.25">
      <c r="A36" s="20" t="s">
        <v>1982</v>
      </c>
      <c r="B36" s="20" t="s">
        <v>21</v>
      </c>
      <c r="C36" s="20" t="s">
        <v>1920</v>
      </c>
      <c r="D36" s="21" t="s">
        <v>1736</v>
      </c>
      <c r="E36" s="21" t="s">
        <v>347</v>
      </c>
      <c r="F36" s="20">
        <v>15</v>
      </c>
      <c r="G36" s="20" t="s">
        <v>550</v>
      </c>
      <c r="H36" s="20" t="s">
        <v>667</v>
      </c>
      <c r="I36" s="21" t="s">
        <v>438</v>
      </c>
      <c r="J36" s="21">
        <v>6057</v>
      </c>
      <c r="K36" s="21">
        <v>6274</v>
      </c>
      <c r="L36" s="22" t="s">
        <v>1681</v>
      </c>
      <c r="M36" s="22" t="s">
        <v>1387</v>
      </c>
      <c r="N36" s="22" t="s">
        <v>1164</v>
      </c>
      <c r="O36" s="22">
        <v>1</v>
      </c>
      <c r="P36" s="20" t="s">
        <v>1024</v>
      </c>
      <c r="Q36" s="22">
        <v>0</v>
      </c>
      <c r="R36" s="20" t="s">
        <v>1021</v>
      </c>
      <c r="S36" s="21"/>
      <c r="T36" s="21"/>
      <c r="U36" s="21"/>
      <c r="V36" s="20" t="s">
        <v>145</v>
      </c>
    </row>
    <row r="37" spans="1:22" x14ac:dyDescent="0.25">
      <c r="A37" s="20" t="s">
        <v>1982</v>
      </c>
      <c r="B37" s="20" t="s">
        <v>302</v>
      </c>
      <c r="C37" s="20" t="s">
        <v>1920</v>
      </c>
      <c r="D37" s="20" t="s">
        <v>1737</v>
      </c>
      <c r="E37" s="20" t="s">
        <v>443</v>
      </c>
      <c r="F37" s="20">
        <v>15</v>
      </c>
      <c r="G37" s="20" t="s">
        <v>548</v>
      </c>
      <c r="H37" s="20" t="s">
        <v>665</v>
      </c>
      <c r="I37" s="21" t="s">
        <v>303</v>
      </c>
      <c r="J37" s="23">
        <v>923</v>
      </c>
      <c r="K37" s="23">
        <v>6652</v>
      </c>
      <c r="L37" s="22" t="s">
        <v>1592</v>
      </c>
      <c r="M37" s="22" t="s">
        <v>1382</v>
      </c>
      <c r="N37" s="22" t="s">
        <v>1159</v>
      </c>
      <c r="O37" s="22">
        <v>0</v>
      </c>
      <c r="P37" s="20" t="s">
        <v>1021</v>
      </c>
      <c r="Q37" s="22">
        <v>0</v>
      </c>
      <c r="R37" s="20" t="s">
        <v>1021</v>
      </c>
      <c r="S37" s="23"/>
      <c r="T37" s="23"/>
      <c r="U37" s="23"/>
      <c r="V37" s="20" t="s">
        <v>140</v>
      </c>
    </row>
    <row r="38" spans="1:22" x14ac:dyDescent="0.25">
      <c r="A38" s="20" t="s">
        <v>1982</v>
      </c>
      <c r="B38" s="20" t="s">
        <v>21</v>
      </c>
      <c r="C38" s="20" t="s">
        <v>1920</v>
      </c>
      <c r="D38" s="20" t="s">
        <v>1738</v>
      </c>
      <c r="E38" s="20" t="s">
        <v>349</v>
      </c>
      <c r="F38" s="20">
        <v>18</v>
      </c>
      <c r="G38" s="20" t="s">
        <v>551</v>
      </c>
      <c r="H38" s="20" t="s">
        <v>668</v>
      </c>
      <c r="I38" s="20" t="s">
        <v>438</v>
      </c>
      <c r="J38" s="20">
        <v>2021</v>
      </c>
      <c r="K38" s="20">
        <v>2021</v>
      </c>
      <c r="L38" s="22" t="s">
        <v>1627</v>
      </c>
      <c r="M38" s="22" t="s">
        <v>1389</v>
      </c>
      <c r="N38" s="22" t="s">
        <v>1166</v>
      </c>
      <c r="O38" s="22">
        <v>0</v>
      </c>
      <c r="P38" s="20" t="s">
        <v>1021</v>
      </c>
      <c r="Q38" s="22">
        <v>1</v>
      </c>
      <c r="R38" s="20" t="s">
        <v>1072</v>
      </c>
      <c r="S38" s="20"/>
      <c r="T38" s="20"/>
      <c r="U38" s="20"/>
      <c r="V38" s="20" t="s">
        <v>424</v>
      </c>
    </row>
    <row r="39" spans="1:22" x14ac:dyDescent="0.25">
      <c r="A39" s="20" t="s">
        <v>1982</v>
      </c>
      <c r="B39" s="20" t="s">
        <v>21</v>
      </c>
      <c r="C39" s="20" t="s">
        <v>1920</v>
      </c>
      <c r="D39" s="20" t="s">
        <v>1739</v>
      </c>
      <c r="E39" s="20" t="s">
        <v>444</v>
      </c>
      <c r="F39" s="20">
        <v>10</v>
      </c>
      <c r="G39" s="20" t="s">
        <v>549</v>
      </c>
      <c r="H39" s="20" t="s">
        <v>666</v>
      </c>
      <c r="I39" s="21" t="s">
        <v>438</v>
      </c>
      <c r="J39" s="21">
        <v>2816</v>
      </c>
      <c r="K39" s="21">
        <v>2816</v>
      </c>
      <c r="L39" s="22" t="s">
        <v>22</v>
      </c>
      <c r="M39" s="22" t="s">
        <v>1385</v>
      </c>
      <c r="N39" s="22" t="s">
        <v>1162</v>
      </c>
      <c r="O39" s="22">
        <v>1</v>
      </c>
      <c r="P39" s="20" t="s">
        <v>1024</v>
      </c>
      <c r="Q39" s="22">
        <v>0</v>
      </c>
      <c r="R39" s="20" t="s">
        <v>1021</v>
      </c>
      <c r="S39" s="21"/>
      <c r="T39" s="21"/>
      <c r="U39" s="21"/>
      <c r="V39" s="20" t="s">
        <v>143</v>
      </c>
    </row>
    <row r="40" spans="1:22" x14ac:dyDescent="0.25">
      <c r="A40" s="20" t="s">
        <v>1982</v>
      </c>
      <c r="B40" s="20" t="s">
        <v>21</v>
      </c>
      <c r="C40" s="20" t="s">
        <v>1920</v>
      </c>
      <c r="D40" s="20" t="s">
        <v>1740</v>
      </c>
      <c r="E40" s="20" t="s">
        <v>445</v>
      </c>
      <c r="F40" s="20">
        <v>19</v>
      </c>
      <c r="G40" s="20" t="s">
        <v>552</v>
      </c>
      <c r="H40" s="20" t="s">
        <v>669</v>
      </c>
      <c r="I40" s="20" t="s">
        <v>438</v>
      </c>
      <c r="J40" s="20">
        <v>3263</v>
      </c>
      <c r="K40" s="20">
        <v>3263</v>
      </c>
      <c r="L40" s="22" t="s">
        <v>24</v>
      </c>
      <c r="M40" s="22" t="s">
        <v>1390</v>
      </c>
      <c r="N40" s="22" t="s">
        <v>1167</v>
      </c>
      <c r="O40" s="22">
        <v>0</v>
      </c>
      <c r="P40" s="20" t="s">
        <v>1021</v>
      </c>
      <c r="Q40" s="22">
        <v>0</v>
      </c>
      <c r="R40" s="20" t="s">
        <v>1021</v>
      </c>
      <c r="S40" s="20"/>
      <c r="T40" s="20"/>
      <c r="U40" s="20"/>
      <c r="V40" s="20" t="s">
        <v>147</v>
      </c>
    </row>
    <row r="41" spans="1:22" x14ac:dyDescent="0.25">
      <c r="A41" s="20" t="s">
        <v>1982</v>
      </c>
      <c r="B41" s="20" t="s">
        <v>21</v>
      </c>
      <c r="C41" s="20" t="s">
        <v>1920</v>
      </c>
      <c r="D41" s="20" t="s">
        <v>1741</v>
      </c>
      <c r="E41" s="20" t="s">
        <v>346</v>
      </c>
      <c r="F41" s="20">
        <v>-1</v>
      </c>
      <c r="G41" s="20" t="s">
        <v>819</v>
      </c>
      <c r="H41" s="20" t="s">
        <v>820</v>
      </c>
      <c r="I41" s="21" t="s">
        <v>303</v>
      </c>
      <c r="J41" s="21">
        <v>678</v>
      </c>
      <c r="K41" s="21">
        <v>8446</v>
      </c>
      <c r="L41" s="22" t="s">
        <v>1596</v>
      </c>
      <c r="M41" s="22" t="s">
        <v>1386</v>
      </c>
      <c r="N41" s="22" t="s">
        <v>1163</v>
      </c>
      <c r="O41" s="22">
        <v>0</v>
      </c>
      <c r="P41" s="20" t="s">
        <v>1021</v>
      </c>
      <c r="Q41" s="22">
        <v>0</v>
      </c>
      <c r="R41" s="20" t="s">
        <v>1021</v>
      </c>
      <c r="S41" s="21"/>
      <c r="T41" s="21"/>
      <c r="U41" s="21"/>
      <c r="V41" s="20" t="s">
        <v>144</v>
      </c>
    </row>
    <row r="42" spans="1:22" x14ac:dyDescent="0.25">
      <c r="A42" s="20" t="s">
        <v>1982</v>
      </c>
      <c r="B42" s="20" t="s">
        <v>21</v>
      </c>
      <c r="C42" s="20" t="s">
        <v>1920</v>
      </c>
      <c r="D42" s="20" t="s">
        <v>1742</v>
      </c>
      <c r="E42" s="20" t="s">
        <v>442</v>
      </c>
      <c r="F42" s="20">
        <v>16</v>
      </c>
      <c r="G42" s="20" t="s">
        <v>548</v>
      </c>
      <c r="H42" s="20" t="s">
        <v>664</v>
      </c>
      <c r="I42" s="21" t="s">
        <v>439</v>
      </c>
      <c r="J42" s="21">
        <v>4146</v>
      </c>
      <c r="K42" s="21">
        <v>4146</v>
      </c>
      <c r="L42" s="22" t="s">
        <v>322</v>
      </c>
      <c r="M42" s="22" t="s">
        <v>1381</v>
      </c>
      <c r="N42" s="22" t="s">
        <v>1158</v>
      </c>
      <c r="O42" s="22">
        <v>0</v>
      </c>
      <c r="P42" s="20" t="s">
        <v>1021</v>
      </c>
      <c r="Q42" s="22">
        <v>2</v>
      </c>
      <c r="R42" s="20" t="s">
        <v>1040</v>
      </c>
      <c r="S42" s="21">
        <v>2131</v>
      </c>
      <c r="T42" s="21">
        <v>1926</v>
      </c>
      <c r="U42" s="21">
        <f>-1-1</f>
        <v>-2</v>
      </c>
      <c r="V42" s="20" t="s">
        <v>139</v>
      </c>
    </row>
    <row r="43" spans="1:22" x14ac:dyDescent="0.25">
      <c r="A43" s="20" t="s">
        <v>1982</v>
      </c>
      <c r="B43" s="20" t="s">
        <v>21</v>
      </c>
      <c r="C43" s="20" t="s">
        <v>1920</v>
      </c>
      <c r="D43" s="20" t="s">
        <v>1743</v>
      </c>
      <c r="E43" s="20" t="s">
        <v>344</v>
      </c>
      <c r="F43" s="20">
        <v>15</v>
      </c>
      <c r="G43" s="20" t="s">
        <v>815</v>
      </c>
      <c r="H43" s="20" t="s">
        <v>816</v>
      </c>
      <c r="I43" s="21" t="s">
        <v>438</v>
      </c>
      <c r="J43" s="21">
        <v>3400</v>
      </c>
      <c r="K43" s="21">
        <v>3400</v>
      </c>
      <c r="L43" s="22" t="s">
        <v>1682</v>
      </c>
      <c r="M43" s="22" t="s">
        <v>1383</v>
      </c>
      <c r="N43" s="22" t="s">
        <v>1160</v>
      </c>
      <c r="O43" s="22">
        <v>0</v>
      </c>
      <c r="P43" s="20" t="s">
        <v>1021</v>
      </c>
      <c r="Q43" s="22">
        <v>1</v>
      </c>
      <c r="R43" s="20" t="s">
        <v>1023</v>
      </c>
      <c r="S43" s="21"/>
      <c r="T43" s="21"/>
      <c r="U43" s="21"/>
      <c r="V43" s="20" t="s">
        <v>141</v>
      </c>
    </row>
    <row r="44" spans="1:22" x14ac:dyDescent="0.25">
      <c r="A44" s="20" t="s">
        <v>1982</v>
      </c>
      <c r="B44" s="21" t="s">
        <v>33</v>
      </c>
      <c r="C44" s="20" t="s">
        <v>1920</v>
      </c>
      <c r="D44" s="20" t="s">
        <v>1745</v>
      </c>
      <c r="E44" s="20" t="s">
        <v>357</v>
      </c>
      <c r="F44" s="20">
        <v>11</v>
      </c>
      <c r="G44" s="20" t="s">
        <v>558</v>
      </c>
      <c r="H44" s="20" t="s">
        <v>675</v>
      </c>
      <c r="I44" s="20" t="s">
        <v>438</v>
      </c>
      <c r="J44" s="20">
        <v>2829</v>
      </c>
      <c r="K44" s="20">
        <v>2829</v>
      </c>
      <c r="L44" s="23" t="s">
        <v>40</v>
      </c>
      <c r="M44" s="23" t="s">
        <v>1403</v>
      </c>
      <c r="N44" s="23" t="s">
        <v>1180</v>
      </c>
      <c r="O44" s="23">
        <v>1</v>
      </c>
      <c r="P44" s="20" t="s">
        <v>1024</v>
      </c>
      <c r="Q44" s="23">
        <v>0</v>
      </c>
      <c r="R44" s="20" t="s">
        <v>1021</v>
      </c>
      <c r="S44" s="20"/>
      <c r="T44" s="20"/>
      <c r="U44" s="20"/>
      <c r="V44" s="20" t="s">
        <v>158</v>
      </c>
    </row>
    <row r="45" spans="1:22" x14ac:dyDescent="0.25">
      <c r="A45" s="20" t="s">
        <v>1982</v>
      </c>
      <c r="B45" s="21" t="s">
        <v>34</v>
      </c>
      <c r="C45" s="20" t="s">
        <v>1920</v>
      </c>
      <c r="D45" s="20" t="s">
        <v>1746</v>
      </c>
      <c r="E45" s="20" t="s">
        <v>768</v>
      </c>
      <c r="F45" s="20">
        <v>14</v>
      </c>
      <c r="G45" s="20" t="s">
        <v>770</v>
      </c>
      <c r="H45" s="20" t="s">
        <v>771</v>
      </c>
      <c r="I45" s="20" t="s">
        <v>438</v>
      </c>
      <c r="J45" s="20">
        <v>2527</v>
      </c>
      <c r="K45" s="20">
        <v>2527</v>
      </c>
      <c r="L45" s="23" t="s">
        <v>41</v>
      </c>
      <c r="M45" s="23" t="s">
        <v>1404</v>
      </c>
      <c r="N45" s="23" t="s">
        <v>1181</v>
      </c>
      <c r="O45" s="23">
        <v>0</v>
      </c>
      <c r="P45" s="20" t="s">
        <v>1021</v>
      </c>
      <c r="Q45" s="23">
        <v>1</v>
      </c>
      <c r="R45" s="20" t="s">
        <v>1072</v>
      </c>
      <c r="S45" s="20"/>
      <c r="T45" s="20"/>
      <c r="U45" s="20"/>
      <c r="V45" s="20" t="s">
        <v>159</v>
      </c>
    </row>
    <row r="46" spans="1:22" x14ac:dyDescent="0.25">
      <c r="A46" s="20" t="s">
        <v>1982</v>
      </c>
      <c r="B46" s="20" t="s">
        <v>34</v>
      </c>
      <c r="C46" s="20" t="s">
        <v>1920</v>
      </c>
      <c r="D46" s="20" t="s">
        <v>1747</v>
      </c>
      <c r="E46" s="20" t="s">
        <v>350</v>
      </c>
      <c r="F46" s="20">
        <v>19</v>
      </c>
      <c r="G46" s="20" t="s">
        <v>823</v>
      </c>
      <c r="H46" s="20" t="s">
        <v>675</v>
      </c>
      <c r="I46" s="20" t="s">
        <v>438</v>
      </c>
      <c r="J46" s="20">
        <v>9070</v>
      </c>
      <c r="K46" s="20">
        <v>9070</v>
      </c>
      <c r="L46" s="22" t="s">
        <v>35</v>
      </c>
      <c r="M46" s="22" t="s">
        <v>1391</v>
      </c>
      <c r="N46" s="22" t="s">
        <v>1168</v>
      </c>
      <c r="O46" s="22">
        <v>0</v>
      </c>
      <c r="P46" s="20" t="s">
        <v>1021</v>
      </c>
      <c r="Q46" s="22">
        <v>0</v>
      </c>
      <c r="R46" s="20" t="s">
        <v>1021</v>
      </c>
      <c r="S46" s="20"/>
      <c r="T46" s="20"/>
      <c r="U46" s="20"/>
      <c r="V46" s="20" t="s">
        <v>148</v>
      </c>
    </row>
    <row r="47" spans="1:22" x14ac:dyDescent="0.25">
      <c r="A47" s="20" t="s">
        <v>1982</v>
      </c>
      <c r="B47" s="20" t="s">
        <v>34</v>
      </c>
      <c r="C47" s="20" t="s">
        <v>1920</v>
      </c>
      <c r="D47" s="20" t="s">
        <v>1957</v>
      </c>
      <c r="E47" s="20" t="s">
        <v>1956</v>
      </c>
      <c r="F47" s="20">
        <v>14</v>
      </c>
      <c r="G47" s="20" t="s">
        <v>553</v>
      </c>
      <c r="H47" s="20" t="s">
        <v>670</v>
      </c>
      <c r="I47" s="21" t="s">
        <v>438</v>
      </c>
      <c r="J47" s="21">
        <v>9120</v>
      </c>
      <c r="K47" s="21">
        <v>9120</v>
      </c>
      <c r="L47" s="22" t="s">
        <v>1594</v>
      </c>
      <c r="M47" s="22" t="s">
        <v>1392</v>
      </c>
      <c r="N47" s="22" t="s">
        <v>1169</v>
      </c>
      <c r="O47" s="22">
        <v>1</v>
      </c>
      <c r="P47" s="20" t="s">
        <v>1024</v>
      </c>
      <c r="Q47" s="22">
        <v>0</v>
      </c>
      <c r="R47" s="20" t="s">
        <v>1021</v>
      </c>
      <c r="S47" s="21"/>
      <c r="T47" s="21"/>
      <c r="U47" s="21"/>
      <c r="V47" s="20" t="s">
        <v>149</v>
      </c>
    </row>
    <row r="48" spans="1:22" x14ac:dyDescent="0.25">
      <c r="A48" s="20" t="s">
        <v>1982</v>
      </c>
      <c r="B48" s="20" t="s">
        <v>34</v>
      </c>
      <c r="C48" s="20" t="s">
        <v>1920</v>
      </c>
      <c r="D48" s="20" t="s">
        <v>1748</v>
      </c>
      <c r="E48" s="20" t="s">
        <v>351</v>
      </c>
      <c r="F48" s="20">
        <v>-7</v>
      </c>
      <c r="G48" s="20" t="s">
        <v>824</v>
      </c>
      <c r="H48" s="20" t="s">
        <v>825</v>
      </c>
      <c r="I48" s="21" t="s">
        <v>303</v>
      </c>
      <c r="J48" s="21">
        <v>111</v>
      </c>
      <c r="K48" s="21">
        <v>929</v>
      </c>
      <c r="L48" s="22" t="s">
        <v>1628</v>
      </c>
      <c r="M48" s="22" t="s">
        <v>1393</v>
      </c>
      <c r="N48" s="22" t="s">
        <v>1170</v>
      </c>
      <c r="O48" s="22">
        <v>0</v>
      </c>
      <c r="P48" s="20" t="s">
        <v>1021</v>
      </c>
      <c r="Q48" s="22">
        <v>4</v>
      </c>
      <c r="R48" s="20" t="s">
        <v>1073</v>
      </c>
      <c r="S48" s="21"/>
      <c r="T48" s="21"/>
      <c r="U48" s="21"/>
      <c r="V48" s="20" t="s">
        <v>150</v>
      </c>
    </row>
    <row r="49" spans="1:22" x14ac:dyDescent="0.25">
      <c r="A49" s="20" t="s">
        <v>1982</v>
      </c>
      <c r="B49" s="20" t="s">
        <v>34</v>
      </c>
      <c r="C49" s="20" t="s">
        <v>1920</v>
      </c>
      <c r="D49" s="20" t="s">
        <v>1749</v>
      </c>
      <c r="E49" s="20" t="s">
        <v>352</v>
      </c>
      <c r="F49" s="20">
        <v>12</v>
      </c>
      <c r="G49" s="20" t="s">
        <v>826</v>
      </c>
      <c r="H49" s="20" t="s">
        <v>827</v>
      </c>
      <c r="I49" s="21" t="s">
        <v>438</v>
      </c>
      <c r="J49" s="21">
        <v>809</v>
      </c>
      <c r="K49" s="21">
        <v>809</v>
      </c>
      <c r="L49" s="22" t="s">
        <v>36</v>
      </c>
      <c r="M49" s="22" t="s">
        <v>1394</v>
      </c>
      <c r="N49" s="22" t="s">
        <v>1171</v>
      </c>
      <c r="O49" s="22">
        <v>0</v>
      </c>
      <c r="P49" s="20" t="s">
        <v>1021</v>
      </c>
      <c r="Q49" s="22">
        <v>1</v>
      </c>
      <c r="R49" s="20" t="s">
        <v>1024</v>
      </c>
      <c r="S49" s="21"/>
      <c r="T49" s="21"/>
      <c r="U49" s="21"/>
      <c r="V49" s="20" t="s">
        <v>152</v>
      </c>
    </row>
    <row r="50" spans="1:22" x14ac:dyDescent="0.25">
      <c r="A50" s="20" t="s">
        <v>1982</v>
      </c>
      <c r="B50" s="21" t="s">
        <v>34</v>
      </c>
      <c r="C50" s="20" t="s">
        <v>1920</v>
      </c>
      <c r="D50" s="20" t="s">
        <v>1750</v>
      </c>
      <c r="E50" s="20" t="s">
        <v>358</v>
      </c>
      <c r="F50" s="20">
        <v>18</v>
      </c>
      <c r="G50" s="20" t="s">
        <v>834</v>
      </c>
      <c r="H50" s="20" t="s">
        <v>835</v>
      </c>
      <c r="I50" s="20" t="s">
        <v>438</v>
      </c>
      <c r="J50" s="20">
        <v>1292</v>
      </c>
      <c r="K50" s="20">
        <v>1292</v>
      </c>
      <c r="L50" s="23" t="s">
        <v>1614</v>
      </c>
      <c r="M50" s="23" t="s">
        <v>1405</v>
      </c>
      <c r="N50" s="23" t="s">
        <v>1182</v>
      </c>
      <c r="O50" s="23">
        <v>0</v>
      </c>
      <c r="P50" s="20" t="s">
        <v>1021</v>
      </c>
      <c r="Q50" s="23">
        <v>1</v>
      </c>
      <c r="R50" s="20" t="s">
        <v>1062</v>
      </c>
      <c r="S50" s="20"/>
      <c r="T50" s="20"/>
      <c r="U50" s="20"/>
      <c r="V50" s="20" t="s">
        <v>160</v>
      </c>
    </row>
    <row r="51" spans="1:22" x14ac:dyDescent="0.25">
      <c r="A51" s="20" t="s">
        <v>1982</v>
      </c>
      <c r="B51" s="21" t="s">
        <v>33</v>
      </c>
      <c r="C51" s="20" t="s">
        <v>1920</v>
      </c>
      <c r="D51" s="21" t="s">
        <v>1751</v>
      </c>
      <c r="E51" s="21" t="s">
        <v>356</v>
      </c>
      <c r="F51" s="20">
        <v>16</v>
      </c>
      <c r="G51" s="20" t="s">
        <v>557</v>
      </c>
      <c r="H51" s="20" t="s">
        <v>674</v>
      </c>
      <c r="I51" s="21" t="s">
        <v>438</v>
      </c>
      <c r="J51" s="21">
        <v>3416</v>
      </c>
      <c r="K51" s="21">
        <v>3416</v>
      </c>
      <c r="L51" s="22" t="s">
        <v>39</v>
      </c>
      <c r="M51" s="22" t="s">
        <v>1402</v>
      </c>
      <c r="N51" s="22" t="s">
        <v>1179</v>
      </c>
      <c r="O51" s="22">
        <v>0</v>
      </c>
      <c r="P51" s="20" t="s">
        <v>1021</v>
      </c>
      <c r="Q51" s="22">
        <v>1</v>
      </c>
      <c r="R51" s="20" t="s">
        <v>1042</v>
      </c>
      <c r="S51" s="21"/>
      <c r="T51" s="21"/>
      <c r="U51" s="21"/>
      <c r="V51" s="20" t="s">
        <v>157</v>
      </c>
    </row>
    <row r="52" spans="1:22" x14ac:dyDescent="0.25">
      <c r="A52" s="20" t="s">
        <v>1982</v>
      </c>
      <c r="B52" s="20" t="s">
        <v>34</v>
      </c>
      <c r="C52" s="20" t="s">
        <v>1920</v>
      </c>
      <c r="D52" s="20" t="s">
        <v>1752</v>
      </c>
      <c r="E52" s="20" t="s">
        <v>766</v>
      </c>
      <c r="F52" s="20">
        <v>-8</v>
      </c>
      <c r="G52" s="20" t="s">
        <v>554</v>
      </c>
      <c r="H52" s="20" t="s">
        <v>671</v>
      </c>
      <c r="I52" s="21" t="s">
        <v>438</v>
      </c>
      <c r="J52" s="21">
        <v>2559</v>
      </c>
      <c r="K52" s="21">
        <v>2559</v>
      </c>
      <c r="L52" s="22" t="s">
        <v>37</v>
      </c>
      <c r="M52" s="22" t="s">
        <v>1395</v>
      </c>
      <c r="N52" s="22" t="s">
        <v>1172</v>
      </c>
      <c r="O52" s="22">
        <v>0</v>
      </c>
      <c r="P52" s="20" t="s">
        <v>1021</v>
      </c>
      <c r="Q52" s="22">
        <v>0</v>
      </c>
      <c r="R52" s="20" t="s">
        <v>1021</v>
      </c>
      <c r="S52" s="21"/>
      <c r="T52" s="21"/>
      <c r="U52" s="21"/>
      <c r="V52" s="20" t="s">
        <v>151</v>
      </c>
    </row>
    <row r="53" spans="1:22" x14ac:dyDescent="0.25">
      <c r="A53" s="20" t="s">
        <v>1982</v>
      </c>
      <c r="B53" s="21" t="s">
        <v>34</v>
      </c>
      <c r="C53" s="20" t="s">
        <v>1920</v>
      </c>
      <c r="D53" s="21" t="s">
        <v>1996</v>
      </c>
      <c r="E53" s="21" t="s">
        <v>1995</v>
      </c>
      <c r="F53" s="21">
        <v>20</v>
      </c>
      <c r="G53" s="21" t="s">
        <v>828</v>
      </c>
      <c r="H53" s="21" t="s">
        <v>829</v>
      </c>
      <c r="I53" s="21" t="s">
        <v>438</v>
      </c>
      <c r="J53" s="21">
        <v>3363</v>
      </c>
      <c r="K53" s="21">
        <v>3363</v>
      </c>
      <c r="L53" s="22" t="s">
        <v>38</v>
      </c>
      <c r="M53" s="22" t="s">
        <v>1396</v>
      </c>
      <c r="N53" s="22" t="s">
        <v>1173</v>
      </c>
      <c r="O53" s="22">
        <v>0</v>
      </c>
      <c r="P53" s="21" t="s">
        <v>1021</v>
      </c>
      <c r="Q53" s="22">
        <v>1</v>
      </c>
      <c r="R53" s="21" t="s">
        <v>1052</v>
      </c>
      <c r="S53" s="21"/>
      <c r="T53" s="21"/>
      <c r="U53" s="21"/>
      <c r="V53" s="21" t="s">
        <v>153</v>
      </c>
    </row>
    <row r="54" spans="1:22" x14ac:dyDescent="0.25">
      <c r="A54" s="20" t="s">
        <v>1982</v>
      </c>
      <c r="B54" s="20" t="s">
        <v>34</v>
      </c>
      <c r="C54" s="20" t="s">
        <v>1920</v>
      </c>
      <c r="D54" s="20" t="s">
        <v>1753</v>
      </c>
      <c r="E54" s="20" t="s">
        <v>353</v>
      </c>
      <c r="F54" s="20">
        <v>18</v>
      </c>
      <c r="G54" s="20" t="s">
        <v>555</v>
      </c>
      <c r="H54" s="20" t="s">
        <v>672</v>
      </c>
      <c r="I54" s="21" t="s">
        <v>438</v>
      </c>
      <c r="J54" s="21">
        <v>3496</v>
      </c>
      <c r="K54" s="21">
        <v>3496</v>
      </c>
      <c r="L54" s="22" t="s">
        <v>1629</v>
      </c>
      <c r="M54" s="22" t="s">
        <v>1397</v>
      </c>
      <c r="N54" s="22" t="s">
        <v>1174</v>
      </c>
      <c r="O54" s="22">
        <v>0</v>
      </c>
      <c r="P54" s="20" t="s">
        <v>1021</v>
      </c>
      <c r="Q54" s="22">
        <v>0</v>
      </c>
      <c r="R54" s="20" t="s">
        <v>1021</v>
      </c>
      <c r="S54" s="21"/>
      <c r="T54" s="21"/>
      <c r="U54" s="21"/>
      <c r="V54" s="20" t="s">
        <v>154</v>
      </c>
    </row>
    <row r="55" spans="1:22" ht="16.95" customHeight="1" x14ac:dyDescent="0.25">
      <c r="A55" s="20" t="s">
        <v>1982</v>
      </c>
      <c r="B55" s="20" t="s">
        <v>34</v>
      </c>
      <c r="C55" s="20" t="s">
        <v>1920</v>
      </c>
      <c r="D55" s="20" t="s">
        <v>1754</v>
      </c>
      <c r="E55" s="20" t="s">
        <v>354</v>
      </c>
      <c r="F55" s="20">
        <v>15</v>
      </c>
      <c r="G55" s="20" t="s">
        <v>830</v>
      </c>
      <c r="H55" s="20" t="s">
        <v>831</v>
      </c>
      <c r="I55" s="21" t="s">
        <v>438</v>
      </c>
      <c r="J55" s="21">
        <v>2758</v>
      </c>
      <c r="K55" s="21">
        <v>2758</v>
      </c>
      <c r="L55" s="22" t="s">
        <v>1597</v>
      </c>
      <c r="M55" s="22" t="s">
        <v>1398</v>
      </c>
      <c r="N55" s="22" t="s">
        <v>1175</v>
      </c>
      <c r="O55" s="22">
        <v>0</v>
      </c>
      <c r="P55" s="20" t="s">
        <v>1021</v>
      </c>
      <c r="Q55" s="22">
        <v>3</v>
      </c>
      <c r="R55" s="20" t="s">
        <v>1074</v>
      </c>
      <c r="S55" s="21"/>
      <c r="T55" s="21"/>
      <c r="U55" s="21"/>
      <c r="V55" s="20" t="s">
        <v>155</v>
      </c>
    </row>
    <row r="56" spans="1:22" x14ac:dyDescent="0.25">
      <c r="A56" s="20" t="s">
        <v>1982</v>
      </c>
      <c r="B56" s="21" t="s">
        <v>290</v>
      </c>
      <c r="C56" s="20" t="s">
        <v>1920</v>
      </c>
      <c r="D56" s="20" t="s">
        <v>1755</v>
      </c>
      <c r="E56" s="20" t="s">
        <v>359</v>
      </c>
      <c r="F56" s="20">
        <v>13</v>
      </c>
      <c r="G56" s="20" t="s">
        <v>836</v>
      </c>
      <c r="H56" s="20" t="s">
        <v>837</v>
      </c>
      <c r="I56" s="21" t="s">
        <v>438</v>
      </c>
      <c r="J56" s="21">
        <v>832</v>
      </c>
      <c r="K56" s="21">
        <v>832</v>
      </c>
      <c r="L56" s="23" t="s">
        <v>1708</v>
      </c>
      <c r="M56" s="23" t="s">
        <v>1406</v>
      </c>
      <c r="N56" s="23" t="s">
        <v>1183</v>
      </c>
      <c r="O56" s="22">
        <v>0</v>
      </c>
      <c r="P56" s="20" t="s">
        <v>1021</v>
      </c>
      <c r="Q56" s="22">
        <v>0</v>
      </c>
      <c r="R56" s="20" t="s">
        <v>1021</v>
      </c>
      <c r="S56" s="21"/>
      <c r="T56" s="21"/>
      <c r="U56" s="21"/>
      <c r="V56" s="20" t="s">
        <v>289</v>
      </c>
    </row>
    <row r="57" spans="1:22" x14ac:dyDescent="0.25">
      <c r="A57" s="20" t="s">
        <v>1982</v>
      </c>
      <c r="B57" s="20" t="s">
        <v>34</v>
      </c>
      <c r="C57" s="20" t="s">
        <v>1920</v>
      </c>
      <c r="D57" s="20" t="s">
        <v>1952</v>
      </c>
      <c r="E57" s="20" t="s">
        <v>1955</v>
      </c>
      <c r="F57" s="20">
        <v>15</v>
      </c>
      <c r="G57" s="20" t="s">
        <v>1953</v>
      </c>
      <c r="H57" s="21" t="s">
        <v>1954</v>
      </c>
      <c r="I57" s="21" t="s">
        <v>438</v>
      </c>
      <c r="J57" s="21">
        <v>3335</v>
      </c>
      <c r="K57" s="21">
        <v>3335</v>
      </c>
      <c r="L57" s="22" t="s">
        <v>113</v>
      </c>
      <c r="M57" s="22" t="s">
        <v>1399</v>
      </c>
      <c r="N57" s="22" t="s">
        <v>1176</v>
      </c>
      <c r="O57" s="22">
        <v>0</v>
      </c>
      <c r="P57" s="20" t="s">
        <v>1021</v>
      </c>
      <c r="Q57" s="22">
        <v>1</v>
      </c>
      <c r="R57" s="20" t="s">
        <v>1026</v>
      </c>
      <c r="S57" s="21"/>
      <c r="T57" s="21"/>
      <c r="U57" s="21"/>
      <c r="V57" s="24" t="s">
        <v>294</v>
      </c>
    </row>
    <row r="58" spans="1:22" x14ac:dyDescent="0.25">
      <c r="A58" s="20" t="s">
        <v>1982</v>
      </c>
      <c r="B58" s="20" t="s">
        <v>34</v>
      </c>
      <c r="C58" s="20" t="s">
        <v>1920</v>
      </c>
      <c r="D58" s="20" t="s">
        <v>1744</v>
      </c>
      <c r="E58" s="20" t="s">
        <v>767</v>
      </c>
      <c r="F58" s="20">
        <v>20</v>
      </c>
      <c r="G58" s="20" t="s">
        <v>832</v>
      </c>
      <c r="H58" s="20" t="s">
        <v>833</v>
      </c>
      <c r="I58" s="21" t="s">
        <v>438</v>
      </c>
      <c r="J58" s="21">
        <v>1965</v>
      </c>
      <c r="K58" s="21">
        <v>1965</v>
      </c>
      <c r="L58" s="22" t="s">
        <v>114</v>
      </c>
      <c r="M58" s="22" t="s">
        <v>1400</v>
      </c>
      <c r="N58" s="22" t="s">
        <v>1177</v>
      </c>
      <c r="O58" s="22">
        <v>0</v>
      </c>
      <c r="P58" s="20" t="s">
        <v>1021</v>
      </c>
      <c r="Q58" s="22">
        <v>2</v>
      </c>
      <c r="R58" s="20" t="s">
        <v>1075</v>
      </c>
      <c r="S58" s="21"/>
      <c r="T58" s="21"/>
      <c r="U58" s="21"/>
      <c r="V58" s="24" t="s">
        <v>295</v>
      </c>
    </row>
    <row r="59" spans="1:22" x14ac:dyDescent="0.25">
      <c r="A59" s="20" t="s">
        <v>1982</v>
      </c>
      <c r="B59" s="20" t="s">
        <v>1125</v>
      </c>
      <c r="C59" s="20" t="s">
        <v>1920</v>
      </c>
      <c r="D59" s="20" t="s">
        <v>1967</v>
      </c>
      <c r="E59" s="20" t="s">
        <v>355</v>
      </c>
      <c r="F59" s="20">
        <v>10</v>
      </c>
      <c r="G59" s="20" t="s">
        <v>556</v>
      </c>
      <c r="H59" s="20" t="s">
        <v>673</v>
      </c>
      <c r="I59" s="21" t="s">
        <v>438</v>
      </c>
      <c r="J59" s="21">
        <v>3389</v>
      </c>
      <c r="K59" s="21">
        <v>3389</v>
      </c>
      <c r="L59" s="22" t="s">
        <v>1630</v>
      </c>
      <c r="M59" s="22" t="s">
        <v>1401</v>
      </c>
      <c r="N59" s="22" t="s">
        <v>1178</v>
      </c>
      <c r="O59" s="22">
        <v>1</v>
      </c>
      <c r="P59" s="20" t="s">
        <v>1026</v>
      </c>
      <c r="Q59" s="22">
        <v>0</v>
      </c>
      <c r="R59" s="20" t="s">
        <v>1021</v>
      </c>
      <c r="S59" s="21"/>
      <c r="T59" s="21"/>
      <c r="U59" s="21"/>
      <c r="V59" s="20" t="s">
        <v>156</v>
      </c>
    </row>
    <row r="60" spans="1:22" x14ac:dyDescent="0.25">
      <c r="A60" s="20" t="s">
        <v>1982</v>
      </c>
      <c r="B60" s="20" t="s">
        <v>13</v>
      </c>
      <c r="C60" s="20" t="s">
        <v>1920</v>
      </c>
      <c r="D60" s="21" t="s">
        <v>1756</v>
      </c>
      <c r="E60" s="20" t="s">
        <v>769</v>
      </c>
      <c r="F60" s="20">
        <v>10</v>
      </c>
      <c r="G60" s="20" t="s">
        <v>772</v>
      </c>
      <c r="H60" s="20" t="s">
        <v>773</v>
      </c>
      <c r="I60" s="20" t="s">
        <v>438</v>
      </c>
      <c r="J60" s="20">
        <v>3275</v>
      </c>
      <c r="K60" s="20">
        <v>3275</v>
      </c>
      <c r="L60" s="23" t="s">
        <v>14</v>
      </c>
      <c r="M60" s="23" t="s">
        <v>1416</v>
      </c>
      <c r="N60" s="23" t="s">
        <v>1193</v>
      </c>
      <c r="O60" s="23">
        <v>0</v>
      </c>
      <c r="P60" s="20" t="s">
        <v>1021</v>
      </c>
      <c r="Q60" s="23">
        <v>0</v>
      </c>
      <c r="R60" s="20" t="s">
        <v>1021</v>
      </c>
      <c r="S60" s="20"/>
      <c r="T60" s="20"/>
      <c r="U60" s="20"/>
      <c r="V60" s="20" t="s">
        <v>1119</v>
      </c>
    </row>
    <row r="61" spans="1:22" x14ac:dyDescent="0.25">
      <c r="A61" s="20" t="s">
        <v>1982</v>
      </c>
      <c r="B61" s="21" t="s">
        <v>9</v>
      </c>
      <c r="C61" s="20" t="s">
        <v>1920</v>
      </c>
      <c r="D61" s="21" t="s">
        <v>1757</v>
      </c>
      <c r="E61" s="21" t="s">
        <v>1114</v>
      </c>
      <c r="F61" s="20">
        <v>13</v>
      </c>
      <c r="G61" s="20" t="s">
        <v>564</v>
      </c>
      <c r="H61" s="20" t="s">
        <v>681</v>
      </c>
      <c r="I61" s="21" t="s">
        <v>112</v>
      </c>
      <c r="J61" s="21">
        <v>2758</v>
      </c>
      <c r="K61" s="21">
        <v>2758</v>
      </c>
      <c r="L61" s="22" t="s">
        <v>1631</v>
      </c>
      <c r="M61" s="22" t="s">
        <v>1414</v>
      </c>
      <c r="N61" s="22" t="s">
        <v>1191</v>
      </c>
      <c r="O61" s="22">
        <v>0</v>
      </c>
      <c r="P61" s="20" t="s">
        <v>1021</v>
      </c>
      <c r="Q61" s="22">
        <v>0</v>
      </c>
      <c r="R61" s="20" t="s">
        <v>1021</v>
      </c>
      <c r="S61" s="21"/>
      <c r="T61" s="21"/>
      <c r="U61" s="21"/>
      <c r="V61" s="20" t="s">
        <v>1115</v>
      </c>
    </row>
    <row r="62" spans="1:22" x14ac:dyDescent="0.25">
      <c r="A62" s="20" t="s">
        <v>1982</v>
      </c>
      <c r="B62" s="20" t="s">
        <v>9</v>
      </c>
      <c r="C62" s="20" t="s">
        <v>1920</v>
      </c>
      <c r="D62" s="20" t="s">
        <v>1758</v>
      </c>
      <c r="E62" s="20" t="s">
        <v>1103</v>
      </c>
      <c r="F62" s="20">
        <v>16</v>
      </c>
      <c r="G62" s="20" t="s">
        <v>559</v>
      </c>
      <c r="H62" s="20" t="s">
        <v>676</v>
      </c>
      <c r="I62" s="20" t="s">
        <v>438</v>
      </c>
      <c r="J62" s="20">
        <v>2231</v>
      </c>
      <c r="K62" s="20">
        <v>2231</v>
      </c>
      <c r="L62" s="23" t="s">
        <v>437</v>
      </c>
      <c r="M62" s="23" t="s">
        <v>1407</v>
      </c>
      <c r="N62" s="23" t="s">
        <v>1184</v>
      </c>
      <c r="O62" s="23">
        <v>1</v>
      </c>
      <c r="P62" s="20" t="s">
        <v>1024</v>
      </c>
      <c r="Q62" s="23">
        <v>0</v>
      </c>
      <c r="R62" s="20" t="s">
        <v>1021</v>
      </c>
      <c r="S62" s="20"/>
      <c r="T62" s="20"/>
      <c r="U62" s="20"/>
      <c r="V62" s="20" t="s">
        <v>1104</v>
      </c>
    </row>
    <row r="63" spans="1:22" x14ac:dyDescent="0.25">
      <c r="A63" s="20" t="s">
        <v>1982</v>
      </c>
      <c r="B63" s="20" t="s">
        <v>9</v>
      </c>
      <c r="C63" s="20" t="s">
        <v>1920</v>
      </c>
      <c r="D63" s="20" t="s">
        <v>1759</v>
      </c>
      <c r="E63" s="20" t="s">
        <v>1112</v>
      </c>
      <c r="F63" s="20">
        <v>16</v>
      </c>
      <c r="G63" s="20" t="s">
        <v>563</v>
      </c>
      <c r="H63" s="20" t="s">
        <v>680</v>
      </c>
      <c r="I63" s="20" t="s">
        <v>438</v>
      </c>
      <c r="J63" s="20">
        <v>3203</v>
      </c>
      <c r="K63" s="20">
        <v>3203</v>
      </c>
      <c r="L63" s="23" t="s">
        <v>11</v>
      </c>
      <c r="M63" s="23" t="s">
        <v>1413</v>
      </c>
      <c r="N63" s="23" t="s">
        <v>1189</v>
      </c>
      <c r="O63" s="23">
        <v>0</v>
      </c>
      <c r="P63" s="20" t="s">
        <v>1021</v>
      </c>
      <c r="Q63" s="23">
        <v>0</v>
      </c>
      <c r="R63" s="20" t="s">
        <v>1021</v>
      </c>
      <c r="S63" s="20"/>
      <c r="T63" s="20"/>
      <c r="U63" s="20"/>
      <c r="V63" s="20" t="s">
        <v>1113</v>
      </c>
    </row>
    <row r="64" spans="1:22" x14ac:dyDescent="0.25">
      <c r="A64" s="20" t="s">
        <v>1982</v>
      </c>
      <c r="B64" s="20" t="s">
        <v>9</v>
      </c>
      <c r="C64" s="20" t="s">
        <v>1920</v>
      </c>
      <c r="D64" s="20" t="s">
        <v>1760</v>
      </c>
      <c r="E64" s="20" t="s">
        <v>446</v>
      </c>
      <c r="F64" s="20">
        <v>16</v>
      </c>
      <c r="G64" s="20" t="s">
        <v>840</v>
      </c>
      <c r="H64" s="20" t="s">
        <v>841</v>
      </c>
      <c r="I64" s="20" t="s">
        <v>112</v>
      </c>
      <c r="J64" s="20">
        <v>4116</v>
      </c>
      <c r="K64" s="20">
        <v>4116</v>
      </c>
      <c r="L64" s="23" t="s">
        <v>1968</v>
      </c>
      <c r="M64" s="23" t="s">
        <v>1410</v>
      </c>
      <c r="N64" s="23" t="s">
        <v>1187</v>
      </c>
      <c r="O64" s="23">
        <v>2</v>
      </c>
      <c r="P64" s="20" t="s">
        <v>1030</v>
      </c>
      <c r="Q64" s="23">
        <v>0</v>
      </c>
      <c r="R64" s="20" t="s">
        <v>1021</v>
      </c>
      <c r="S64" s="20"/>
      <c r="T64" s="20"/>
      <c r="U64" s="20"/>
      <c r="V64" s="20" t="s">
        <v>1107</v>
      </c>
    </row>
    <row r="65" spans="1:22" x14ac:dyDescent="0.25">
      <c r="A65" s="20" t="s">
        <v>1982</v>
      </c>
      <c r="B65" s="20" t="s">
        <v>9</v>
      </c>
      <c r="C65" s="20" t="s">
        <v>1920</v>
      </c>
      <c r="D65" s="20" t="s">
        <v>1761</v>
      </c>
      <c r="E65" s="20" t="s">
        <v>1116</v>
      </c>
      <c r="F65" s="20">
        <v>15</v>
      </c>
      <c r="G65" s="20" t="s">
        <v>565</v>
      </c>
      <c r="H65" s="20" t="s">
        <v>682</v>
      </c>
      <c r="I65" s="20" t="s">
        <v>303</v>
      </c>
      <c r="J65" s="20">
        <f>43768179-43766125+1</f>
        <v>2055</v>
      </c>
      <c r="K65" s="20">
        <v>4095</v>
      </c>
      <c r="L65" s="23" t="s">
        <v>12</v>
      </c>
      <c r="M65" s="23" t="s">
        <v>1415</v>
      </c>
      <c r="N65" s="23" t="s">
        <v>1192</v>
      </c>
      <c r="O65" s="23">
        <v>0</v>
      </c>
      <c r="P65" s="20" t="s">
        <v>1021</v>
      </c>
      <c r="Q65" s="23">
        <v>1</v>
      </c>
      <c r="R65" s="20" t="s">
        <v>1062</v>
      </c>
      <c r="S65" s="20"/>
      <c r="T65" s="20"/>
      <c r="U65" s="20"/>
      <c r="V65" s="20" t="s">
        <v>1117</v>
      </c>
    </row>
    <row r="66" spans="1:22" x14ac:dyDescent="0.25">
      <c r="A66" s="20" t="s">
        <v>1982</v>
      </c>
      <c r="B66" s="20" t="s">
        <v>9</v>
      </c>
      <c r="C66" s="20" t="s">
        <v>1920</v>
      </c>
      <c r="D66" s="20" t="s">
        <v>1762</v>
      </c>
      <c r="E66" s="20" t="s">
        <v>1105</v>
      </c>
      <c r="F66" s="20">
        <v>8</v>
      </c>
      <c r="G66" s="20" t="s">
        <v>560</v>
      </c>
      <c r="H66" s="20" t="s">
        <v>677</v>
      </c>
      <c r="I66" s="20" t="s">
        <v>303</v>
      </c>
      <c r="J66" s="20">
        <v>1967</v>
      </c>
      <c r="K66" s="20">
        <v>1967</v>
      </c>
      <c r="L66" s="23" t="s">
        <v>1632</v>
      </c>
      <c r="M66" s="23" t="s">
        <v>1409</v>
      </c>
      <c r="N66" s="23" t="s">
        <v>1186</v>
      </c>
      <c r="O66" s="23">
        <v>0</v>
      </c>
      <c r="P66" s="20" t="s">
        <v>1021</v>
      </c>
      <c r="Q66" s="23">
        <v>4</v>
      </c>
      <c r="R66" s="20" t="s">
        <v>1078</v>
      </c>
      <c r="S66" s="20"/>
      <c r="T66" s="20"/>
      <c r="U66" s="20"/>
      <c r="V66" s="20" t="s">
        <v>1106</v>
      </c>
    </row>
    <row r="67" spans="1:22" s="11" customFormat="1" x14ac:dyDescent="0.25">
      <c r="A67" s="20" t="s">
        <v>1982</v>
      </c>
      <c r="B67" s="20" t="s">
        <v>9</v>
      </c>
      <c r="C67" s="20" t="s">
        <v>1920</v>
      </c>
      <c r="D67" s="20" t="s">
        <v>1763</v>
      </c>
      <c r="E67" s="20" t="s">
        <v>1110</v>
      </c>
      <c r="F67" s="20">
        <v>15</v>
      </c>
      <c r="G67" s="20" t="s">
        <v>562</v>
      </c>
      <c r="H67" s="20" t="s">
        <v>679</v>
      </c>
      <c r="I67" s="20" t="s">
        <v>438</v>
      </c>
      <c r="J67" s="20">
        <v>8629</v>
      </c>
      <c r="K67" s="20">
        <v>8629</v>
      </c>
      <c r="L67" s="23" t="s">
        <v>10</v>
      </c>
      <c r="M67" s="23" t="s">
        <v>1412</v>
      </c>
      <c r="N67" s="23" t="s">
        <v>1190</v>
      </c>
      <c r="O67" s="23">
        <v>1</v>
      </c>
      <c r="P67" s="20" t="s">
        <v>1024</v>
      </c>
      <c r="Q67" s="23">
        <v>0</v>
      </c>
      <c r="R67" s="20" t="s">
        <v>1021</v>
      </c>
      <c r="S67" s="20"/>
      <c r="T67" s="20"/>
      <c r="U67" s="20"/>
      <c r="V67" s="20" t="s">
        <v>1111</v>
      </c>
    </row>
    <row r="68" spans="1:22" s="11" customFormat="1" x14ac:dyDescent="0.25">
      <c r="A68" s="20" t="s">
        <v>1982</v>
      </c>
      <c r="B68" s="20" t="s">
        <v>9</v>
      </c>
      <c r="C68" s="20" t="s">
        <v>1920</v>
      </c>
      <c r="D68" s="20" t="s">
        <v>1764</v>
      </c>
      <c r="E68" s="20" t="s">
        <v>1108</v>
      </c>
      <c r="F68" s="20">
        <v>13</v>
      </c>
      <c r="G68" s="20" t="s">
        <v>561</v>
      </c>
      <c r="H68" s="20" t="s">
        <v>678</v>
      </c>
      <c r="I68" s="21" t="s">
        <v>438</v>
      </c>
      <c r="J68" s="21">
        <v>5444</v>
      </c>
      <c r="K68" s="21">
        <v>5444</v>
      </c>
      <c r="L68" s="22" t="s">
        <v>1633</v>
      </c>
      <c r="M68" s="22" t="s">
        <v>1411</v>
      </c>
      <c r="N68" s="22" t="s">
        <v>1188</v>
      </c>
      <c r="O68" s="22">
        <v>0</v>
      </c>
      <c r="P68" s="20" t="s">
        <v>1021</v>
      </c>
      <c r="Q68" s="22">
        <v>0</v>
      </c>
      <c r="R68" s="20" t="s">
        <v>1021</v>
      </c>
      <c r="S68" s="21"/>
      <c r="T68" s="21"/>
      <c r="U68" s="21"/>
      <c r="V68" s="20" t="s">
        <v>1109</v>
      </c>
    </row>
    <row r="69" spans="1:22" x14ac:dyDescent="0.25">
      <c r="A69" s="20" t="s">
        <v>1982</v>
      </c>
      <c r="B69" s="20" t="s">
        <v>13</v>
      </c>
      <c r="C69" s="20" t="s">
        <v>1920</v>
      </c>
      <c r="D69" s="20" t="s">
        <v>1765</v>
      </c>
      <c r="E69" s="20" t="s">
        <v>447</v>
      </c>
      <c r="F69" s="20">
        <v>15</v>
      </c>
      <c r="G69" s="20" t="s">
        <v>566</v>
      </c>
      <c r="H69" s="20" t="s">
        <v>683</v>
      </c>
      <c r="I69" s="20" t="s">
        <v>303</v>
      </c>
      <c r="J69" s="20">
        <v>3158</v>
      </c>
      <c r="K69" s="23">
        <v>3693</v>
      </c>
      <c r="L69" s="23" t="s">
        <v>15</v>
      </c>
      <c r="M69" s="23" t="s">
        <v>1417</v>
      </c>
      <c r="N69" s="23" t="s">
        <v>1194</v>
      </c>
      <c r="O69" s="23">
        <v>0</v>
      </c>
      <c r="P69" s="20" t="s">
        <v>1021</v>
      </c>
      <c r="Q69" s="23">
        <v>0</v>
      </c>
      <c r="R69" s="20" t="s">
        <v>1021</v>
      </c>
      <c r="S69" s="20"/>
      <c r="T69" s="20"/>
      <c r="U69" s="20"/>
      <c r="V69" s="20" t="s">
        <v>1118</v>
      </c>
    </row>
    <row r="70" spans="1:22" x14ac:dyDescent="0.25">
      <c r="A70" s="20" t="s">
        <v>1982</v>
      </c>
      <c r="B70" s="20" t="s">
        <v>9</v>
      </c>
      <c r="C70" s="20" t="s">
        <v>1920</v>
      </c>
      <c r="D70" s="20" t="s">
        <v>1766</v>
      </c>
      <c r="E70" s="20" t="s">
        <v>781</v>
      </c>
      <c r="F70" s="20">
        <v>18</v>
      </c>
      <c r="G70" s="20" t="s">
        <v>838</v>
      </c>
      <c r="H70" s="20" t="s">
        <v>839</v>
      </c>
      <c r="I70" s="21" t="s">
        <v>1709</v>
      </c>
      <c r="J70" s="20">
        <v>3106</v>
      </c>
      <c r="K70" s="20">
        <v>3099</v>
      </c>
      <c r="L70" s="23" t="s">
        <v>2069</v>
      </c>
      <c r="M70" s="23" t="s">
        <v>1408</v>
      </c>
      <c r="N70" s="23" t="s">
        <v>1185</v>
      </c>
      <c r="O70" s="23">
        <v>0</v>
      </c>
      <c r="P70" s="20" t="s">
        <v>1021</v>
      </c>
      <c r="Q70" s="23">
        <v>4</v>
      </c>
      <c r="R70" s="20" t="s">
        <v>1077</v>
      </c>
      <c r="S70" s="20">
        <v>1896</v>
      </c>
      <c r="T70" s="20">
        <v>1210</v>
      </c>
      <c r="U70" s="20">
        <v>-7</v>
      </c>
      <c r="V70" s="20" t="s">
        <v>1102</v>
      </c>
    </row>
    <row r="71" spans="1:22" s="11" customFormat="1" x14ac:dyDescent="0.25">
      <c r="A71" s="20" t="s">
        <v>1982</v>
      </c>
      <c r="B71" s="21" t="s">
        <v>45</v>
      </c>
      <c r="C71" s="21" t="s">
        <v>1923</v>
      </c>
      <c r="D71" s="21" t="s">
        <v>1925</v>
      </c>
      <c r="E71" s="21" t="s">
        <v>450</v>
      </c>
      <c r="F71" s="20">
        <v>15</v>
      </c>
      <c r="G71" s="20" t="s">
        <v>568</v>
      </c>
      <c r="H71" s="20" t="s">
        <v>686</v>
      </c>
      <c r="I71" s="21" t="s">
        <v>438</v>
      </c>
      <c r="J71" s="21">
        <v>12538</v>
      </c>
      <c r="K71" s="21">
        <v>12538</v>
      </c>
      <c r="L71" s="22" t="s">
        <v>46</v>
      </c>
      <c r="M71" s="22" t="s">
        <v>1421</v>
      </c>
      <c r="N71" s="22" t="s">
        <v>2082</v>
      </c>
      <c r="O71" s="22">
        <v>0</v>
      </c>
      <c r="P71" s="20" t="s">
        <v>1021</v>
      </c>
      <c r="Q71" s="22">
        <v>0</v>
      </c>
      <c r="R71" s="20" t="s">
        <v>1021</v>
      </c>
      <c r="S71" s="21"/>
      <c r="T71" s="21"/>
      <c r="U71" s="21"/>
      <c r="V71" s="20" t="s">
        <v>138</v>
      </c>
    </row>
    <row r="72" spans="1:22" s="16" customFormat="1" ht="27.6" x14ac:dyDescent="0.25">
      <c r="A72" s="20" t="s">
        <v>1982</v>
      </c>
      <c r="B72" s="21" t="s">
        <v>45</v>
      </c>
      <c r="C72" s="21" t="s">
        <v>1923</v>
      </c>
      <c r="D72" s="21" t="s">
        <v>1928</v>
      </c>
      <c r="E72" s="21" t="s">
        <v>449</v>
      </c>
      <c r="F72" s="20">
        <v>11</v>
      </c>
      <c r="G72" s="20" t="s">
        <v>567</v>
      </c>
      <c r="H72" s="20" t="s">
        <v>685</v>
      </c>
      <c r="I72" s="21" t="s">
        <v>303</v>
      </c>
      <c r="J72" s="21"/>
      <c r="K72" s="21"/>
      <c r="L72" s="22" t="s">
        <v>1634</v>
      </c>
      <c r="M72" s="22" t="s">
        <v>1420</v>
      </c>
      <c r="N72" s="22" t="s">
        <v>2083</v>
      </c>
      <c r="O72" s="22">
        <v>0</v>
      </c>
      <c r="P72" s="20" t="s">
        <v>1021</v>
      </c>
      <c r="Q72" s="22">
        <v>0</v>
      </c>
      <c r="R72" s="20" t="s">
        <v>1021</v>
      </c>
      <c r="S72" s="21"/>
      <c r="T72" s="21"/>
      <c r="U72" s="21"/>
      <c r="V72" s="20" t="s">
        <v>138</v>
      </c>
    </row>
    <row r="73" spans="1:22" s="10" customFormat="1" x14ac:dyDescent="0.25">
      <c r="A73" s="20" t="s">
        <v>1982</v>
      </c>
      <c r="B73" s="20" t="s">
        <v>45</v>
      </c>
      <c r="C73" s="21" t="s">
        <v>1923</v>
      </c>
      <c r="D73" s="20" t="s">
        <v>1929</v>
      </c>
      <c r="E73" s="20" t="s">
        <v>448</v>
      </c>
      <c r="F73" s="20">
        <v>14</v>
      </c>
      <c r="G73" s="20" t="s">
        <v>842</v>
      </c>
      <c r="H73" s="20" t="s">
        <v>843</v>
      </c>
      <c r="I73" s="20" t="s">
        <v>438</v>
      </c>
      <c r="J73" s="20">
        <v>1103</v>
      </c>
      <c r="K73" s="20">
        <v>1103</v>
      </c>
      <c r="L73" s="23" t="s">
        <v>110</v>
      </c>
      <c r="M73" s="23" t="s">
        <v>1418</v>
      </c>
      <c r="N73" s="23" t="s">
        <v>1195</v>
      </c>
      <c r="O73" s="23">
        <v>1</v>
      </c>
      <c r="P73" s="20" t="s">
        <v>1024</v>
      </c>
      <c r="Q73" s="23">
        <v>0</v>
      </c>
      <c r="R73" s="20" t="s">
        <v>1021</v>
      </c>
      <c r="S73" s="20"/>
      <c r="T73" s="20"/>
      <c r="U73" s="20"/>
      <c r="V73" s="20" t="s">
        <v>138</v>
      </c>
    </row>
    <row r="74" spans="1:22" s="17" customFormat="1" ht="15.75" customHeight="1" x14ac:dyDescent="0.25">
      <c r="A74" s="20" t="s">
        <v>1982</v>
      </c>
      <c r="B74" s="20" t="s">
        <v>44</v>
      </c>
      <c r="C74" s="21" t="s">
        <v>1920</v>
      </c>
      <c r="D74" s="21" t="s">
        <v>1767</v>
      </c>
      <c r="E74" s="21" t="s">
        <v>360</v>
      </c>
      <c r="F74" s="20">
        <v>14</v>
      </c>
      <c r="G74" s="20" t="s">
        <v>844</v>
      </c>
      <c r="H74" s="20" t="s">
        <v>845</v>
      </c>
      <c r="I74" s="21" t="s">
        <v>303</v>
      </c>
      <c r="J74" s="21">
        <f>67648218-67647085+1</f>
        <v>1134</v>
      </c>
      <c r="K74" s="21">
        <v>5142</v>
      </c>
      <c r="L74" s="22" t="s">
        <v>1635</v>
      </c>
      <c r="M74" s="22" t="s">
        <v>1422</v>
      </c>
      <c r="N74" s="22" t="s">
        <v>1196</v>
      </c>
      <c r="O74" s="22">
        <v>0</v>
      </c>
      <c r="P74" s="20" t="s">
        <v>1021</v>
      </c>
      <c r="Q74" s="22">
        <v>0</v>
      </c>
      <c r="R74" s="20" t="s">
        <v>1021</v>
      </c>
      <c r="S74" s="21"/>
      <c r="T74" s="21"/>
      <c r="U74" s="21"/>
      <c r="V74" s="20" t="s">
        <v>1120</v>
      </c>
    </row>
    <row r="75" spans="1:22" s="17" customFormat="1" x14ac:dyDescent="0.25">
      <c r="A75" s="20" t="s">
        <v>1920</v>
      </c>
      <c r="B75" s="21" t="s">
        <v>81</v>
      </c>
      <c r="C75" s="21" t="s">
        <v>1923</v>
      </c>
      <c r="D75" s="21" t="s">
        <v>1930</v>
      </c>
      <c r="E75" s="21" t="s">
        <v>452</v>
      </c>
      <c r="F75" s="21">
        <v>9</v>
      </c>
      <c r="G75" s="21" t="s">
        <v>1574</v>
      </c>
      <c r="H75" s="22" t="s">
        <v>1575</v>
      </c>
      <c r="I75" s="21" t="s">
        <v>438</v>
      </c>
      <c r="J75" s="21"/>
      <c r="K75" s="21">
        <v>1579</v>
      </c>
      <c r="L75" s="22" t="s">
        <v>82</v>
      </c>
      <c r="M75" s="22" t="s">
        <v>1424</v>
      </c>
      <c r="N75" s="22" t="s">
        <v>2088</v>
      </c>
      <c r="O75" s="22">
        <v>1</v>
      </c>
      <c r="P75" s="21" t="s">
        <v>1024</v>
      </c>
      <c r="Q75" s="22">
        <v>0</v>
      </c>
      <c r="R75" s="21" t="s">
        <v>1021</v>
      </c>
      <c r="S75" s="21"/>
      <c r="T75" s="21"/>
      <c r="U75" s="21"/>
      <c r="V75" s="21" t="s">
        <v>138</v>
      </c>
    </row>
    <row r="76" spans="1:22" x14ac:dyDescent="0.25">
      <c r="A76" s="20" t="s">
        <v>1982</v>
      </c>
      <c r="B76" s="21" t="s">
        <v>81</v>
      </c>
      <c r="C76" s="21" t="s">
        <v>1923</v>
      </c>
      <c r="D76" s="21" t="s">
        <v>1931</v>
      </c>
      <c r="E76" s="21" t="s">
        <v>782</v>
      </c>
      <c r="F76" s="21">
        <v>0</v>
      </c>
      <c r="G76" s="21" t="s">
        <v>1573</v>
      </c>
      <c r="H76" s="21" t="s">
        <v>848</v>
      </c>
      <c r="I76" s="21" t="s">
        <v>303</v>
      </c>
      <c r="J76" s="21"/>
      <c r="K76" s="21">
        <v>4812</v>
      </c>
      <c r="L76" s="22" t="s">
        <v>83</v>
      </c>
      <c r="M76" s="22" t="s">
        <v>1425</v>
      </c>
      <c r="N76" s="22" t="s">
        <v>2089</v>
      </c>
      <c r="O76" s="22">
        <v>0</v>
      </c>
      <c r="P76" s="21" t="s">
        <v>1021</v>
      </c>
      <c r="Q76" s="22">
        <v>5</v>
      </c>
      <c r="R76" s="21" t="s">
        <v>1080</v>
      </c>
      <c r="S76" s="21"/>
      <c r="T76" s="21"/>
      <c r="U76" s="21"/>
      <c r="V76" s="21" t="s">
        <v>138</v>
      </c>
    </row>
    <row r="77" spans="1:22" x14ac:dyDescent="0.25">
      <c r="A77" s="20" t="s">
        <v>1982</v>
      </c>
      <c r="B77" s="21" t="s">
        <v>81</v>
      </c>
      <c r="C77" s="21" t="s">
        <v>1923</v>
      </c>
      <c r="D77" s="21" t="s">
        <v>1933</v>
      </c>
      <c r="E77" s="21" t="s">
        <v>451</v>
      </c>
      <c r="F77" s="21">
        <v>15</v>
      </c>
      <c r="G77" s="21" t="s">
        <v>846</v>
      </c>
      <c r="H77" s="21" t="s">
        <v>847</v>
      </c>
      <c r="I77" s="21" t="s">
        <v>438</v>
      </c>
      <c r="J77" s="21"/>
      <c r="K77" s="21"/>
      <c r="L77" s="26" t="s">
        <v>1960</v>
      </c>
      <c r="M77" s="22" t="s">
        <v>1423</v>
      </c>
      <c r="N77" s="22" t="s">
        <v>2090</v>
      </c>
      <c r="O77" s="22">
        <v>0</v>
      </c>
      <c r="P77" s="21" t="s">
        <v>1021</v>
      </c>
      <c r="Q77" s="22">
        <v>2</v>
      </c>
      <c r="R77" s="21" t="s">
        <v>1079</v>
      </c>
      <c r="S77" s="21"/>
      <c r="T77" s="21"/>
      <c r="U77" s="21"/>
      <c r="V77" s="21" t="s">
        <v>138</v>
      </c>
    </row>
    <row r="78" spans="1:22" s="1" customFormat="1" x14ac:dyDescent="0.25">
      <c r="A78" s="20" t="s">
        <v>1982</v>
      </c>
      <c r="B78" s="21" t="s">
        <v>29</v>
      </c>
      <c r="C78" s="21" t="s">
        <v>1920</v>
      </c>
      <c r="D78" s="21" t="s">
        <v>1768</v>
      </c>
      <c r="E78" s="21" t="s">
        <v>460</v>
      </c>
      <c r="F78" s="20">
        <v>18</v>
      </c>
      <c r="G78" s="20" t="s">
        <v>574</v>
      </c>
      <c r="H78" s="20" t="s">
        <v>692</v>
      </c>
      <c r="I78" s="21" t="s">
        <v>438</v>
      </c>
      <c r="J78" s="21">
        <v>1086</v>
      </c>
      <c r="K78" s="21">
        <v>1164</v>
      </c>
      <c r="L78" s="22" t="s">
        <v>1588</v>
      </c>
      <c r="M78" s="22" t="s">
        <v>1439</v>
      </c>
      <c r="N78" s="22" t="s">
        <v>1210</v>
      </c>
      <c r="O78" s="22">
        <v>0</v>
      </c>
      <c r="P78" s="20" t="s">
        <v>1021</v>
      </c>
      <c r="Q78" s="22">
        <v>2</v>
      </c>
      <c r="R78" s="20" t="s">
        <v>1081</v>
      </c>
      <c r="S78" s="21"/>
      <c r="T78" s="21"/>
      <c r="U78" s="21"/>
      <c r="V78" s="20" t="s">
        <v>299</v>
      </c>
    </row>
    <row r="79" spans="1:22" x14ac:dyDescent="0.25">
      <c r="A79" s="20" t="s">
        <v>1982</v>
      </c>
      <c r="B79" s="20" t="s">
        <v>27</v>
      </c>
      <c r="C79" s="21" t="s">
        <v>1920</v>
      </c>
      <c r="D79" s="20" t="s">
        <v>1769</v>
      </c>
      <c r="E79" s="20" t="s">
        <v>457</v>
      </c>
      <c r="F79" s="20">
        <v>18</v>
      </c>
      <c r="G79" s="20" t="s">
        <v>857</v>
      </c>
      <c r="H79" s="20" t="s">
        <v>858</v>
      </c>
      <c r="I79" s="21" t="s">
        <v>425</v>
      </c>
      <c r="J79" s="21">
        <f>1185+1434</f>
        <v>2619</v>
      </c>
      <c r="K79" s="21">
        <v>5527</v>
      </c>
      <c r="L79" s="22" t="s">
        <v>1598</v>
      </c>
      <c r="M79" s="22" t="s">
        <v>1433</v>
      </c>
      <c r="N79" s="22" t="s">
        <v>1203</v>
      </c>
      <c r="O79" s="22">
        <v>0</v>
      </c>
      <c r="P79" s="20" t="s">
        <v>1021</v>
      </c>
      <c r="Q79" s="22">
        <v>2</v>
      </c>
      <c r="R79" s="20" t="s">
        <v>1030</v>
      </c>
      <c r="S79" s="21" t="s">
        <v>440</v>
      </c>
      <c r="T79" s="21" t="s">
        <v>1618</v>
      </c>
      <c r="U79" s="21">
        <f>3-1</f>
        <v>2</v>
      </c>
      <c r="V79" s="20" t="s">
        <v>167</v>
      </c>
    </row>
    <row r="80" spans="1:22" x14ac:dyDescent="0.25">
      <c r="A80" s="20" t="s">
        <v>1982</v>
      </c>
      <c r="B80" s="21" t="s">
        <v>27</v>
      </c>
      <c r="C80" s="21" t="s">
        <v>1920</v>
      </c>
      <c r="D80" s="21" t="s">
        <v>1770</v>
      </c>
      <c r="E80" s="21" t="s">
        <v>454</v>
      </c>
      <c r="F80" s="20">
        <v>14</v>
      </c>
      <c r="G80" s="20" t="s">
        <v>851</v>
      </c>
      <c r="H80" s="20" t="s">
        <v>852</v>
      </c>
      <c r="I80" s="21" t="s">
        <v>438</v>
      </c>
      <c r="J80" s="21">
        <v>1830</v>
      </c>
      <c r="K80" s="21">
        <v>1830</v>
      </c>
      <c r="L80" s="22" t="s">
        <v>28</v>
      </c>
      <c r="M80" s="22" t="s">
        <v>1429</v>
      </c>
      <c r="N80" s="22" t="s">
        <v>1199</v>
      </c>
      <c r="O80" s="22">
        <v>1</v>
      </c>
      <c r="P80" s="20" t="s">
        <v>1024</v>
      </c>
      <c r="Q80" s="22">
        <v>0</v>
      </c>
      <c r="R80" s="20" t="s">
        <v>1021</v>
      </c>
      <c r="S80" s="21"/>
      <c r="T80" s="21"/>
      <c r="U80" s="21"/>
      <c r="V80" s="21" t="s">
        <v>163</v>
      </c>
    </row>
    <row r="81" spans="1:22" x14ac:dyDescent="0.25">
      <c r="A81" s="20" t="s">
        <v>1982</v>
      </c>
      <c r="B81" s="20" t="s">
        <v>27</v>
      </c>
      <c r="C81" s="21" t="s">
        <v>1920</v>
      </c>
      <c r="D81" s="20" t="s">
        <v>1771</v>
      </c>
      <c r="E81" s="20" t="s">
        <v>456</v>
      </c>
      <c r="F81" s="20">
        <v>15</v>
      </c>
      <c r="G81" s="20" t="s">
        <v>855</v>
      </c>
      <c r="H81" s="20" t="s">
        <v>856</v>
      </c>
      <c r="I81" s="21" t="s">
        <v>438</v>
      </c>
      <c r="J81" s="21">
        <v>4822</v>
      </c>
      <c r="K81" s="21">
        <v>4822</v>
      </c>
      <c r="L81" s="22" t="s">
        <v>1636</v>
      </c>
      <c r="M81" s="22" t="s">
        <v>1432</v>
      </c>
      <c r="N81" s="22" t="s">
        <v>1202</v>
      </c>
      <c r="O81" s="22">
        <v>0</v>
      </c>
      <c r="P81" s="20" t="s">
        <v>1021</v>
      </c>
      <c r="Q81" s="22">
        <v>0</v>
      </c>
      <c r="R81" s="20" t="s">
        <v>1021</v>
      </c>
      <c r="S81" s="21"/>
      <c r="T81" s="21"/>
      <c r="U81" s="21"/>
      <c r="V81" s="20" t="s">
        <v>166</v>
      </c>
    </row>
    <row r="82" spans="1:22" x14ac:dyDescent="0.25">
      <c r="A82" s="20" t="s">
        <v>1982</v>
      </c>
      <c r="B82" s="20" t="s">
        <v>27</v>
      </c>
      <c r="C82" s="21" t="s">
        <v>1920</v>
      </c>
      <c r="D82" s="20" t="s">
        <v>1772</v>
      </c>
      <c r="E82" s="20" t="s">
        <v>362</v>
      </c>
      <c r="F82" s="20">
        <v>16</v>
      </c>
      <c r="G82" s="20" t="s">
        <v>570</v>
      </c>
      <c r="H82" s="20" t="s">
        <v>688</v>
      </c>
      <c r="I82" s="21" t="s">
        <v>303</v>
      </c>
      <c r="J82" s="21">
        <v>924</v>
      </c>
      <c r="K82" s="21">
        <v>2690</v>
      </c>
      <c r="L82" s="22" t="s">
        <v>1637</v>
      </c>
      <c r="M82" s="22" t="s">
        <v>1431</v>
      </c>
      <c r="N82" s="22" t="s">
        <v>1201</v>
      </c>
      <c r="O82" s="22">
        <v>0</v>
      </c>
      <c r="P82" s="20" t="s">
        <v>1021</v>
      </c>
      <c r="Q82" s="22">
        <v>1</v>
      </c>
      <c r="R82" s="20" t="s">
        <v>1024</v>
      </c>
      <c r="S82" s="21"/>
      <c r="T82" s="21"/>
      <c r="U82" s="21"/>
      <c r="V82" s="20" t="s">
        <v>165</v>
      </c>
    </row>
    <row r="83" spans="1:22" s="1" customFormat="1" x14ac:dyDescent="0.25">
      <c r="A83" s="20" t="s">
        <v>1982</v>
      </c>
      <c r="B83" s="20" t="s">
        <v>27</v>
      </c>
      <c r="C83" s="21" t="s">
        <v>1920</v>
      </c>
      <c r="D83" s="20" t="s">
        <v>1773</v>
      </c>
      <c r="E83" s="20" t="s">
        <v>455</v>
      </c>
      <c r="F83" s="20">
        <v>15</v>
      </c>
      <c r="G83" s="20" t="s">
        <v>853</v>
      </c>
      <c r="H83" s="20" t="s">
        <v>854</v>
      </c>
      <c r="I83" s="21" t="s">
        <v>438</v>
      </c>
      <c r="J83" s="21">
        <v>4789</v>
      </c>
      <c r="K83" s="21">
        <v>4789</v>
      </c>
      <c r="L83" s="22" t="s">
        <v>1638</v>
      </c>
      <c r="M83" s="22" t="s">
        <v>1430</v>
      </c>
      <c r="N83" s="22" t="s">
        <v>1200</v>
      </c>
      <c r="O83" s="22">
        <v>1</v>
      </c>
      <c r="P83" s="20" t="s">
        <v>1093</v>
      </c>
      <c r="Q83" s="22">
        <v>0</v>
      </c>
      <c r="R83" s="20" t="s">
        <v>1021</v>
      </c>
      <c r="S83" s="21"/>
      <c r="T83" s="21"/>
      <c r="U83" s="21"/>
      <c r="V83" s="20" t="s">
        <v>164</v>
      </c>
    </row>
    <row r="84" spans="1:22" ht="16.95" customHeight="1" x14ac:dyDescent="0.25">
      <c r="A84" s="20" t="s">
        <v>1982</v>
      </c>
      <c r="B84" s="20" t="s">
        <v>27</v>
      </c>
      <c r="C84" s="21" t="s">
        <v>1920</v>
      </c>
      <c r="D84" s="20" t="s">
        <v>1949</v>
      </c>
      <c r="E84" s="20" t="s">
        <v>365</v>
      </c>
      <c r="F84" s="20">
        <v>10</v>
      </c>
      <c r="G84" s="20" t="s">
        <v>573</v>
      </c>
      <c r="H84" s="20" t="s">
        <v>691</v>
      </c>
      <c r="I84" s="21" t="s">
        <v>303</v>
      </c>
      <c r="J84" s="21">
        <v>1774</v>
      </c>
      <c r="K84" s="23">
        <v>4369</v>
      </c>
      <c r="L84" s="22" t="s">
        <v>1639</v>
      </c>
      <c r="M84" s="22" t="s">
        <v>1438</v>
      </c>
      <c r="N84" s="22" t="s">
        <v>1209</v>
      </c>
      <c r="O84" s="22">
        <v>7</v>
      </c>
      <c r="P84" s="20" t="s">
        <v>1025</v>
      </c>
      <c r="Q84" s="22">
        <v>0</v>
      </c>
      <c r="R84" s="20" t="s">
        <v>1021</v>
      </c>
      <c r="S84" s="21"/>
      <c r="T84" s="21"/>
      <c r="U84" s="21"/>
      <c r="V84" s="20" t="s">
        <v>170</v>
      </c>
    </row>
    <row r="85" spans="1:22" ht="16.95" customHeight="1" x14ac:dyDescent="0.25">
      <c r="A85" s="20" t="s">
        <v>1982</v>
      </c>
      <c r="B85" s="20" t="s">
        <v>27</v>
      </c>
      <c r="C85" s="21" t="s">
        <v>1920</v>
      </c>
      <c r="D85" s="20" t="s">
        <v>1774</v>
      </c>
      <c r="E85" s="20" t="s">
        <v>458</v>
      </c>
      <c r="F85" s="20">
        <v>15</v>
      </c>
      <c r="G85" s="20" t="s">
        <v>859</v>
      </c>
      <c r="H85" s="20" t="s">
        <v>860</v>
      </c>
      <c r="I85" s="21" t="s">
        <v>438</v>
      </c>
      <c r="J85" s="21">
        <v>12504</v>
      </c>
      <c r="K85" s="21">
        <v>12504</v>
      </c>
      <c r="L85" s="22" t="s">
        <v>1640</v>
      </c>
      <c r="M85" s="22" t="s">
        <v>1571</v>
      </c>
      <c r="N85" s="22" t="s">
        <v>1206</v>
      </c>
      <c r="O85" s="22">
        <v>1</v>
      </c>
      <c r="P85" s="20" t="s">
        <v>1024</v>
      </c>
      <c r="Q85" s="22">
        <v>0</v>
      </c>
      <c r="R85" s="20" t="s">
        <v>1021</v>
      </c>
      <c r="S85" s="21"/>
      <c r="T85" s="21"/>
      <c r="U85" s="21"/>
      <c r="V85" s="20" t="s">
        <v>168</v>
      </c>
    </row>
    <row r="86" spans="1:22" x14ac:dyDescent="0.25">
      <c r="A86" s="20" t="s">
        <v>1982</v>
      </c>
      <c r="B86" s="21" t="s">
        <v>29</v>
      </c>
      <c r="C86" s="21" t="s">
        <v>1920</v>
      </c>
      <c r="D86" s="21" t="s">
        <v>1775</v>
      </c>
      <c r="E86" s="21" t="s">
        <v>366</v>
      </c>
      <c r="F86" s="20">
        <v>14</v>
      </c>
      <c r="G86" s="20" t="s">
        <v>863</v>
      </c>
      <c r="H86" s="20" t="s">
        <v>864</v>
      </c>
      <c r="I86" s="21" t="s">
        <v>438</v>
      </c>
      <c r="J86" s="21">
        <v>3674</v>
      </c>
      <c r="K86" s="21">
        <v>3674</v>
      </c>
      <c r="L86" s="22" t="s">
        <v>1641</v>
      </c>
      <c r="M86" s="22" t="s">
        <v>1441</v>
      </c>
      <c r="N86" s="22" t="s">
        <v>1212</v>
      </c>
      <c r="O86" s="22">
        <v>1</v>
      </c>
      <c r="P86" s="20" t="s">
        <v>1024</v>
      </c>
      <c r="Q86" s="22">
        <v>0</v>
      </c>
      <c r="R86" s="20" t="s">
        <v>1021</v>
      </c>
      <c r="S86" s="21"/>
      <c r="T86" s="21"/>
      <c r="U86" s="21"/>
      <c r="V86" s="20" t="s">
        <v>172</v>
      </c>
    </row>
    <row r="87" spans="1:22" x14ac:dyDescent="0.25">
      <c r="A87" s="20" t="s">
        <v>1982</v>
      </c>
      <c r="B87" s="21" t="s">
        <v>29</v>
      </c>
      <c r="C87" s="21" t="s">
        <v>1920</v>
      </c>
      <c r="D87" s="21" t="s">
        <v>1776</v>
      </c>
      <c r="E87" s="21" t="s">
        <v>461</v>
      </c>
      <c r="F87" s="20">
        <v>17</v>
      </c>
      <c r="G87" s="20" t="s">
        <v>575</v>
      </c>
      <c r="H87" s="20" t="s">
        <v>693</v>
      </c>
      <c r="I87" s="20" t="s">
        <v>438</v>
      </c>
      <c r="J87" s="20">
        <v>2290</v>
      </c>
      <c r="K87" s="20">
        <v>2290</v>
      </c>
      <c r="L87" s="23" t="s">
        <v>1642</v>
      </c>
      <c r="M87" s="23" t="s">
        <v>1440</v>
      </c>
      <c r="N87" s="23" t="s">
        <v>1211</v>
      </c>
      <c r="O87" s="23">
        <v>0</v>
      </c>
      <c r="P87" s="20" t="s">
        <v>1021</v>
      </c>
      <c r="Q87" s="23">
        <v>0</v>
      </c>
      <c r="R87" s="20" t="s">
        <v>1021</v>
      </c>
      <c r="S87" s="20"/>
      <c r="T87" s="20"/>
      <c r="U87" s="20"/>
      <c r="V87" s="20" t="s">
        <v>171</v>
      </c>
    </row>
    <row r="88" spans="1:22" x14ac:dyDescent="0.25">
      <c r="A88" s="20" t="s">
        <v>1982</v>
      </c>
      <c r="B88" s="21" t="s">
        <v>27</v>
      </c>
      <c r="C88" s="21" t="s">
        <v>1920</v>
      </c>
      <c r="D88" s="21" t="s">
        <v>1777</v>
      </c>
      <c r="E88" s="21" t="s">
        <v>363</v>
      </c>
      <c r="F88" s="20">
        <v>13</v>
      </c>
      <c r="G88" s="20" t="s">
        <v>571</v>
      </c>
      <c r="H88" s="20" t="s">
        <v>689</v>
      </c>
      <c r="I88" s="21" t="s">
        <v>425</v>
      </c>
      <c r="J88" s="21">
        <f>1135+258</f>
        <v>1393</v>
      </c>
      <c r="K88" s="21">
        <v>4987</v>
      </c>
      <c r="L88" s="22" t="s">
        <v>2070</v>
      </c>
      <c r="M88" s="22" t="s">
        <v>1434</v>
      </c>
      <c r="N88" s="22" t="s">
        <v>1204</v>
      </c>
      <c r="O88" s="22">
        <v>0</v>
      </c>
      <c r="P88" s="20" t="s">
        <v>1021</v>
      </c>
      <c r="Q88" s="22">
        <v>3</v>
      </c>
      <c r="R88" s="20" t="s">
        <v>1054</v>
      </c>
      <c r="S88" s="21">
        <v>1135</v>
      </c>
      <c r="T88" s="21">
        <v>258</v>
      </c>
      <c r="U88" s="21">
        <f>2281-1</f>
        <v>2280</v>
      </c>
      <c r="V88" s="21" t="s">
        <v>296</v>
      </c>
    </row>
    <row r="89" spans="1:22" s="11" customFormat="1" x14ac:dyDescent="0.25">
      <c r="A89" s="20" t="s">
        <v>1982</v>
      </c>
      <c r="B89" s="20" t="s">
        <v>27</v>
      </c>
      <c r="C89" s="21" t="s">
        <v>1920</v>
      </c>
      <c r="D89" s="20" t="s">
        <v>1778</v>
      </c>
      <c r="E89" s="20" t="s">
        <v>361</v>
      </c>
      <c r="F89" s="20">
        <v>8</v>
      </c>
      <c r="G89" s="20" t="s">
        <v>569</v>
      </c>
      <c r="H89" s="20" t="s">
        <v>687</v>
      </c>
      <c r="I89" s="21" t="s">
        <v>303</v>
      </c>
      <c r="J89" s="21">
        <v>1835</v>
      </c>
      <c r="K89" s="21">
        <v>3780</v>
      </c>
      <c r="L89" s="22" t="s">
        <v>1599</v>
      </c>
      <c r="M89" s="22" t="s">
        <v>1427</v>
      </c>
      <c r="N89" s="22" t="s">
        <v>1197</v>
      </c>
      <c r="O89" s="22">
        <v>0</v>
      </c>
      <c r="P89" s="20" t="s">
        <v>1021</v>
      </c>
      <c r="Q89" s="22">
        <v>0</v>
      </c>
      <c r="R89" s="20" t="s">
        <v>1021</v>
      </c>
      <c r="S89" s="21"/>
      <c r="T89" s="21"/>
      <c r="U89" s="21"/>
      <c r="V89" s="20" t="s">
        <v>161</v>
      </c>
    </row>
    <row r="90" spans="1:22" x14ac:dyDescent="0.25">
      <c r="A90" s="20" t="s">
        <v>1982</v>
      </c>
      <c r="B90" s="20" t="s">
        <v>1951</v>
      </c>
      <c r="C90" s="21" t="s">
        <v>1920</v>
      </c>
      <c r="D90" s="20" t="s">
        <v>1950</v>
      </c>
      <c r="E90" s="20" t="s">
        <v>453</v>
      </c>
      <c r="F90" s="20">
        <v>12</v>
      </c>
      <c r="G90" s="20" t="s">
        <v>849</v>
      </c>
      <c r="H90" s="20" t="s">
        <v>850</v>
      </c>
      <c r="I90" s="21" t="s">
        <v>438</v>
      </c>
      <c r="J90" s="21">
        <v>1977</v>
      </c>
      <c r="K90" s="21">
        <v>1977</v>
      </c>
      <c r="L90" s="22" t="s">
        <v>1683</v>
      </c>
      <c r="M90" s="22" t="s">
        <v>1428</v>
      </c>
      <c r="N90" s="22" t="s">
        <v>1198</v>
      </c>
      <c r="O90" s="22">
        <v>6</v>
      </c>
      <c r="P90" s="20" t="s">
        <v>1065</v>
      </c>
      <c r="Q90" s="22">
        <v>0</v>
      </c>
      <c r="R90" s="20" t="s">
        <v>1021</v>
      </c>
      <c r="S90" s="21"/>
      <c r="T90" s="21"/>
      <c r="U90" s="21"/>
      <c r="V90" s="20" t="s">
        <v>162</v>
      </c>
    </row>
    <row r="91" spans="1:22" s="17" customFormat="1" ht="15.6" customHeight="1" x14ac:dyDescent="0.25">
      <c r="A91" s="20" t="s">
        <v>1982</v>
      </c>
      <c r="B91" s="20" t="s">
        <v>27</v>
      </c>
      <c r="C91" s="21" t="s">
        <v>1920</v>
      </c>
      <c r="D91" s="20" t="s">
        <v>1779</v>
      </c>
      <c r="E91" s="20" t="s">
        <v>459</v>
      </c>
      <c r="F91" s="20">
        <v>-2</v>
      </c>
      <c r="G91" s="20" t="s">
        <v>861</v>
      </c>
      <c r="H91" s="20" t="s">
        <v>862</v>
      </c>
      <c r="I91" s="21" t="s">
        <v>303</v>
      </c>
      <c r="J91" s="21">
        <v>1000</v>
      </c>
      <c r="K91" s="21">
        <v>3462</v>
      </c>
      <c r="L91" s="22" t="s">
        <v>1684</v>
      </c>
      <c r="M91" s="22" t="s">
        <v>1437</v>
      </c>
      <c r="N91" s="22" t="s">
        <v>1208</v>
      </c>
      <c r="O91" s="22">
        <v>0</v>
      </c>
      <c r="P91" s="20" t="s">
        <v>1021</v>
      </c>
      <c r="Q91" s="22">
        <v>0</v>
      </c>
      <c r="R91" s="20" t="s">
        <v>1021</v>
      </c>
      <c r="S91" s="21"/>
      <c r="T91" s="21"/>
      <c r="U91" s="21"/>
      <c r="V91" s="20" t="s">
        <v>298</v>
      </c>
    </row>
    <row r="92" spans="1:22" ht="22.5" customHeight="1" x14ac:dyDescent="0.25">
      <c r="A92" s="20" t="s">
        <v>1982</v>
      </c>
      <c r="B92" s="21" t="s">
        <v>27</v>
      </c>
      <c r="C92" s="21" t="s">
        <v>1920</v>
      </c>
      <c r="D92" s="21" t="s">
        <v>1780</v>
      </c>
      <c r="E92" s="21" t="s">
        <v>364</v>
      </c>
      <c r="F92" s="20">
        <v>17</v>
      </c>
      <c r="G92" s="20" t="s">
        <v>572</v>
      </c>
      <c r="H92" s="20" t="s">
        <v>690</v>
      </c>
      <c r="I92" s="21" t="s">
        <v>438</v>
      </c>
      <c r="J92" s="21">
        <v>2360</v>
      </c>
      <c r="K92" s="21">
        <v>2360</v>
      </c>
      <c r="L92" s="22" t="s">
        <v>1643</v>
      </c>
      <c r="M92" s="22" t="s">
        <v>1435</v>
      </c>
      <c r="N92" s="22" t="s">
        <v>1205</v>
      </c>
      <c r="O92" s="22">
        <v>1</v>
      </c>
      <c r="P92" s="20" t="s">
        <v>1024</v>
      </c>
      <c r="Q92" s="22">
        <v>0</v>
      </c>
      <c r="R92" s="20" t="s">
        <v>1021</v>
      </c>
      <c r="S92" s="21"/>
      <c r="T92" s="21"/>
      <c r="U92" s="21"/>
      <c r="V92" s="20" t="s">
        <v>297</v>
      </c>
    </row>
    <row r="93" spans="1:22" x14ac:dyDescent="0.25">
      <c r="A93" s="20" t="s">
        <v>1982</v>
      </c>
      <c r="B93" s="20" t="s">
        <v>1</v>
      </c>
      <c r="C93" s="21" t="s">
        <v>1920</v>
      </c>
      <c r="D93" s="20" t="s">
        <v>1781</v>
      </c>
      <c r="E93" s="20" t="s">
        <v>466</v>
      </c>
      <c r="F93" s="20">
        <v>8</v>
      </c>
      <c r="G93" s="20" t="s">
        <v>873</v>
      </c>
      <c r="H93" s="20" t="s">
        <v>874</v>
      </c>
      <c r="I93" s="20" t="s">
        <v>438</v>
      </c>
      <c r="J93" s="20">
        <v>3618</v>
      </c>
      <c r="K93" s="20">
        <v>3618</v>
      </c>
      <c r="L93" s="23" t="s">
        <v>1644</v>
      </c>
      <c r="M93" s="23" t="s">
        <v>1447</v>
      </c>
      <c r="N93" s="23" t="s">
        <v>1220</v>
      </c>
      <c r="O93" s="23">
        <v>0</v>
      </c>
      <c r="P93" s="20" t="s">
        <v>1021</v>
      </c>
      <c r="Q93" s="23">
        <v>3</v>
      </c>
      <c r="R93" s="20" t="s">
        <v>1082</v>
      </c>
      <c r="S93" s="20"/>
      <c r="T93" s="20"/>
      <c r="U93" s="20"/>
      <c r="V93" s="20" t="s">
        <v>179</v>
      </c>
    </row>
    <row r="94" spans="1:22" x14ac:dyDescent="0.25">
      <c r="A94" s="20" t="s">
        <v>1982</v>
      </c>
      <c r="B94" s="20" t="s">
        <v>1</v>
      </c>
      <c r="C94" s="21" t="s">
        <v>1920</v>
      </c>
      <c r="D94" s="20" t="s">
        <v>1782</v>
      </c>
      <c r="E94" s="20" t="s">
        <v>369</v>
      </c>
      <c r="F94" s="20">
        <v>14</v>
      </c>
      <c r="G94" s="20" t="s">
        <v>578</v>
      </c>
      <c r="H94" s="20" t="s">
        <v>696</v>
      </c>
      <c r="I94" s="20" t="s">
        <v>438</v>
      </c>
      <c r="J94" s="20">
        <v>3331</v>
      </c>
      <c r="K94" s="20">
        <v>3331</v>
      </c>
      <c r="L94" s="23" t="s">
        <v>1645</v>
      </c>
      <c r="M94" s="23" t="s">
        <v>1450</v>
      </c>
      <c r="N94" s="23" t="s">
        <v>1223</v>
      </c>
      <c r="O94" s="23">
        <v>0</v>
      </c>
      <c r="P94" s="20" t="s">
        <v>1021</v>
      </c>
      <c r="Q94" s="23">
        <v>0</v>
      </c>
      <c r="R94" s="20" t="s">
        <v>1021</v>
      </c>
      <c r="S94" s="20"/>
      <c r="T94" s="20"/>
      <c r="U94" s="20"/>
      <c r="V94" s="20" t="s">
        <v>182</v>
      </c>
    </row>
    <row r="95" spans="1:22" x14ac:dyDescent="0.25">
      <c r="A95" s="20" t="s">
        <v>1982</v>
      </c>
      <c r="B95" s="21" t="s">
        <v>1</v>
      </c>
      <c r="C95" s="21" t="s">
        <v>1920</v>
      </c>
      <c r="D95" s="21" t="s">
        <v>1783</v>
      </c>
      <c r="E95" s="21" t="s">
        <v>468</v>
      </c>
      <c r="F95" s="20">
        <v>17</v>
      </c>
      <c r="G95" s="20" t="s">
        <v>877</v>
      </c>
      <c r="H95" s="20" t="s">
        <v>878</v>
      </c>
      <c r="I95" s="21" t="s">
        <v>438</v>
      </c>
      <c r="J95" s="21">
        <v>4401</v>
      </c>
      <c r="K95" s="21">
        <v>4401</v>
      </c>
      <c r="L95" s="22" t="s">
        <v>4</v>
      </c>
      <c r="M95" s="22" t="s">
        <v>1449</v>
      </c>
      <c r="N95" s="22" t="s">
        <v>1222</v>
      </c>
      <c r="O95" s="22">
        <v>1</v>
      </c>
      <c r="P95" s="20" t="s">
        <v>1093</v>
      </c>
      <c r="Q95" s="22">
        <v>0</v>
      </c>
      <c r="R95" s="20" t="s">
        <v>1021</v>
      </c>
      <c r="S95" s="21"/>
      <c r="T95" s="21"/>
      <c r="U95" s="21"/>
      <c r="V95" s="21" t="s">
        <v>181</v>
      </c>
    </row>
    <row r="96" spans="1:22" s="6" customFormat="1" ht="16.95" customHeight="1" x14ac:dyDescent="0.25">
      <c r="A96" s="20" t="s">
        <v>1982</v>
      </c>
      <c r="B96" s="20" t="s">
        <v>1572</v>
      </c>
      <c r="C96" s="21" t="s">
        <v>1920</v>
      </c>
      <c r="D96" s="20" t="s">
        <v>1784</v>
      </c>
      <c r="E96" s="20" t="s">
        <v>367</v>
      </c>
      <c r="F96" s="20">
        <v>13</v>
      </c>
      <c r="G96" s="20" t="s">
        <v>576</v>
      </c>
      <c r="H96" s="20" t="s">
        <v>694</v>
      </c>
      <c r="I96" s="20" t="s">
        <v>438</v>
      </c>
      <c r="J96" s="20">
        <v>1421</v>
      </c>
      <c r="K96" s="20">
        <v>1421</v>
      </c>
      <c r="L96" s="23" t="s">
        <v>1646</v>
      </c>
      <c r="M96" s="23" t="s">
        <v>1388</v>
      </c>
      <c r="N96" s="23" t="s">
        <v>1214</v>
      </c>
      <c r="O96" s="23">
        <v>9</v>
      </c>
      <c r="P96" s="20" t="s">
        <v>1034</v>
      </c>
      <c r="Q96" s="23">
        <v>0</v>
      </c>
      <c r="R96" s="20" t="s">
        <v>1021</v>
      </c>
      <c r="S96" s="20"/>
      <c r="T96" s="20"/>
      <c r="U96" s="20"/>
      <c r="V96" s="20" t="s">
        <v>173</v>
      </c>
    </row>
    <row r="97" spans="1:22" x14ac:dyDescent="0.25">
      <c r="A97" s="20" t="s">
        <v>1982</v>
      </c>
      <c r="B97" s="20" t="s">
        <v>1</v>
      </c>
      <c r="C97" s="21" t="s">
        <v>1920</v>
      </c>
      <c r="D97" s="20" t="s">
        <v>1785</v>
      </c>
      <c r="E97" s="20" t="s">
        <v>465</v>
      </c>
      <c r="F97" s="20">
        <v>11</v>
      </c>
      <c r="G97" s="20" t="s">
        <v>871</v>
      </c>
      <c r="H97" s="20" t="s">
        <v>872</v>
      </c>
      <c r="I97" s="20" t="s">
        <v>438</v>
      </c>
      <c r="J97" s="20">
        <v>3905</v>
      </c>
      <c r="K97" s="20">
        <v>3905</v>
      </c>
      <c r="L97" s="23" t="s">
        <v>1600</v>
      </c>
      <c r="M97" s="23" t="s">
        <v>1446</v>
      </c>
      <c r="N97" s="23" t="s">
        <v>1219</v>
      </c>
      <c r="O97" s="23">
        <v>0</v>
      </c>
      <c r="P97" s="20" t="s">
        <v>1021</v>
      </c>
      <c r="Q97" s="23">
        <v>0</v>
      </c>
      <c r="R97" s="20" t="s">
        <v>1021</v>
      </c>
      <c r="S97" s="20"/>
      <c r="T97" s="20"/>
      <c r="U97" s="20"/>
      <c r="V97" s="20" t="s">
        <v>178</v>
      </c>
    </row>
    <row r="98" spans="1:22" s="5" customFormat="1" x14ac:dyDescent="0.25">
      <c r="A98" s="20" t="s">
        <v>1982</v>
      </c>
      <c r="B98" s="20" t="s">
        <v>1</v>
      </c>
      <c r="C98" s="21" t="s">
        <v>1920</v>
      </c>
      <c r="D98" s="20" t="s">
        <v>1786</v>
      </c>
      <c r="E98" s="20" t="s">
        <v>467</v>
      </c>
      <c r="F98" s="20">
        <v>14</v>
      </c>
      <c r="G98" s="20" t="s">
        <v>875</v>
      </c>
      <c r="H98" s="20" t="s">
        <v>876</v>
      </c>
      <c r="I98" s="20" t="s">
        <v>438</v>
      </c>
      <c r="J98" s="20">
        <v>4488</v>
      </c>
      <c r="K98" s="20">
        <v>4488</v>
      </c>
      <c r="L98" s="23" t="s">
        <v>111</v>
      </c>
      <c r="M98" s="23" t="s">
        <v>1448</v>
      </c>
      <c r="N98" s="23" t="s">
        <v>1221</v>
      </c>
      <c r="O98" s="23">
        <v>1</v>
      </c>
      <c r="P98" s="20" t="s">
        <v>1024</v>
      </c>
      <c r="Q98" s="23">
        <v>0</v>
      </c>
      <c r="R98" s="20" t="s">
        <v>1021</v>
      </c>
      <c r="S98" s="20"/>
      <c r="T98" s="20"/>
      <c r="U98" s="20"/>
      <c r="V98" s="20" t="s">
        <v>180</v>
      </c>
    </row>
    <row r="99" spans="1:22" x14ac:dyDescent="0.25">
      <c r="A99" s="20" t="s">
        <v>1982</v>
      </c>
      <c r="B99" s="20" t="s">
        <v>2</v>
      </c>
      <c r="C99" s="21" t="s">
        <v>1920</v>
      </c>
      <c r="D99" s="20" t="s">
        <v>1787</v>
      </c>
      <c r="E99" s="20" t="s">
        <v>471</v>
      </c>
      <c r="F99" s="20">
        <v>14</v>
      </c>
      <c r="G99" s="20" t="s">
        <v>579</v>
      </c>
      <c r="H99" s="20" t="s">
        <v>697</v>
      </c>
      <c r="I99" s="20" t="s">
        <v>438</v>
      </c>
      <c r="J99" s="20">
        <v>5402</v>
      </c>
      <c r="K99" s="20">
        <v>5402</v>
      </c>
      <c r="L99" s="23" t="s">
        <v>1710</v>
      </c>
      <c r="M99" s="23" t="s">
        <v>1453</v>
      </c>
      <c r="N99" s="23" t="s">
        <v>1226</v>
      </c>
      <c r="O99" s="23">
        <v>1</v>
      </c>
      <c r="P99" s="20" t="s">
        <v>1024</v>
      </c>
      <c r="Q99" s="23">
        <v>0</v>
      </c>
      <c r="R99" s="20" t="s">
        <v>1021</v>
      </c>
      <c r="S99" s="20"/>
      <c r="T99" s="20"/>
      <c r="U99" s="20"/>
      <c r="V99" s="20" t="s">
        <v>186</v>
      </c>
    </row>
    <row r="100" spans="1:22" s="4" customFormat="1" x14ac:dyDescent="0.25">
      <c r="A100" s="20" t="s">
        <v>1982</v>
      </c>
      <c r="B100" s="20" t="s">
        <v>1</v>
      </c>
      <c r="C100" s="21" t="s">
        <v>1920</v>
      </c>
      <c r="D100" s="20" t="s">
        <v>1788</v>
      </c>
      <c r="E100" s="20" t="s">
        <v>464</v>
      </c>
      <c r="F100" s="20">
        <v>16</v>
      </c>
      <c r="G100" s="20" t="s">
        <v>869</v>
      </c>
      <c r="H100" s="20" t="s">
        <v>870</v>
      </c>
      <c r="I100" s="20" t="s">
        <v>438</v>
      </c>
      <c r="J100" s="20">
        <v>2906</v>
      </c>
      <c r="K100" s="20">
        <v>2906</v>
      </c>
      <c r="L100" s="23" t="s">
        <v>1711</v>
      </c>
      <c r="M100" s="23" t="s">
        <v>1445</v>
      </c>
      <c r="N100" s="23" t="s">
        <v>1218</v>
      </c>
      <c r="O100" s="23">
        <v>1</v>
      </c>
      <c r="P100" s="20" t="s">
        <v>1024</v>
      </c>
      <c r="Q100" s="23">
        <v>0</v>
      </c>
      <c r="R100" s="20" t="s">
        <v>1021</v>
      </c>
      <c r="S100" s="20"/>
      <c r="T100" s="20"/>
      <c r="U100" s="20"/>
      <c r="V100" s="21" t="s">
        <v>177</v>
      </c>
    </row>
    <row r="101" spans="1:22" ht="20.399999999999999" customHeight="1" x14ac:dyDescent="0.25">
      <c r="A101" s="20" t="s">
        <v>1982</v>
      </c>
      <c r="B101" s="20" t="s">
        <v>2</v>
      </c>
      <c r="C101" s="21" t="s">
        <v>1920</v>
      </c>
      <c r="D101" s="20" t="s">
        <v>1789</v>
      </c>
      <c r="E101" s="20" t="s">
        <v>370</v>
      </c>
      <c r="F101" s="20">
        <v>16</v>
      </c>
      <c r="G101" s="20" t="s">
        <v>882</v>
      </c>
      <c r="H101" s="20" t="s">
        <v>883</v>
      </c>
      <c r="I101" s="20" t="s">
        <v>438</v>
      </c>
      <c r="J101" s="20">
        <v>3949</v>
      </c>
      <c r="K101" s="20">
        <v>3949</v>
      </c>
      <c r="L101" s="23" t="s">
        <v>5</v>
      </c>
      <c r="M101" s="23" t="s">
        <v>1452</v>
      </c>
      <c r="N101" s="23" t="s">
        <v>1225</v>
      </c>
      <c r="O101" s="22">
        <v>0</v>
      </c>
      <c r="P101" s="20" t="s">
        <v>1021</v>
      </c>
      <c r="Q101" s="23">
        <v>1</v>
      </c>
      <c r="R101" s="20" t="s">
        <v>1052</v>
      </c>
      <c r="S101" s="20"/>
      <c r="T101" s="20"/>
      <c r="U101" s="20"/>
      <c r="V101" s="20" t="s">
        <v>185</v>
      </c>
    </row>
    <row r="102" spans="1:22" x14ac:dyDescent="0.25">
      <c r="A102" s="20" t="s">
        <v>1982</v>
      </c>
      <c r="B102" s="20" t="s">
        <v>2</v>
      </c>
      <c r="C102" s="21" t="s">
        <v>1920</v>
      </c>
      <c r="D102" s="20" t="s">
        <v>1790</v>
      </c>
      <c r="E102" s="20" t="s">
        <v>371</v>
      </c>
      <c r="F102" s="20">
        <v>10</v>
      </c>
      <c r="G102" s="20" t="s">
        <v>884</v>
      </c>
      <c r="H102" s="20" t="s">
        <v>885</v>
      </c>
      <c r="I102" s="20" t="s">
        <v>438</v>
      </c>
      <c r="J102" s="20">
        <v>2538</v>
      </c>
      <c r="K102" s="20">
        <v>2538</v>
      </c>
      <c r="L102" s="23" t="s">
        <v>1647</v>
      </c>
      <c r="M102" s="23" t="s">
        <v>1454</v>
      </c>
      <c r="N102" s="23" t="s">
        <v>1227</v>
      </c>
      <c r="O102" s="23">
        <v>1</v>
      </c>
      <c r="P102" s="20" t="s">
        <v>1024</v>
      </c>
      <c r="Q102" s="23">
        <v>0</v>
      </c>
      <c r="R102" s="20" t="s">
        <v>1021</v>
      </c>
      <c r="S102" s="20"/>
      <c r="T102" s="20"/>
      <c r="U102" s="20"/>
      <c r="V102" s="20" t="s">
        <v>187</v>
      </c>
    </row>
    <row r="103" spans="1:22" ht="19.2" customHeight="1" x14ac:dyDescent="0.25">
      <c r="A103" s="20" t="s">
        <v>1982</v>
      </c>
      <c r="B103" s="20" t="s">
        <v>1</v>
      </c>
      <c r="C103" s="21" t="s">
        <v>1920</v>
      </c>
      <c r="D103" s="20" t="s">
        <v>1791</v>
      </c>
      <c r="E103" s="20" t="s">
        <v>462</v>
      </c>
      <c r="F103" s="20">
        <v>15</v>
      </c>
      <c r="G103" s="20" t="s">
        <v>865</v>
      </c>
      <c r="H103" s="20" t="s">
        <v>866</v>
      </c>
      <c r="I103" s="20" t="s">
        <v>438</v>
      </c>
      <c r="J103" s="20">
        <v>3307</v>
      </c>
      <c r="K103" s="20">
        <v>3307</v>
      </c>
      <c r="L103" s="23" t="s">
        <v>3</v>
      </c>
      <c r="M103" s="23" t="s">
        <v>1443</v>
      </c>
      <c r="N103" s="23" t="s">
        <v>1217</v>
      </c>
      <c r="O103" s="23">
        <v>0</v>
      </c>
      <c r="P103" s="20" t="s">
        <v>1021</v>
      </c>
      <c r="Q103" s="23">
        <v>0</v>
      </c>
      <c r="R103" s="20" t="s">
        <v>1021</v>
      </c>
      <c r="S103" s="20"/>
      <c r="T103" s="20"/>
      <c r="U103" s="20"/>
      <c r="V103" s="20" t="s">
        <v>175</v>
      </c>
    </row>
    <row r="104" spans="1:22" ht="17.25" customHeight="1" x14ac:dyDescent="0.25">
      <c r="A104" s="20" t="s">
        <v>1982</v>
      </c>
      <c r="B104" s="20" t="s">
        <v>1</v>
      </c>
      <c r="C104" s="21" t="s">
        <v>1920</v>
      </c>
      <c r="D104" s="20" t="s">
        <v>1792</v>
      </c>
      <c r="E104" s="20" t="s">
        <v>469</v>
      </c>
      <c r="F104" s="20">
        <v>14</v>
      </c>
      <c r="G104" s="20" t="s">
        <v>879</v>
      </c>
      <c r="H104" s="20" t="s">
        <v>797</v>
      </c>
      <c r="I104" s="20" t="s">
        <v>303</v>
      </c>
      <c r="J104" s="20">
        <v>1821</v>
      </c>
      <c r="K104" s="20">
        <v>6618</v>
      </c>
      <c r="L104" s="23" t="s">
        <v>1617</v>
      </c>
      <c r="M104" s="23" t="s">
        <v>1451</v>
      </c>
      <c r="N104" s="23" t="s">
        <v>1224</v>
      </c>
      <c r="O104" s="23">
        <v>0</v>
      </c>
      <c r="P104" s="20" t="s">
        <v>1021</v>
      </c>
      <c r="Q104" s="23">
        <v>4</v>
      </c>
      <c r="R104" s="20" t="s">
        <v>1083</v>
      </c>
      <c r="S104" s="20"/>
      <c r="T104" s="20"/>
      <c r="U104" s="20"/>
      <c r="V104" s="20" t="s">
        <v>183</v>
      </c>
    </row>
    <row r="105" spans="1:22" x14ac:dyDescent="0.25">
      <c r="A105" s="20" t="s">
        <v>1982</v>
      </c>
      <c r="B105" s="20" t="s">
        <v>1</v>
      </c>
      <c r="C105" s="21" t="s">
        <v>1920</v>
      </c>
      <c r="D105" s="20" t="s">
        <v>1793</v>
      </c>
      <c r="E105" s="20" t="s">
        <v>463</v>
      </c>
      <c r="F105" s="20">
        <v>1</v>
      </c>
      <c r="G105" s="20" t="s">
        <v>867</v>
      </c>
      <c r="H105" s="20" t="s">
        <v>868</v>
      </c>
      <c r="I105" s="20" t="s">
        <v>303</v>
      </c>
      <c r="J105" s="20">
        <v>2284</v>
      </c>
      <c r="K105" s="20">
        <v>3570</v>
      </c>
      <c r="L105" s="23" t="s">
        <v>1648</v>
      </c>
      <c r="M105" s="23" t="s">
        <v>1444</v>
      </c>
      <c r="N105" s="23" t="s">
        <v>1216</v>
      </c>
      <c r="O105" s="23">
        <v>0</v>
      </c>
      <c r="P105" s="20" t="s">
        <v>1021</v>
      </c>
      <c r="Q105" s="23">
        <v>2</v>
      </c>
      <c r="R105" s="20" t="s">
        <v>1063</v>
      </c>
      <c r="S105" s="20"/>
      <c r="T105" s="20"/>
      <c r="U105" s="20"/>
      <c r="V105" s="20" t="s">
        <v>176</v>
      </c>
    </row>
    <row r="106" spans="1:22" x14ac:dyDescent="0.25">
      <c r="A106" s="20" t="s">
        <v>1982</v>
      </c>
      <c r="B106" s="20" t="s">
        <v>2</v>
      </c>
      <c r="C106" s="21" t="s">
        <v>1920</v>
      </c>
      <c r="D106" s="20" t="s">
        <v>1794</v>
      </c>
      <c r="E106" s="20" t="s">
        <v>368</v>
      </c>
      <c r="F106" s="20">
        <v>-21</v>
      </c>
      <c r="G106" s="20" t="s">
        <v>577</v>
      </c>
      <c r="H106" s="20" t="s">
        <v>695</v>
      </c>
      <c r="I106" s="20" t="s">
        <v>303</v>
      </c>
      <c r="J106" s="20">
        <v>3064</v>
      </c>
      <c r="K106" s="20">
        <v>5198</v>
      </c>
      <c r="L106" s="23" t="s">
        <v>421</v>
      </c>
      <c r="M106" s="23" t="s">
        <v>1442</v>
      </c>
      <c r="N106" s="23" t="s">
        <v>1215</v>
      </c>
      <c r="O106" s="23">
        <v>0</v>
      </c>
      <c r="P106" s="20" t="s">
        <v>1021</v>
      </c>
      <c r="Q106" s="23">
        <v>0</v>
      </c>
      <c r="R106" s="20" t="s">
        <v>1021</v>
      </c>
      <c r="S106" s="20"/>
      <c r="T106" s="20"/>
      <c r="U106" s="20"/>
      <c r="V106" s="20" t="s">
        <v>174</v>
      </c>
    </row>
    <row r="107" spans="1:22" s="11" customFormat="1" x14ac:dyDescent="0.25">
      <c r="A107" s="20" t="s">
        <v>1982</v>
      </c>
      <c r="B107" s="20" t="s">
        <v>1</v>
      </c>
      <c r="C107" s="21" t="s">
        <v>1920</v>
      </c>
      <c r="D107" s="20" t="s">
        <v>1795</v>
      </c>
      <c r="E107" s="20" t="s">
        <v>470</v>
      </c>
      <c r="F107" s="20">
        <v>28</v>
      </c>
      <c r="G107" s="20" t="s">
        <v>880</v>
      </c>
      <c r="H107" s="20" t="s">
        <v>881</v>
      </c>
      <c r="I107" s="20" t="s">
        <v>303</v>
      </c>
      <c r="J107" s="20">
        <v>635</v>
      </c>
      <c r="K107" s="20">
        <v>4164</v>
      </c>
      <c r="L107" s="23" t="s">
        <v>2101</v>
      </c>
      <c r="M107" s="23" t="s">
        <v>2102</v>
      </c>
      <c r="N107" s="23"/>
      <c r="O107" s="23">
        <v>0</v>
      </c>
      <c r="P107" s="20" t="s">
        <v>1021</v>
      </c>
      <c r="Q107" s="23">
        <v>4</v>
      </c>
      <c r="R107" s="20" t="s">
        <v>1084</v>
      </c>
      <c r="S107" s="20"/>
      <c r="T107" s="20"/>
      <c r="U107" s="20"/>
      <c r="V107" s="20" t="s">
        <v>184</v>
      </c>
    </row>
    <row r="108" spans="1:22" x14ac:dyDescent="0.25">
      <c r="A108" s="20" t="s">
        <v>1982</v>
      </c>
      <c r="B108" s="20" t="s">
        <v>6</v>
      </c>
      <c r="C108" s="21" t="s">
        <v>1923</v>
      </c>
      <c r="D108" s="20" t="s">
        <v>1934</v>
      </c>
      <c r="E108" s="20" t="s">
        <v>473</v>
      </c>
      <c r="F108" s="20">
        <v>15</v>
      </c>
      <c r="G108" s="20" t="s">
        <v>580</v>
      </c>
      <c r="H108" s="20" t="s">
        <v>698</v>
      </c>
      <c r="I108" s="20" t="s">
        <v>438</v>
      </c>
      <c r="J108" s="20"/>
      <c r="K108" s="23">
        <v>3748</v>
      </c>
      <c r="L108" s="23" t="s">
        <v>1649</v>
      </c>
      <c r="M108" s="23" t="s">
        <v>1456</v>
      </c>
      <c r="N108" s="20" t="s">
        <v>2091</v>
      </c>
      <c r="O108" s="23">
        <v>1</v>
      </c>
      <c r="P108" s="20" t="s">
        <v>1024</v>
      </c>
      <c r="Q108" s="23">
        <v>0</v>
      </c>
      <c r="R108" s="20" t="s">
        <v>1021</v>
      </c>
      <c r="S108" s="20"/>
      <c r="T108" s="20"/>
      <c r="U108" s="20"/>
      <c r="V108" s="20" t="s">
        <v>138</v>
      </c>
    </row>
    <row r="109" spans="1:22" s="11" customFormat="1" x14ac:dyDescent="0.25">
      <c r="A109" s="20" t="s">
        <v>1982</v>
      </c>
      <c r="B109" s="21" t="s">
        <v>6</v>
      </c>
      <c r="C109" s="21" t="s">
        <v>1923</v>
      </c>
      <c r="D109" s="21" t="s">
        <v>1935</v>
      </c>
      <c r="E109" s="21" t="s">
        <v>783</v>
      </c>
      <c r="F109" s="21">
        <v>68</v>
      </c>
      <c r="G109" s="21" t="s">
        <v>1578</v>
      </c>
      <c r="H109" s="21" t="s">
        <v>1579</v>
      </c>
      <c r="I109" s="21" t="s">
        <v>303</v>
      </c>
      <c r="J109" s="21"/>
      <c r="K109" s="21"/>
      <c r="L109" s="22" t="s">
        <v>1991</v>
      </c>
      <c r="M109" s="22" t="s">
        <v>1460</v>
      </c>
      <c r="N109" s="22" t="s">
        <v>2092</v>
      </c>
      <c r="O109" s="22">
        <v>4</v>
      </c>
      <c r="P109" s="21" t="s">
        <v>1066</v>
      </c>
      <c r="Q109" s="22">
        <v>0</v>
      </c>
      <c r="R109" s="21" t="s">
        <v>1021</v>
      </c>
      <c r="S109" s="21"/>
      <c r="T109" s="21"/>
      <c r="U109" s="21"/>
      <c r="V109" s="21" t="s">
        <v>138</v>
      </c>
    </row>
    <row r="110" spans="1:22" s="11" customFormat="1" x14ac:dyDescent="0.25">
      <c r="A110" s="20" t="s">
        <v>1982</v>
      </c>
      <c r="B110" s="20" t="s">
        <v>6</v>
      </c>
      <c r="C110" s="21" t="s">
        <v>1923</v>
      </c>
      <c r="D110" s="20" t="s">
        <v>1992</v>
      </c>
      <c r="E110" s="20" t="s">
        <v>474</v>
      </c>
      <c r="F110" s="20">
        <v>20</v>
      </c>
      <c r="G110" s="20" t="s">
        <v>888</v>
      </c>
      <c r="H110" s="20" t="s">
        <v>889</v>
      </c>
      <c r="I110" s="20" t="s">
        <v>438</v>
      </c>
      <c r="J110" s="20"/>
      <c r="K110" s="20">
        <v>5264</v>
      </c>
      <c r="L110" s="22" t="s">
        <v>1712</v>
      </c>
      <c r="M110" s="22" t="s">
        <v>1457</v>
      </c>
      <c r="N110" s="22" t="s">
        <v>2093</v>
      </c>
      <c r="O110" s="23">
        <v>0</v>
      </c>
      <c r="P110" s="20" t="s">
        <v>1021</v>
      </c>
      <c r="Q110" s="23">
        <v>2</v>
      </c>
      <c r="R110" s="20" t="s">
        <v>1046</v>
      </c>
      <c r="S110" s="20"/>
      <c r="T110" s="20"/>
      <c r="U110" s="20"/>
      <c r="V110" s="20" t="s">
        <v>138</v>
      </c>
    </row>
    <row r="111" spans="1:22" s="10" customFormat="1" x14ac:dyDescent="0.25">
      <c r="A111" s="20" t="s">
        <v>1982</v>
      </c>
      <c r="B111" s="20" t="s">
        <v>6</v>
      </c>
      <c r="C111" s="21" t="s">
        <v>1923</v>
      </c>
      <c r="D111" s="20" t="s">
        <v>1936</v>
      </c>
      <c r="E111" s="20" t="s">
        <v>472</v>
      </c>
      <c r="F111" s="20">
        <v>14</v>
      </c>
      <c r="G111" s="20" t="s">
        <v>886</v>
      </c>
      <c r="H111" s="20" t="s">
        <v>887</v>
      </c>
      <c r="I111" s="20" t="s">
        <v>438</v>
      </c>
      <c r="J111" s="20"/>
      <c r="K111" s="20">
        <v>4393</v>
      </c>
      <c r="L111" s="23" t="s">
        <v>7</v>
      </c>
      <c r="M111" s="23" t="s">
        <v>1455</v>
      </c>
      <c r="N111" s="23" t="s">
        <v>2094</v>
      </c>
      <c r="O111" s="23">
        <v>1</v>
      </c>
      <c r="P111" s="20" t="s">
        <v>1024</v>
      </c>
      <c r="Q111" s="23">
        <v>0</v>
      </c>
      <c r="R111" s="20" t="s">
        <v>1021</v>
      </c>
      <c r="S111" s="20"/>
      <c r="T111" s="20"/>
      <c r="U111" s="20"/>
      <c r="V111" s="20" t="s">
        <v>138</v>
      </c>
    </row>
    <row r="112" spans="1:22" s="10" customFormat="1" x14ac:dyDescent="0.25">
      <c r="A112" s="20" t="s">
        <v>1982</v>
      </c>
      <c r="B112" s="21" t="s">
        <v>6</v>
      </c>
      <c r="C112" s="21" t="s">
        <v>1923</v>
      </c>
      <c r="D112" s="21" t="s">
        <v>1937</v>
      </c>
      <c r="E112" s="21" t="s">
        <v>372</v>
      </c>
      <c r="F112" s="21">
        <v>12</v>
      </c>
      <c r="G112" s="21" t="s">
        <v>581</v>
      </c>
      <c r="H112" s="21" t="s">
        <v>699</v>
      </c>
      <c r="I112" s="21" t="s">
        <v>112</v>
      </c>
      <c r="J112" s="21"/>
      <c r="K112" s="21">
        <v>5034</v>
      </c>
      <c r="L112" s="22" t="s">
        <v>8</v>
      </c>
      <c r="M112" s="22" t="s">
        <v>1458</v>
      </c>
      <c r="N112" s="22" t="s">
        <v>2095</v>
      </c>
      <c r="O112" s="22">
        <v>0</v>
      </c>
      <c r="P112" s="21" t="s">
        <v>1021</v>
      </c>
      <c r="Q112" s="22">
        <v>2</v>
      </c>
      <c r="R112" s="21" t="s">
        <v>1058</v>
      </c>
      <c r="S112" s="21"/>
      <c r="T112" s="21"/>
      <c r="U112" s="21"/>
      <c r="V112" s="21" t="s">
        <v>138</v>
      </c>
    </row>
    <row r="113" spans="1:22" x14ac:dyDescent="0.25">
      <c r="A113" s="20" t="s">
        <v>1982</v>
      </c>
      <c r="B113" s="21" t="s">
        <v>6</v>
      </c>
      <c r="C113" s="21" t="s">
        <v>1923</v>
      </c>
      <c r="D113" s="21" t="s">
        <v>1924</v>
      </c>
      <c r="E113" s="21" t="s">
        <v>373</v>
      </c>
      <c r="F113" s="21">
        <v>11</v>
      </c>
      <c r="G113" s="21" t="s">
        <v>582</v>
      </c>
      <c r="H113" s="21" t="s">
        <v>700</v>
      </c>
      <c r="I113" s="21" t="s">
        <v>425</v>
      </c>
      <c r="J113" s="21"/>
      <c r="K113" s="21">
        <v>7179</v>
      </c>
      <c r="L113" s="22" t="s">
        <v>1601</v>
      </c>
      <c r="M113" s="22" t="s">
        <v>1459</v>
      </c>
      <c r="N113" s="22" t="s">
        <v>2096</v>
      </c>
      <c r="O113" s="22">
        <v>0</v>
      </c>
      <c r="P113" s="21" t="s">
        <v>1021</v>
      </c>
      <c r="Q113" s="22">
        <v>1</v>
      </c>
      <c r="R113" s="21" t="s">
        <v>1072</v>
      </c>
      <c r="S113" s="21"/>
      <c r="T113" s="21"/>
      <c r="U113" s="21"/>
      <c r="V113" s="21" t="s">
        <v>138</v>
      </c>
    </row>
    <row r="114" spans="1:22" x14ac:dyDescent="0.25">
      <c r="A114" s="20" t="s">
        <v>1982</v>
      </c>
      <c r="B114" s="20" t="s">
        <v>1126</v>
      </c>
      <c r="C114" s="21" t="s">
        <v>1920</v>
      </c>
      <c r="D114" s="20" t="s">
        <v>1922</v>
      </c>
      <c r="E114" s="20" t="s">
        <v>475</v>
      </c>
      <c r="F114" s="20">
        <v>12</v>
      </c>
      <c r="G114" s="20" t="s">
        <v>890</v>
      </c>
      <c r="H114" s="20" t="s">
        <v>675</v>
      </c>
      <c r="I114" s="20" t="s">
        <v>425</v>
      </c>
      <c r="J114" s="20">
        <v>2513</v>
      </c>
      <c r="K114" s="20">
        <v>3269</v>
      </c>
      <c r="L114" s="23" t="s">
        <v>2071</v>
      </c>
      <c r="M114" s="23" t="s">
        <v>1462</v>
      </c>
      <c r="N114" s="23" t="s">
        <v>1213</v>
      </c>
      <c r="O114" s="23">
        <v>0</v>
      </c>
      <c r="P114" s="20" t="s">
        <v>1021</v>
      </c>
      <c r="Q114" s="23">
        <v>0</v>
      </c>
      <c r="R114" s="20" t="s">
        <v>1021</v>
      </c>
      <c r="S114" s="20">
        <v>686</v>
      </c>
      <c r="T114" s="20">
        <v>1827</v>
      </c>
      <c r="U114" s="20">
        <v>4</v>
      </c>
      <c r="V114" s="20" t="s">
        <v>1121</v>
      </c>
    </row>
    <row r="115" spans="1:22" ht="19.2" customHeight="1" x14ac:dyDescent="0.25">
      <c r="A115" s="20" t="s">
        <v>1982</v>
      </c>
      <c r="B115" s="20" t="s">
        <v>30</v>
      </c>
      <c r="C115" s="21" t="s">
        <v>1920</v>
      </c>
      <c r="D115" s="20" t="s">
        <v>1797</v>
      </c>
      <c r="E115" s="20" t="s">
        <v>477</v>
      </c>
      <c r="F115" s="20">
        <v>-2</v>
      </c>
      <c r="G115" s="20" t="s">
        <v>586</v>
      </c>
      <c r="H115" s="20" t="s">
        <v>704</v>
      </c>
      <c r="I115" s="20" t="s">
        <v>425</v>
      </c>
      <c r="J115" s="20">
        <v>656</v>
      </c>
      <c r="K115" s="20">
        <v>4154</v>
      </c>
      <c r="L115" s="23" t="s">
        <v>2072</v>
      </c>
      <c r="M115" s="23" t="s">
        <v>1466</v>
      </c>
      <c r="N115" s="23" t="s">
        <v>1232</v>
      </c>
      <c r="O115" s="23">
        <v>0</v>
      </c>
      <c r="P115" s="20" t="s">
        <v>1021</v>
      </c>
      <c r="Q115" s="23">
        <v>2</v>
      </c>
      <c r="R115" s="20" t="s">
        <v>1058</v>
      </c>
      <c r="S115" s="20">
        <v>517</v>
      </c>
      <c r="T115" s="20">
        <v>139</v>
      </c>
      <c r="U115" s="20">
        <v>0</v>
      </c>
      <c r="V115" s="20" t="s">
        <v>1001</v>
      </c>
    </row>
    <row r="116" spans="1:22" ht="17.399999999999999" customHeight="1" x14ac:dyDescent="0.25">
      <c r="A116" s="20" t="s">
        <v>1982</v>
      </c>
      <c r="B116" s="20" t="s">
        <v>30</v>
      </c>
      <c r="C116" s="21" t="s">
        <v>1920</v>
      </c>
      <c r="D116" s="20" t="s">
        <v>1798</v>
      </c>
      <c r="E116" s="20" t="s">
        <v>374</v>
      </c>
      <c r="F116" s="20">
        <v>16</v>
      </c>
      <c r="G116" s="20" t="s">
        <v>583</v>
      </c>
      <c r="H116" s="20" t="s">
        <v>701</v>
      </c>
      <c r="I116" s="21" t="s">
        <v>438</v>
      </c>
      <c r="J116" s="21">
        <v>2406</v>
      </c>
      <c r="K116" s="21">
        <v>2529</v>
      </c>
      <c r="L116" s="22" t="s">
        <v>31</v>
      </c>
      <c r="M116" s="22" t="s">
        <v>1463</v>
      </c>
      <c r="N116" s="22" t="s">
        <v>1228</v>
      </c>
      <c r="O116" s="22">
        <v>0</v>
      </c>
      <c r="P116" s="20" t="s">
        <v>1021</v>
      </c>
      <c r="Q116" s="22">
        <v>2</v>
      </c>
      <c r="R116" s="20" t="s">
        <v>1046</v>
      </c>
      <c r="S116" s="21"/>
      <c r="T116" s="21"/>
      <c r="U116" s="21"/>
      <c r="V116" s="20" t="s">
        <v>997</v>
      </c>
    </row>
    <row r="117" spans="1:22" x14ac:dyDescent="0.25">
      <c r="A117" s="20" t="s">
        <v>1982</v>
      </c>
      <c r="B117" s="20" t="s">
        <v>30</v>
      </c>
      <c r="C117" s="21" t="s">
        <v>1920</v>
      </c>
      <c r="D117" s="20" t="s">
        <v>1799</v>
      </c>
      <c r="E117" s="20" t="s">
        <v>376</v>
      </c>
      <c r="F117" s="20">
        <v>15</v>
      </c>
      <c r="G117" s="20" t="s">
        <v>585</v>
      </c>
      <c r="H117" s="20" t="s">
        <v>703</v>
      </c>
      <c r="I117" s="21" t="s">
        <v>112</v>
      </c>
      <c r="J117" s="21">
        <v>1735</v>
      </c>
      <c r="K117" s="21">
        <v>1735</v>
      </c>
      <c r="L117" s="22" t="s">
        <v>1650</v>
      </c>
      <c r="M117" s="22" t="s">
        <v>1464</v>
      </c>
      <c r="N117" s="22" t="s">
        <v>1230</v>
      </c>
      <c r="O117" s="22">
        <v>1</v>
      </c>
      <c r="P117" s="20" t="s">
        <v>1039</v>
      </c>
      <c r="Q117" s="22">
        <v>0</v>
      </c>
      <c r="R117" s="20" t="s">
        <v>1021</v>
      </c>
      <c r="S117" s="21"/>
      <c r="T117" s="21"/>
      <c r="U117" s="21"/>
      <c r="V117" s="20" t="s">
        <v>999</v>
      </c>
    </row>
    <row r="118" spans="1:22" x14ac:dyDescent="0.25">
      <c r="A118" s="20" t="s">
        <v>1982</v>
      </c>
      <c r="B118" s="20" t="s">
        <v>30</v>
      </c>
      <c r="C118" s="21" t="s">
        <v>1920</v>
      </c>
      <c r="D118" s="20" t="s">
        <v>1800</v>
      </c>
      <c r="E118" s="20" t="s">
        <v>476</v>
      </c>
      <c r="F118" s="20">
        <v>14</v>
      </c>
      <c r="G118" s="20" t="s">
        <v>891</v>
      </c>
      <c r="H118" s="20" t="s">
        <v>892</v>
      </c>
      <c r="I118" s="21" t="s">
        <v>112</v>
      </c>
      <c r="J118" s="21">
        <v>3832</v>
      </c>
      <c r="K118" s="21">
        <v>3832</v>
      </c>
      <c r="L118" s="22" t="s">
        <v>32</v>
      </c>
      <c r="M118" s="22" t="s">
        <v>1465</v>
      </c>
      <c r="N118" s="22" t="s">
        <v>1231</v>
      </c>
      <c r="O118" s="22">
        <v>0</v>
      </c>
      <c r="P118" s="20" t="s">
        <v>1021</v>
      </c>
      <c r="Q118" s="22">
        <v>0</v>
      </c>
      <c r="R118" s="20" t="s">
        <v>1021</v>
      </c>
      <c r="S118" s="21"/>
      <c r="T118" s="21"/>
      <c r="U118" s="21"/>
      <c r="V118" s="20" t="s">
        <v>1000</v>
      </c>
    </row>
    <row r="119" spans="1:22" s="10" customFormat="1" x14ac:dyDescent="0.25">
      <c r="A119" s="20" t="s">
        <v>1982</v>
      </c>
      <c r="B119" s="20" t="s">
        <v>30</v>
      </c>
      <c r="C119" s="21" t="s">
        <v>1920</v>
      </c>
      <c r="D119" s="20" t="s">
        <v>1801</v>
      </c>
      <c r="E119" s="20" t="s">
        <v>1122</v>
      </c>
      <c r="F119" s="20">
        <v>14</v>
      </c>
      <c r="G119" s="20" t="s">
        <v>584</v>
      </c>
      <c r="H119" s="20" t="s">
        <v>702</v>
      </c>
      <c r="I119" s="21" t="s">
        <v>425</v>
      </c>
      <c r="J119" s="21">
        <v>3570</v>
      </c>
      <c r="K119" s="21">
        <v>3994</v>
      </c>
      <c r="L119" s="22" t="s">
        <v>1595</v>
      </c>
      <c r="M119" s="22" t="s">
        <v>1470</v>
      </c>
      <c r="N119" s="22" t="s">
        <v>1229</v>
      </c>
      <c r="O119" s="22">
        <v>0</v>
      </c>
      <c r="P119" s="20" t="s">
        <v>1021</v>
      </c>
      <c r="Q119" s="22">
        <v>3</v>
      </c>
      <c r="R119" s="20" t="s">
        <v>1031</v>
      </c>
      <c r="S119" s="21">
        <v>450</v>
      </c>
      <c r="T119" s="21">
        <v>3120</v>
      </c>
      <c r="U119" s="21">
        <v>6</v>
      </c>
      <c r="V119" s="20" t="s">
        <v>998</v>
      </c>
    </row>
    <row r="120" spans="1:22" s="11" customFormat="1" ht="18" customHeight="1" x14ac:dyDescent="0.25">
      <c r="A120" s="20" t="s">
        <v>1982</v>
      </c>
      <c r="B120" s="21" t="s">
        <v>93</v>
      </c>
      <c r="C120" s="21" t="s">
        <v>1923</v>
      </c>
      <c r="D120" s="21" t="s">
        <v>1938</v>
      </c>
      <c r="E120" s="21" t="s">
        <v>377</v>
      </c>
      <c r="F120" s="21">
        <v>11</v>
      </c>
      <c r="G120" s="21" t="s">
        <v>1580</v>
      </c>
      <c r="H120" s="21" t="s">
        <v>1581</v>
      </c>
      <c r="I120" s="21" t="s">
        <v>438</v>
      </c>
      <c r="J120" s="21"/>
      <c r="K120" s="21">
        <v>542</v>
      </c>
      <c r="L120" s="22" t="s">
        <v>2075</v>
      </c>
      <c r="M120" s="22" t="s">
        <v>1472</v>
      </c>
      <c r="N120" s="22" t="s">
        <v>2097</v>
      </c>
      <c r="O120" s="22">
        <v>1</v>
      </c>
      <c r="P120" s="21" t="s">
        <v>1024</v>
      </c>
      <c r="Q120" s="22">
        <v>0</v>
      </c>
      <c r="R120" s="21" t="s">
        <v>1021</v>
      </c>
      <c r="S120" s="21"/>
      <c r="T120" s="21"/>
      <c r="U120" s="21"/>
      <c r="V120" s="21" t="s">
        <v>138</v>
      </c>
    </row>
    <row r="121" spans="1:22" s="11" customFormat="1" x14ac:dyDescent="0.25">
      <c r="A121" s="20" t="s">
        <v>1982</v>
      </c>
      <c r="B121" s="20" t="s">
        <v>93</v>
      </c>
      <c r="C121" s="21" t="s">
        <v>1923</v>
      </c>
      <c r="D121" s="20" t="s">
        <v>1939</v>
      </c>
      <c r="E121" s="20" t="s">
        <v>478</v>
      </c>
      <c r="F121" s="20">
        <v>11</v>
      </c>
      <c r="G121" s="20" t="s">
        <v>893</v>
      </c>
      <c r="H121" s="20" t="s">
        <v>894</v>
      </c>
      <c r="I121" s="20" t="s">
        <v>303</v>
      </c>
      <c r="J121" s="20"/>
      <c r="K121" s="20">
        <v>4044</v>
      </c>
      <c r="L121" s="23" t="s">
        <v>2098</v>
      </c>
      <c r="M121" s="23" t="s">
        <v>1471</v>
      </c>
      <c r="N121" s="23" t="s">
        <v>2099</v>
      </c>
      <c r="O121" s="23">
        <v>0</v>
      </c>
      <c r="P121" s="20" t="s">
        <v>1021</v>
      </c>
      <c r="Q121" s="23">
        <v>4</v>
      </c>
      <c r="R121" s="20" t="s">
        <v>1085</v>
      </c>
      <c r="S121" s="20"/>
      <c r="T121" s="20"/>
      <c r="U121" s="20"/>
      <c r="V121" s="20" t="s">
        <v>138</v>
      </c>
    </row>
    <row r="122" spans="1:22" x14ac:dyDescent="0.25">
      <c r="A122" s="20" t="s">
        <v>1982</v>
      </c>
      <c r="B122" s="20" t="s">
        <v>93</v>
      </c>
      <c r="C122" s="21" t="s">
        <v>1923</v>
      </c>
      <c r="D122" s="20" t="s">
        <v>1940</v>
      </c>
      <c r="E122" s="20" t="s">
        <v>1123</v>
      </c>
      <c r="F122" s="20">
        <v>17</v>
      </c>
      <c r="G122" s="20" t="s">
        <v>587</v>
      </c>
      <c r="H122" s="20" t="s">
        <v>705</v>
      </c>
      <c r="I122" s="21" t="s">
        <v>112</v>
      </c>
      <c r="J122" s="20"/>
      <c r="K122" s="20">
        <v>4967</v>
      </c>
      <c r="L122" s="23" t="s">
        <v>1941</v>
      </c>
      <c r="M122" s="23" t="s">
        <v>1467</v>
      </c>
      <c r="N122" s="23" t="s">
        <v>2100</v>
      </c>
      <c r="O122" s="23">
        <v>0</v>
      </c>
      <c r="P122" s="20" t="s">
        <v>1021</v>
      </c>
      <c r="Q122" s="23">
        <v>1</v>
      </c>
      <c r="R122" s="20" t="s">
        <v>1024</v>
      </c>
      <c r="S122" s="20"/>
      <c r="T122" s="20"/>
      <c r="U122" s="20"/>
      <c r="V122" s="20" t="s">
        <v>138</v>
      </c>
    </row>
    <row r="123" spans="1:22" x14ac:dyDescent="0.25">
      <c r="A123" s="20" t="s">
        <v>1982</v>
      </c>
      <c r="B123" s="20" t="s">
        <v>64</v>
      </c>
      <c r="C123" s="21" t="s">
        <v>1920</v>
      </c>
      <c r="D123" s="20" t="s">
        <v>1802</v>
      </c>
      <c r="E123" s="20" t="s">
        <v>480</v>
      </c>
      <c r="F123" s="20">
        <v>5</v>
      </c>
      <c r="G123" s="20" t="s">
        <v>897</v>
      </c>
      <c r="H123" s="20" t="s">
        <v>898</v>
      </c>
      <c r="I123" s="20" t="s">
        <v>438</v>
      </c>
      <c r="J123" s="20">
        <v>5171</v>
      </c>
      <c r="K123" s="20">
        <v>5171</v>
      </c>
      <c r="L123" s="23" t="s">
        <v>66</v>
      </c>
      <c r="M123" s="23" t="s">
        <v>1434</v>
      </c>
      <c r="N123" s="23" t="s">
        <v>1236</v>
      </c>
      <c r="O123" s="23">
        <v>1</v>
      </c>
      <c r="P123" s="20" t="s">
        <v>1024</v>
      </c>
      <c r="Q123" s="23">
        <v>0</v>
      </c>
      <c r="R123" s="20" t="s">
        <v>1021</v>
      </c>
      <c r="S123" s="20"/>
      <c r="T123" s="20"/>
      <c r="U123" s="20"/>
      <c r="V123" s="20" t="s">
        <v>191</v>
      </c>
    </row>
    <row r="124" spans="1:22" x14ac:dyDescent="0.25">
      <c r="A124" s="20" t="s">
        <v>1982</v>
      </c>
      <c r="B124" s="20" t="s">
        <v>64</v>
      </c>
      <c r="C124" s="21" t="s">
        <v>1920</v>
      </c>
      <c r="D124" s="20" t="s">
        <v>1803</v>
      </c>
      <c r="E124" s="20" t="s">
        <v>379</v>
      </c>
      <c r="F124" s="20">
        <v>17</v>
      </c>
      <c r="G124" s="20" t="s">
        <v>589</v>
      </c>
      <c r="H124" s="20" t="s">
        <v>706</v>
      </c>
      <c r="I124" s="20" t="s">
        <v>1713</v>
      </c>
      <c r="J124" s="20">
        <v>1844</v>
      </c>
      <c r="K124" s="20">
        <v>1844</v>
      </c>
      <c r="L124" s="23" t="s">
        <v>65</v>
      </c>
      <c r="M124" s="23" t="s">
        <v>1473</v>
      </c>
      <c r="N124" s="23" t="s">
        <v>1234</v>
      </c>
      <c r="O124" s="23">
        <v>19</v>
      </c>
      <c r="P124" s="20" t="s">
        <v>1027</v>
      </c>
      <c r="Q124" s="23">
        <v>0</v>
      </c>
      <c r="R124" s="20" t="s">
        <v>1021</v>
      </c>
      <c r="S124" s="20"/>
      <c r="T124" s="20"/>
      <c r="U124" s="20">
        <v>9</v>
      </c>
      <c r="V124" s="20" t="s">
        <v>189</v>
      </c>
    </row>
    <row r="125" spans="1:22" x14ac:dyDescent="0.25">
      <c r="A125" s="20" t="s">
        <v>1982</v>
      </c>
      <c r="B125" s="20" t="s">
        <v>69</v>
      </c>
      <c r="C125" s="21" t="s">
        <v>1920</v>
      </c>
      <c r="D125" s="20" t="s">
        <v>1804</v>
      </c>
      <c r="E125" s="20" t="s">
        <v>384</v>
      </c>
      <c r="F125" s="20">
        <v>-2</v>
      </c>
      <c r="G125" s="20" t="s">
        <v>1582</v>
      </c>
      <c r="H125" s="20" t="s">
        <v>1583</v>
      </c>
      <c r="I125" s="20" t="s">
        <v>303</v>
      </c>
      <c r="J125" s="20">
        <v>2820</v>
      </c>
      <c r="K125" s="20">
        <v>4316</v>
      </c>
      <c r="L125" s="23" t="s">
        <v>1651</v>
      </c>
      <c r="M125" s="23" t="s">
        <v>1482</v>
      </c>
      <c r="N125" s="22" t="s">
        <v>1247</v>
      </c>
      <c r="O125" s="23">
        <v>0</v>
      </c>
      <c r="P125" s="20" t="s">
        <v>1021</v>
      </c>
      <c r="Q125" s="23">
        <v>3</v>
      </c>
      <c r="R125" s="20" t="s">
        <v>1050</v>
      </c>
      <c r="S125" s="20"/>
      <c r="T125" s="20"/>
      <c r="U125" s="20"/>
      <c r="V125" s="20" t="s">
        <v>203</v>
      </c>
    </row>
    <row r="126" spans="1:22" ht="28.2" customHeight="1" x14ac:dyDescent="0.25">
      <c r="A126" s="20" t="s">
        <v>1982</v>
      </c>
      <c r="B126" s="20" t="s">
        <v>64</v>
      </c>
      <c r="C126" s="21" t="s">
        <v>1920</v>
      </c>
      <c r="D126" s="20" t="s">
        <v>1805</v>
      </c>
      <c r="E126" s="20" t="s">
        <v>479</v>
      </c>
      <c r="F126" s="20">
        <v>7</v>
      </c>
      <c r="G126" s="20" t="s">
        <v>895</v>
      </c>
      <c r="H126" s="20" t="s">
        <v>896</v>
      </c>
      <c r="I126" s="20" t="s">
        <v>303</v>
      </c>
      <c r="J126" s="20">
        <v>230</v>
      </c>
      <c r="K126" s="20">
        <v>3918</v>
      </c>
      <c r="L126" s="23" t="s">
        <v>1602</v>
      </c>
      <c r="M126" s="23" t="s">
        <v>1469</v>
      </c>
      <c r="N126" s="23" t="s">
        <v>1235</v>
      </c>
      <c r="O126" s="23">
        <v>0</v>
      </c>
      <c r="P126" s="20" t="s">
        <v>1021</v>
      </c>
      <c r="Q126" s="23">
        <v>3</v>
      </c>
      <c r="R126" s="20" t="s">
        <v>1076</v>
      </c>
      <c r="S126" s="20"/>
      <c r="T126" s="20"/>
      <c r="U126" s="20"/>
      <c r="V126" s="20" t="s">
        <v>190</v>
      </c>
    </row>
    <row r="127" spans="1:22" ht="27.6" x14ac:dyDescent="0.25">
      <c r="A127" s="20" t="s">
        <v>1982</v>
      </c>
      <c r="B127" s="20" t="s">
        <v>198</v>
      </c>
      <c r="C127" s="21" t="s">
        <v>1920</v>
      </c>
      <c r="D127" s="20" t="s">
        <v>1806</v>
      </c>
      <c r="E127" s="20" t="s">
        <v>485</v>
      </c>
      <c r="F127" s="20">
        <v>15</v>
      </c>
      <c r="G127" s="20" t="s">
        <v>907</v>
      </c>
      <c r="H127" s="20" t="s">
        <v>908</v>
      </c>
      <c r="I127" s="20" t="s">
        <v>438</v>
      </c>
      <c r="J127" s="20">
        <v>2390</v>
      </c>
      <c r="K127" s="20">
        <v>2390</v>
      </c>
      <c r="L127" s="23" t="s">
        <v>305</v>
      </c>
      <c r="M127" s="23" t="s">
        <v>1483</v>
      </c>
      <c r="N127" s="23" t="s">
        <v>1243</v>
      </c>
      <c r="O127" s="23">
        <v>1</v>
      </c>
      <c r="P127" s="20" t="s">
        <v>1024</v>
      </c>
      <c r="Q127" s="23">
        <v>0</v>
      </c>
      <c r="R127" s="20" t="s">
        <v>1021</v>
      </c>
      <c r="S127" s="20"/>
      <c r="T127" s="20"/>
      <c r="U127" s="20"/>
      <c r="V127" s="20" t="s">
        <v>199</v>
      </c>
    </row>
    <row r="128" spans="1:22" x14ac:dyDescent="0.25">
      <c r="A128" s="20" t="s">
        <v>1982</v>
      </c>
      <c r="B128" s="20" t="s">
        <v>64</v>
      </c>
      <c r="C128" s="21" t="s">
        <v>1920</v>
      </c>
      <c r="D128" s="20" t="s">
        <v>1807</v>
      </c>
      <c r="E128" s="20" t="s">
        <v>380</v>
      </c>
      <c r="F128" s="20">
        <v>18</v>
      </c>
      <c r="G128" s="20" t="s">
        <v>590</v>
      </c>
      <c r="H128" s="20" t="s">
        <v>707</v>
      </c>
      <c r="I128" s="20" t="s">
        <v>439</v>
      </c>
      <c r="J128" s="20">
        <v>3726</v>
      </c>
      <c r="K128" s="20">
        <v>3726</v>
      </c>
      <c r="L128" s="23" t="s">
        <v>1971</v>
      </c>
      <c r="M128" s="23" t="s">
        <v>1479</v>
      </c>
      <c r="N128" s="23" t="s">
        <v>1238</v>
      </c>
      <c r="O128" s="23">
        <v>0</v>
      </c>
      <c r="P128" s="20" t="s">
        <v>1021</v>
      </c>
      <c r="Q128" s="23">
        <v>7</v>
      </c>
      <c r="R128" s="20" t="s">
        <v>1057</v>
      </c>
      <c r="S128" s="20">
        <v>2495</v>
      </c>
      <c r="T128" s="20">
        <v>1213</v>
      </c>
      <c r="U128" s="20">
        <f>102368306-102363705-1</f>
        <v>4600</v>
      </c>
      <c r="V128" s="20" t="s">
        <v>193</v>
      </c>
    </row>
    <row r="129" spans="1:22" x14ac:dyDescent="0.25">
      <c r="A129" s="20" t="s">
        <v>1982</v>
      </c>
      <c r="B129" s="20" t="s">
        <v>64</v>
      </c>
      <c r="C129" s="21" t="s">
        <v>1920</v>
      </c>
      <c r="D129" s="20" t="s">
        <v>1808</v>
      </c>
      <c r="E129" s="20" t="s">
        <v>381</v>
      </c>
      <c r="F129" s="20">
        <v>10</v>
      </c>
      <c r="G129" s="20" t="s">
        <v>591</v>
      </c>
      <c r="H129" s="20" t="s">
        <v>708</v>
      </c>
      <c r="I129" s="20" t="s">
        <v>438</v>
      </c>
      <c r="J129" s="20">
        <v>3331</v>
      </c>
      <c r="K129" s="20">
        <v>5826</v>
      </c>
      <c r="L129" s="23" t="s">
        <v>1972</v>
      </c>
      <c r="M129" s="23" t="s">
        <v>1478</v>
      </c>
      <c r="N129" s="23" t="s">
        <v>1242</v>
      </c>
      <c r="O129" s="23">
        <v>0</v>
      </c>
      <c r="P129" s="20" t="s">
        <v>1021</v>
      </c>
      <c r="Q129" s="23">
        <v>3</v>
      </c>
      <c r="R129" s="20" t="s">
        <v>1059</v>
      </c>
      <c r="S129" s="20"/>
      <c r="T129" s="20"/>
      <c r="U129" s="20"/>
      <c r="V129" s="21" t="s">
        <v>197</v>
      </c>
    </row>
    <row r="130" spans="1:22" s="6" customFormat="1" x14ac:dyDescent="0.25">
      <c r="A130" s="20" t="s">
        <v>1982</v>
      </c>
      <c r="B130" s="21" t="s">
        <v>64</v>
      </c>
      <c r="C130" s="21" t="s">
        <v>1920</v>
      </c>
      <c r="D130" s="21" t="s">
        <v>1809</v>
      </c>
      <c r="E130" s="21" t="s">
        <v>383</v>
      </c>
      <c r="F130" s="20">
        <v>16</v>
      </c>
      <c r="G130" s="20" t="s">
        <v>593</v>
      </c>
      <c r="H130" s="20" t="s">
        <v>710</v>
      </c>
      <c r="I130" s="21" t="s">
        <v>438</v>
      </c>
      <c r="J130" s="21">
        <v>2174</v>
      </c>
      <c r="K130" s="21">
        <v>2174</v>
      </c>
      <c r="L130" s="22" t="s">
        <v>1652</v>
      </c>
      <c r="M130" s="22" t="s">
        <v>1481</v>
      </c>
      <c r="N130" s="22" t="s">
        <v>1245</v>
      </c>
      <c r="O130" s="22">
        <v>0</v>
      </c>
      <c r="P130" s="20" t="s">
        <v>1021</v>
      </c>
      <c r="Q130" s="22">
        <v>0</v>
      </c>
      <c r="R130" s="20" t="s">
        <v>1021</v>
      </c>
      <c r="S130" s="21"/>
      <c r="T130" s="21"/>
      <c r="U130" s="21"/>
      <c r="V130" s="21" t="s">
        <v>201</v>
      </c>
    </row>
    <row r="131" spans="1:22" ht="18" customHeight="1" x14ac:dyDescent="0.25">
      <c r="A131" s="20" t="s">
        <v>1982</v>
      </c>
      <c r="B131" s="20" t="s">
        <v>69</v>
      </c>
      <c r="C131" s="21" t="s">
        <v>1920</v>
      </c>
      <c r="D131" s="20" t="s">
        <v>1810</v>
      </c>
      <c r="E131" s="20" t="s">
        <v>385</v>
      </c>
      <c r="F131" s="20">
        <v>15</v>
      </c>
      <c r="G131" s="20" t="s">
        <v>595</v>
      </c>
      <c r="H131" s="20" t="s">
        <v>712</v>
      </c>
      <c r="I131" s="20" t="s">
        <v>438</v>
      </c>
      <c r="J131" s="20">
        <v>5926</v>
      </c>
      <c r="K131" s="20">
        <v>5926</v>
      </c>
      <c r="L131" s="23" t="s">
        <v>1589</v>
      </c>
      <c r="M131" s="23" t="s">
        <v>1484</v>
      </c>
      <c r="N131" s="23" t="s">
        <v>1248</v>
      </c>
      <c r="O131" s="23">
        <v>0</v>
      </c>
      <c r="P131" s="20" t="s">
        <v>1021</v>
      </c>
      <c r="Q131" s="23">
        <v>0</v>
      </c>
      <c r="R131" s="20" t="s">
        <v>1021</v>
      </c>
      <c r="S131" s="20"/>
      <c r="T131" s="20"/>
      <c r="U131" s="20"/>
      <c r="V131" s="20" t="s">
        <v>204</v>
      </c>
    </row>
    <row r="132" spans="1:22" x14ac:dyDescent="0.25">
      <c r="A132" s="20" t="s">
        <v>1982</v>
      </c>
      <c r="B132" s="20" t="s">
        <v>69</v>
      </c>
      <c r="C132" s="21" t="s">
        <v>1920</v>
      </c>
      <c r="D132" s="20" t="s">
        <v>1811</v>
      </c>
      <c r="E132" s="20" t="s">
        <v>386</v>
      </c>
      <c r="F132" s="20">
        <v>11</v>
      </c>
      <c r="G132" s="20" t="s">
        <v>596</v>
      </c>
      <c r="H132" s="20" t="s">
        <v>713</v>
      </c>
      <c r="I132" s="20" t="s">
        <v>438</v>
      </c>
      <c r="J132" s="20">
        <v>4605</v>
      </c>
      <c r="K132" s="20">
        <v>4605</v>
      </c>
      <c r="L132" s="23" t="s">
        <v>1590</v>
      </c>
      <c r="M132" s="23" t="s">
        <v>1591</v>
      </c>
      <c r="N132" s="23" t="s">
        <v>1249</v>
      </c>
      <c r="O132" s="23">
        <v>0</v>
      </c>
      <c r="P132" s="20" t="s">
        <v>1021</v>
      </c>
      <c r="Q132" s="23">
        <v>0</v>
      </c>
      <c r="R132" s="20" t="s">
        <v>1021</v>
      </c>
      <c r="S132" s="20"/>
      <c r="T132" s="20"/>
      <c r="U132" s="20"/>
      <c r="V132" s="20" t="s">
        <v>205</v>
      </c>
    </row>
    <row r="133" spans="1:22" x14ac:dyDescent="0.25">
      <c r="A133" s="20" t="s">
        <v>1982</v>
      </c>
      <c r="B133" s="20" t="s">
        <v>64</v>
      </c>
      <c r="C133" s="21" t="s">
        <v>1920</v>
      </c>
      <c r="D133" s="20" t="s">
        <v>1812</v>
      </c>
      <c r="E133" s="20" t="s">
        <v>484</v>
      </c>
      <c r="F133" s="20">
        <v>-1</v>
      </c>
      <c r="G133" s="20" t="s">
        <v>905</v>
      </c>
      <c r="H133" s="20" t="s">
        <v>906</v>
      </c>
      <c r="I133" s="20" t="s">
        <v>303</v>
      </c>
      <c r="J133" s="20">
        <v>2151</v>
      </c>
      <c r="K133" s="20">
        <v>5151</v>
      </c>
      <c r="L133" s="23" t="s">
        <v>1615</v>
      </c>
      <c r="M133" s="23" t="s">
        <v>1477</v>
      </c>
      <c r="N133" s="23" t="s">
        <v>1241</v>
      </c>
      <c r="O133" s="23">
        <v>0</v>
      </c>
      <c r="P133" s="20" t="s">
        <v>1021</v>
      </c>
      <c r="Q133" s="23">
        <v>0</v>
      </c>
      <c r="R133" s="20" t="s">
        <v>1021</v>
      </c>
      <c r="S133" s="20"/>
      <c r="T133" s="20"/>
      <c r="U133" s="20"/>
      <c r="V133" s="20" t="s">
        <v>196</v>
      </c>
    </row>
    <row r="134" spans="1:22" s="1" customFormat="1" ht="27.6" x14ac:dyDescent="0.25">
      <c r="A134" s="20" t="s">
        <v>1982</v>
      </c>
      <c r="B134" s="20" t="s">
        <v>64</v>
      </c>
      <c r="C134" s="21" t="s">
        <v>1920</v>
      </c>
      <c r="D134" s="20" t="s">
        <v>1813</v>
      </c>
      <c r="E134" s="20" t="s">
        <v>382</v>
      </c>
      <c r="F134" s="20">
        <v>13</v>
      </c>
      <c r="G134" s="20" t="s">
        <v>592</v>
      </c>
      <c r="H134" s="20" t="s">
        <v>709</v>
      </c>
      <c r="I134" s="20" t="s">
        <v>439</v>
      </c>
      <c r="J134" s="20">
        <f>907+1568</f>
        <v>2475</v>
      </c>
      <c r="K134" s="20">
        <v>3379</v>
      </c>
      <c r="L134" s="23" t="s">
        <v>1714</v>
      </c>
      <c r="M134" s="23" t="s">
        <v>1480</v>
      </c>
      <c r="N134" s="23" t="s">
        <v>1244</v>
      </c>
      <c r="O134" s="23">
        <v>0</v>
      </c>
      <c r="P134" s="20" t="s">
        <v>1021</v>
      </c>
      <c r="Q134" s="23">
        <v>3</v>
      </c>
      <c r="R134" s="20" t="s">
        <v>1086</v>
      </c>
      <c r="S134" s="20">
        <v>907</v>
      </c>
      <c r="T134" s="20">
        <v>1568</v>
      </c>
      <c r="U134" s="20">
        <f>-6-1</f>
        <v>-7</v>
      </c>
      <c r="V134" s="20" t="s">
        <v>200</v>
      </c>
    </row>
    <row r="135" spans="1:22" s="1" customFormat="1" x14ac:dyDescent="0.25">
      <c r="A135" s="20" t="s">
        <v>1982</v>
      </c>
      <c r="B135" s="20" t="s">
        <v>64</v>
      </c>
      <c r="C135" s="21" t="s">
        <v>1920</v>
      </c>
      <c r="D135" s="20" t="s">
        <v>1814</v>
      </c>
      <c r="E135" s="20" t="s">
        <v>481</v>
      </c>
      <c r="F135" s="20">
        <v>15</v>
      </c>
      <c r="G135" s="20" t="s">
        <v>899</v>
      </c>
      <c r="H135" s="20" t="s">
        <v>900</v>
      </c>
      <c r="I135" s="20" t="s">
        <v>438</v>
      </c>
      <c r="J135" s="20">
        <v>5135</v>
      </c>
      <c r="K135" s="20">
        <v>5135</v>
      </c>
      <c r="L135" s="23" t="s">
        <v>1973</v>
      </c>
      <c r="M135" s="23" t="s">
        <v>1476</v>
      </c>
      <c r="N135" s="23" t="s">
        <v>1237</v>
      </c>
      <c r="O135" s="23">
        <v>1</v>
      </c>
      <c r="P135" s="20" t="s">
        <v>1024</v>
      </c>
      <c r="Q135" s="23">
        <v>0</v>
      </c>
      <c r="R135" s="20" t="s">
        <v>1021</v>
      </c>
      <c r="S135" s="20"/>
      <c r="T135" s="20"/>
      <c r="U135" s="20"/>
      <c r="V135" s="20" t="s">
        <v>192</v>
      </c>
    </row>
    <row r="136" spans="1:22" x14ac:dyDescent="0.25">
      <c r="A136" s="20" t="s">
        <v>1982</v>
      </c>
      <c r="B136" s="20" t="s">
        <v>64</v>
      </c>
      <c r="C136" s="21" t="s">
        <v>1920</v>
      </c>
      <c r="D136" s="20" t="s">
        <v>1815</v>
      </c>
      <c r="E136" s="20" t="s">
        <v>482</v>
      </c>
      <c r="F136" s="20">
        <v>16</v>
      </c>
      <c r="G136" s="20" t="s">
        <v>901</v>
      </c>
      <c r="H136" s="20" t="s">
        <v>902</v>
      </c>
      <c r="I136" s="20" t="s">
        <v>438</v>
      </c>
      <c r="J136" s="20">
        <v>4195</v>
      </c>
      <c r="K136" s="20">
        <v>4195</v>
      </c>
      <c r="L136" s="23" t="s">
        <v>67</v>
      </c>
      <c r="M136" s="23" t="s">
        <v>1474</v>
      </c>
      <c r="N136" s="23" t="s">
        <v>1239</v>
      </c>
      <c r="O136" s="23">
        <v>1</v>
      </c>
      <c r="P136" s="20" t="s">
        <v>1024</v>
      </c>
      <c r="Q136" s="23">
        <v>0</v>
      </c>
      <c r="R136" s="20" t="s">
        <v>1021</v>
      </c>
      <c r="S136" s="20"/>
      <c r="T136" s="20"/>
      <c r="U136" s="20"/>
      <c r="V136" s="20" t="s">
        <v>194</v>
      </c>
    </row>
    <row r="137" spans="1:22" x14ac:dyDescent="0.25">
      <c r="A137" s="20" t="s">
        <v>1982</v>
      </c>
      <c r="B137" s="21" t="s">
        <v>64</v>
      </c>
      <c r="C137" s="21" t="s">
        <v>1920</v>
      </c>
      <c r="D137" s="21" t="s">
        <v>1816</v>
      </c>
      <c r="E137" s="21" t="s">
        <v>486</v>
      </c>
      <c r="F137" s="20">
        <v>2</v>
      </c>
      <c r="G137" s="20" t="s">
        <v>594</v>
      </c>
      <c r="H137" s="20" t="s">
        <v>711</v>
      </c>
      <c r="I137" s="21" t="s">
        <v>303</v>
      </c>
      <c r="J137" s="21">
        <v>465</v>
      </c>
      <c r="K137" s="21">
        <v>7344</v>
      </c>
      <c r="L137" s="22" t="s">
        <v>1653</v>
      </c>
      <c r="M137" s="22" t="s">
        <v>1360</v>
      </c>
      <c r="N137" s="22" t="s">
        <v>1246</v>
      </c>
      <c r="O137" s="22">
        <v>0</v>
      </c>
      <c r="P137" s="20" t="s">
        <v>1021</v>
      </c>
      <c r="Q137" s="22">
        <v>4</v>
      </c>
      <c r="R137" s="20" t="s">
        <v>1087</v>
      </c>
      <c r="S137" s="21"/>
      <c r="T137" s="21"/>
      <c r="U137" s="21"/>
      <c r="V137" s="21" t="s">
        <v>202</v>
      </c>
    </row>
    <row r="138" spans="1:22" x14ac:dyDescent="0.25">
      <c r="A138" s="20" t="s">
        <v>1982</v>
      </c>
      <c r="B138" s="20" t="s">
        <v>64</v>
      </c>
      <c r="C138" s="21" t="s">
        <v>1920</v>
      </c>
      <c r="D138" s="20" t="s">
        <v>1817</v>
      </c>
      <c r="E138" s="20" t="s">
        <v>483</v>
      </c>
      <c r="F138" s="20">
        <v>16</v>
      </c>
      <c r="G138" s="20" t="s">
        <v>903</v>
      </c>
      <c r="H138" s="20" t="s">
        <v>904</v>
      </c>
      <c r="I138" s="20" t="s">
        <v>438</v>
      </c>
      <c r="J138" s="20">
        <v>6038</v>
      </c>
      <c r="K138" s="20">
        <v>6038</v>
      </c>
      <c r="L138" s="23" t="s">
        <v>68</v>
      </c>
      <c r="M138" s="23" t="s">
        <v>1475</v>
      </c>
      <c r="N138" s="23" t="s">
        <v>1240</v>
      </c>
      <c r="O138" s="22">
        <v>0</v>
      </c>
      <c r="P138" s="20" t="s">
        <v>1021</v>
      </c>
      <c r="Q138" s="22">
        <v>1</v>
      </c>
      <c r="R138" s="20" t="s">
        <v>1021</v>
      </c>
      <c r="S138" s="20"/>
      <c r="T138" s="20"/>
      <c r="U138" s="20"/>
      <c r="V138" s="20" t="s">
        <v>195</v>
      </c>
    </row>
    <row r="139" spans="1:22" ht="18" customHeight="1" x14ac:dyDescent="0.25">
      <c r="A139" s="20" t="s">
        <v>1982</v>
      </c>
      <c r="B139" s="20" t="s">
        <v>64</v>
      </c>
      <c r="C139" s="21" t="s">
        <v>1920</v>
      </c>
      <c r="D139" s="20" t="s">
        <v>1818</v>
      </c>
      <c r="E139" s="20" t="s">
        <v>378</v>
      </c>
      <c r="F139" s="20">
        <v>17</v>
      </c>
      <c r="G139" s="20" t="s">
        <v>588</v>
      </c>
      <c r="H139" s="20" t="s">
        <v>684</v>
      </c>
      <c r="I139" s="20" t="s">
        <v>438</v>
      </c>
      <c r="J139" s="20">
        <v>3298</v>
      </c>
      <c r="K139" s="20">
        <v>3298</v>
      </c>
      <c r="L139" s="23" t="s">
        <v>1654</v>
      </c>
      <c r="M139" s="23" t="s">
        <v>1468</v>
      </c>
      <c r="N139" s="23" t="s">
        <v>1233</v>
      </c>
      <c r="O139" s="23">
        <v>0</v>
      </c>
      <c r="P139" s="20" t="s">
        <v>1021</v>
      </c>
      <c r="Q139" s="23">
        <v>0</v>
      </c>
      <c r="R139" s="20" t="s">
        <v>1021</v>
      </c>
      <c r="S139" s="20"/>
      <c r="T139" s="20"/>
      <c r="U139" s="20"/>
      <c r="V139" s="20" t="s">
        <v>188</v>
      </c>
    </row>
    <row r="140" spans="1:22" x14ac:dyDescent="0.25">
      <c r="A140" s="20" t="s">
        <v>1982</v>
      </c>
      <c r="B140" s="20" t="s">
        <v>69</v>
      </c>
      <c r="C140" s="21" t="s">
        <v>1920</v>
      </c>
      <c r="D140" s="21" t="s">
        <v>1819</v>
      </c>
      <c r="E140" s="21" t="s">
        <v>387</v>
      </c>
      <c r="F140" s="20">
        <v>17</v>
      </c>
      <c r="G140" s="20" t="s">
        <v>597</v>
      </c>
      <c r="H140" s="20" t="s">
        <v>714</v>
      </c>
      <c r="I140" s="20" t="s">
        <v>438</v>
      </c>
      <c r="J140" s="20">
        <v>2063</v>
      </c>
      <c r="K140" s="20">
        <v>2063</v>
      </c>
      <c r="L140" s="23" t="s">
        <v>1655</v>
      </c>
      <c r="M140" s="23" t="s">
        <v>1485</v>
      </c>
      <c r="N140" s="23" t="s">
        <v>1250</v>
      </c>
      <c r="O140" s="23">
        <v>1</v>
      </c>
      <c r="P140" s="20" t="s">
        <v>1024</v>
      </c>
      <c r="Q140" s="23">
        <v>0</v>
      </c>
      <c r="R140" s="20" t="s">
        <v>1021</v>
      </c>
      <c r="S140" s="20"/>
      <c r="T140" s="20"/>
      <c r="U140" s="20"/>
      <c r="V140" s="20" t="s">
        <v>206</v>
      </c>
    </row>
    <row r="141" spans="1:22" x14ac:dyDescent="0.25">
      <c r="A141" s="20" t="s">
        <v>1982</v>
      </c>
      <c r="B141" s="20" t="s">
        <v>96</v>
      </c>
      <c r="C141" s="21" t="s">
        <v>1920</v>
      </c>
      <c r="D141" s="20" t="s">
        <v>1820</v>
      </c>
      <c r="E141" s="20" t="s">
        <v>393</v>
      </c>
      <c r="F141" s="20">
        <v>16</v>
      </c>
      <c r="G141" s="20" t="s">
        <v>603</v>
      </c>
      <c r="H141" s="20" t="s">
        <v>721</v>
      </c>
      <c r="I141" s="21" t="s">
        <v>438</v>
      </c>
      <c r="J141" s="21">
        <v>4990</v>
      </c>
      <c r="K141" s="21">
        <v>4990</v>
      </c>
      <c r="L141" s="22" t="s">
        <v>1656</v>
      </c>
      <c r="M141" s="22" t="s">
        <v>1498</v>
      </c>
      <c r="N141" s="22" t="s">
        <v>1260</v>
      </c>
      <c r="O141" s="22">
        <v>1</v>
      </c>
      <c r="P141" s="20" t="s">
        <v>1024</v>
      </c>
      <c r="Q141" s="22">
        <v>0</v>
      </c>
      <c r="R141" s="20" t="s">
        <v>1021</v>
      </c>
      <c r="S141" s="21"/>
      <c r="T141" s="21"/>
      <c r="U141" s="21"/>
      <c r="V141" s="20" t="s">
        <v>216</v>
      </c>
    </row>
    <row r="142" spans="1:22" x14ac:dyDescent="0.25">
      <c r="A142" s="20" t="s">
        <v>1982</v>
      </c>
      <c r="B142" s="20" t="s">
        <v>96</v>
      </c>
      <c r="C142" s="21" t="s">
        <v>1920</v>
      </c>
      <c r="D142" s="20" t="s">
        <v>1821</v>
      </c>
      <c r="E142" s="20" t="s">
        <v>491</v>
      </c>
      <c r="F142" s="20">
        <v>9</v>
      </c>
      <c r="G142" s="20" t="s">
        <v>916</v>
      </c>
      <c r="H142" s="20" t="s">
        <v>917</v>
      </c>
      <c r="I142" s="21" t="s">
        <v>438</v>
      </c>
      <c r="J142" s="21">
        <v>1684</v>
      </c>
      <c r="K142" s="21">
        <v>1684</v>
      </c>
      <c r="L142" s="22" t="s">
        <v>1657</v>
      </c>
      <c r="M142" s="22" t="s">
        <v>1495</v>
      </c>
      <c r="N142" s="22" t="s">
        <v>1262</v>
      </c>
      <c r="O142" s="22">
        <v>1</v>
      </c>
      <c r="P142" s="20" t="s">
        <v>1024</v>
      </c>
      <c r="Q142" s="22">
        <v>0</v>
      </c>
      <c r="R142" s="20" t="s">
        <v>1021</v>
      </c>
      <c r="S142" s="21"/>
      <c r="T142" s="21"/>
      <c r="U142" s="21"/>
      <c r="V142" s="20" t="s">
        <v>218</v>
      </c>
    </row>
    <row r="143" spans="1:22" x14ac:dyDescent="0.25">
      <c r="A143" s="20" t="s">
        <v>1982</v>
      </c>
      <c r="B143" s="20" t="s">
        <v>96</v>
      </c>
      <c r="C143" s="21" t="s">
        <v>1920</v>
      </c>
      <c r="D143" s="20" t="s">
        <v>1822</v>
      </c>
      <c r="E143" s="20" t="s">
        <v>391</v>
      </c>
      <c r="F143" s="20">
        <v>11</v>
      </c>
      <c r="G143" s="20" t="s">
        <v>601</v>
      </c>
      <c r="H143" s="20" t="s">
        <v>719</v>
      </c>
      <c r="I143" s="21" t="s">
        <v>438</v>
      </c>
      <c r="J143" s="21">
        <v>3506</v>
      </c>
      <c r="K143" s="21">
        <v>3506</v>
      </c>
      <c r="L143" s="22" t="s">
        <v>1658</v>
      </c>
      <c r="M143" s="22" t="s">
        <v>1390</v>
      </c>
      <c r="N143" s="22" t="s">
        <v>1258</v>
      </c>
      <c r="O143" s="22">
        <v>0</v>
      </c>
      <c r="P143" s="20" t="s">
        <v>1021</v>
      </c>
      <c r="Q143" s="22">
        <v>1</v>
      </c>
      <c r="R143" s="20" t="s">
        <v>1024</v>
      </c>
      <c r="S143" s="21"/>
      <c r="T143" s="21"/>
      <c r="U143" s="21"/>
      <c r="V143" s="20" t="s">
        <v>214</v>
      </c>
    </row>
    <row r="144" spans="1:22" x14ac:dyDescent="0.25">
      <c r="A144" s="20" t="s">
        <v>1982</v>
      </c>
      <c r="B144" s="20" t="s">
        <v>96</v>
      </c>
      <c r="C144" s="21" t="s">
        <v>1920</v>
      </c>
      <c r="D144" s="20" t="s">
        <v>1823</v>
      </c>
      <c r="E144" s="20" t="s">
        <v>490</v>
      </c>
      <c r="F144" s="20">
        <v>12</v>
      </c>
      <c r="G144" s="20" t="s">
        <v>915</v>
      </c>
      <c r="H144" s="20" t="s">
        <v>818</v>
      </c>
      <c r="I144" s="21" t="s">
        <v>438</v>
      </c>
      <c r="J144" s="21">
        <v>4013</v>
      </c>
      <c r="K144" s="21">
        <v>4013</v>
      </c>
      <c r="L144" s="22" t="s">
        <v>1659</v>
      </c>
      <c r="M144" s="22" t="s">
        <v>1491</v>
      </c>
      <c r="N144" s="22" t="s">
        <v>1256</v>
      </c>
      <c r="O144" s="23">
        <v>1</v>
      </c>
      <c r="P144" s="20" t="s">
        <v>1024</v>
      </c>
      <c r="Q144" s="23">
        <v>0</v>
      </c>
      <c r="R144" s="20" t="s">
        <v>1021</v>
      </c>
      <c r="S144" s="21"/>
      <c r="T144" s="21"/>
      <c r="U144" s="21"/>
      <c r="V144" s="20" t="s">
        <v>212</v>
      </c>
    </row>
    <row r="145" spans="1:22" ht="18" customHeight="1" x14ac:dyDescent="0.25">
      <c r="A145" s="20" t="s">
        <v>1982</v>
      </c>
      <c r="B145" s="20" t="s">
        <v>96</v>
      </c>
      <c r="C145" s="21" t="s">
        <v>1920</v>
      </c>
      <c r="D145" s="20" t="s">
        <v>1824</v>
      </c>
      <c r="E145" s="20" t="s">
        <v>395</v>
      </c>
      <c r="F145" s="20">
        <v>17</v>
      </c>
      <c r="G145" s="20" t="s">
        <v>605</v>
      </c>
      <c r="H145" s="20" t="s">
        <v>723</v>
      </c>
      <c r="I145" s="21" t="s">
        <v>438</v>
      </c>
      <c r="J145" s="21">
        <v>2894</v>
      </c>
      <c r="K145" s="21">
        <v>2894</v>
      </c>
      <c r="L145" s="22" t="s">
        <v>1974</v>
      </c>
      <c r="M145" s="22" t="s">
        <v>1414</v>
      </c>
      <c r="N145" s="22" t="s">
        <v>1264</v>
      </c>
      <c r="O145" s="22">
        <v>1</v>
      </c>
      <c r="P145" s="20" t="s">
        <v>1024</v>
      </c>
      <c r="Q145" s="22">
        <v>0</v>
      </c>
      <c r="R145" s="20" t="s">
        <v>1021</v>
      </c>
      <c r="S145" s="21"/>
      <c r="T145" s="21"/>
      <c r="U145" s="21"/>
      <c r="V145" s="20" t="s">
        <v>220</v>
      </c>
    </row>
    <row r="146" spans="1:22" x14ac:dyDescent="0.25">
      <c r="A146" s="20" t="s">
        <v>1982</v>
      </c>
      <c r="B146" s="20" t="s">
        <v>96</v>
      </c>
      <c r="C146" s="21" t="s">
        <v>1920</v>
      </c>
      <c r="D146" s="20" t="s">
        <v>1825</v>
      </c>
      <c r="E146" s="20" t="s">
        <v>389</v>
      </c>
      <c r="F146" s="20">
        <v>18</v>
      </c>
      <c r="G146" s="20" t="s">
        <v>599</v>
      </c>
      <c r="H146" s="20" t="s">
        <v>717</v>
      </c>
      <c r="I146" s="21" t="s">
        <v>438</v>
      </c>
      <c r="J146" s="21">
        <v>4134</v>
      </c>
      <c r="K146" s="21">
        <v>4134</v>
      </c>
      <c r="L146" s="22" t="s">
        <v>98</v>
      </c>
      <c r="M146" s="22" t="s">
        <v>1489</v>
      </c>
      <c r="N146" s="22" t="s">
        <v>1253</v>
      </c>
      <c r="O146" s="22">
        <v>1</v>
      </c>
      <c r="P146" s="20" t="s">
        <v>1024</v>
      </c>
      <c r="Q146" s="22">
        <v>0</v>
      </c>
      <c r="R146" s="20" t="s">
        <v>1021</v>
      </c>
      <c r="S146" s="21"/>
      <c r="T146" s="21"/>
      <c r="U146" s="21"/>
      <c r="V146" s="20" t="s">
        <v>210</v>
      </c>
    </row>
    <row r="147" spans="1:22" x14ac:dyDescent="0.25">
      <c r="A147" s="20" t="s">
        <v>1982</v>
      </c>
      <c r="B147" s="20" t="s">
        <v>96</v>
      </c>
      <c r="C147" s="21" t="s">
        <v>1920</v>
      </c>
      <c r="D147" s="20" t="s">
        <v>1826</v>
      </c>
      <c r="E147" s="20" t="s">
        <v>492</v>
      </c>
      <c r="F147" s="20">
        <v>15</v>
      </c>
      <c r="G147" s="20" t="s">
        <v>918</v>
      </c>
      <c r="H147" s="20" t="s">
        <v>919</v>
      </c>
      <c r="I147" s="21" t="s">
        <v>438</v>
      </c>
      <c r="J147" s="21">
        <v>6275</v>
      </c>
      <c r="K147" s="21">
        <v>6275</v>
      </c>
      <c r="L147" s="22" t="s">
        <v>1603</v>
      </c>
      <c r="M147" s="22" t="s">
        <v>1496</v>
      </c>
      <c r="N147" s="22" t="s">
        <v>1263</v>
      </c>
      <c r="O147" s="22">
        <v>0</v>
      </c>
      <c r="P147" s="20" t="s">
        <v>1021</v>
      </c>
      <c r="Q147" s="22">
        <v>1</v>
      </c>
      <c r="R147" s="20" t="s">
        <v>1024</v>
      </c>
      <c r="S147" s="21"/>
      <c r="T147" s="21"/>
      <c r="U147" s="21"/>
      <c r="V147" s="20" t="s">
        <v>219</v>
      </c>
    </row>
    <row r="148" spans="1:22" x14ac:dyDescent="0.25">
      <c r="A148" s="20" t="s">
        <v>1982</v>
      </c>
      <c r="B148" s="20" t="s">
        <v>96</v>
      </c>
      <c r="C148" s="21" t="s">
        <v>1920</v>
      </c>
      <c r="D148" s="20" t="s">
        <v>1827</v>
      </c>
      <c r="E148" s="20" t="s">
        <v>392</v>
      </c>
      <c r="F148" s="20">
        <v>15</v>
      </c>
      <c r="G148" s="20" t="s">
        <v>602</v>
      </c>
      <c r="H148" s="20" t="s">
        <v>720</v>
      </c>
      <c r="I148" s="21" t="s">
        <v>438</v>
      </c>
      <c r="J148" s="21">
        <v>3814</v>
      </c>
      <c r="K148" s="21">
        <v>3814</v>
      </c>
      <c r="L148" s="22" t="s">
        <v>99</v>
      </c>
      <c r="M148" s="22" t="s">
        <v>1493</v>
      </c>
      <c r="N148" s="22" t="s">
        <v>1259</v>
      </c>
      <c r="O148" s="22">
        <v>3</v>
      </c>
      <c r="P148" s="20" t="s">
        <v>1037</v>
      </c>
      <c r="Q148" s="22">
        <v>0</v>
      </c>
      <c r="R148" s="20" t="s">
        <v>1021</v>
      </c>
      <c r="S148" s="21"/>
      <c r="T148" s="21"/>
      <c r="U148" s="21"/>
      <c r="V148" s="20" t="s">
        <v>215</v>
      </c>
    </row>
    <row r="149" spans="1:22" ht="16.2" customHeight="1" x14ac:dyDescent="0.25">
      <c r="A149" s="20" t="s">
        <v>1982</v>
      </c>
      <c r="B149" s="20" t="s">
        <v>96</v>
      </c>
      <c r="C149" s="21" t="s">
        <v>1920</v>
      </c>
      <c r="D149" s="20" t="s">
        <v>1828</v>
      </c>
      <c r="E149" s="20" t="s">
        <v>488</v>
      </c>
      <c r="F149" s="20">
        <v>16</v>
      </c>
      <c r="G149" s="20" t="s">
        <v>911</v>
      </c>
      <c r="H149" s="20" t="s">
        <v>912</v>
      </c>
      <c r="I149" s="21" t="s">
        <v>438</v>
      </c>
      <c r="J149" s="21">
        <v>3485</v>
      </c>
      <c r="K149" s="21">
        <v>3485</v>
      </c>
      <c r="L149" s="22" t="s">
        <v>97</v>
      </c>
      <c r="M149" s="22" t="s">
        <v>1488</v>
      </c>
      <c r="N149" s="22" t="s">
        <v>1254</v>
      </c>
      <c r="O149" s="22">
        <v>1</v>
      </c>
      <c r="P149" s="20" t="s">
        <v>1024</v>
      </c>
      <c r="Q149" s="22">
        <v>0</v>
      </c>
      <c r="R149" s="20" t="s">
        <v>1021</v>
      </c>
      <c r="S149" s="21"/>
      <c r="T149" s="21"/>
      <c r="U149" s="21"/>
      <c r="V149" s="20" t="s">
        <v>209</v>
      </c>
    </row>
    <row r="150" spans="1:22" x14ac:dyDescent="0.25">
      <c r="A150" s="20" t="s">
        <v>1982</v>
      </c>
      <c r="B150" s="20" t="s">
        <v>96</v>
      </c>
      <c r="C150" s="21" t="s">
        <v>1920</v>
      </c>
      <c r="D150" s="20" t="s">
        <v>1829</v>
      </c>
      <c r="E150" s="20" t="s">
        <v>390</v>
      </c>
      <c r="F150" s="20">
        <v>12</v>
      </c>
      <c r="G150" s="20" t="s">
        <v>600</v>
      </c>
      <c r="H150" s="20" t="s">
        <v>718</v>
      </c>
      <c r="I150" s="21" t="s">
        <v>303</v>
      </c>
      <c r="J150" s="21">
        <v>1982</v>
      </c>
      <c r="K150" s="21">
        <v>4605</v>
      </c>
      <c r="L150" s="22" t="s">
        <v>1604</v>
      </c>
      <c r="M150" s="22" t="s">
        <v>1492</v>
      </c>
      <c r="N150" s="22" t="s">
        <v>1257</v>
      </c>
      <c r="O150" s="22">
        <v>0</v>
      </c>
      <c r="P150" s="20" t="s">
        <v>1021</v>
      </c>
      <c r="Q150" s="22">
        <v>3</v>
      </c>
      <c r="R150" s="20" t="s">
        <v>1048</v>
      </c>
      <c r="S150" s="21"/>
      <c r="T150" s="21"/>
      <c r="U150" s="21"/>
      <c r="V150" s="20" t="s">
        <v>213</v>
      </c>
    </row>
    <row r="151" spans="1:22" x14ac:dyDescent="0.25">
      <c r="A151" s="20" t="s">
        <v>1982</v>
      </c>
      <c r="B151" s="20" t="s">
        <v>96</v>
      </c>
      <c r="C151" s="21" t="s">
        <v>1920</v>
      </c>
      <c r="D151" s="20" t="s">
        <v>1830</v>
      </c>
      <c r="E151" s="20" t="s">
        <v>396</v>
      </c>
      <c r="F151" s="20">
        <v>16</v>
      </c>
      <c r="G151" s="20" t="s">
        <v>606</v>
      </c>
      <c r="H151" s="20" t="s">
        <v>724</v>
      </c>
      <c r="I151" s="21" t="s">
        <v>438</v>
      </c>
      <c r="J151" s="21">
        <v>4429</v>
      </c>
      <c r="K151" s="21">
        <v>4429</v>
      </c>
      <c r="L151" s="22" t="s">
        <v>102</v>
      </c>
      <c r="M151" s="22" t="s">
        <v>1384</v>
      </c>
      <c r="N151" s="22" t="s">
        <v>1266</v>
      </c>
      <c r="O151" s="22">
        <v>0</v>
      </c>
      <c r="P151" s="20" t="s">
        <v>1021</v>
      </c>
      <c r="Q151" s="22">
        <v>0</v>
      </c>
      <c r="R151" s="20" t="s">
        <v>1021</v>
      </c>
      <c r="S151" s="21"/>
      <c r="T151" s="21"/>
      <c r="U151" s="21"/>
      <c r="V151" s="20" t="s">
        <v>222</v>
      </c>
    </row>
    <row r="152" spans="1:22" x14ac:dyDescent="0.25">
      <c r="A152" s="20" t="s">
        <v>1982</v>
      </c>
      <c r="B152" s="21" t="s">
        <v>100</v>
      </c>
      <c r="C152" s="21" t="s">
        <v>1920</v>
      </c>
      <c r="D152" s="21" t="s">
        <v>1831</v>
      </c>
      <c r="E152" s="21" t="s">
        <v>1003</v>
      </c>
      <c r="F152" s="20">
        <v>-16</v>
      </c>
      <c r="G152" s="20" t="s">
        <v>922</v>
      </c>
      <c r="H152" s="20" t="s">
        <v>923</v>
      </c>
      <c r="I152" s="21" t="s">
        <v>438</v>
      </c>
      <c r="J152" s="21">
        <v>2149</v>
      </c>
      <c r="K152" s="21">
        <v>2149</v>
      </c>
      <c r="L152" s="22" t="s">
        <v>103</v>
      </c>
      <c r="M152" s="22" t="s">
        <v>1438</v>
      </c>
      <c r="N152" s="22" t="s">
        <v>1267</v>
      </c>
      <c r="O152" s="22">
        <v>0</v>
      </c>
      <c r="P152" s="20" t="s">
        <v>1021</v>
      </c>
      <c r="Q152" s="22">
        <v>1</v>
      </c>
      <c r="R152" s="20" t="s">
        <v>1052</v>
      </c>
      <c r="S152" s="21"/>
      <c r="T152" s="21"/>
      <c r="U152" s="21"/>
      <c r="V152" s="20" t="s">
        <v>223</v>
      </c>
    </row>
    <row r="153" spans="1:22" x14ac:dyDescent="0.25">
      <c r="A153" s="20" t="s">
        <v>1982</v>
      </c>
      <c r="B153" s="20" t="s">
        <v>100</v>
      </c>
      <c r="C153" s="21" t="s">
        <v>1920</v>
      </c>
      <c r="D153" s="20" t="s">
        <v>1832</v>
      </c>
      <c r="E153" s="20" t="s">
        <v>394</v>
      </c>
      <c r="F153" s="20">
        <v>4</v>
      </c>
      <c r="G153" s="20" t="s">
        <v>604</v>
      </c>
      <c r="H153" s="20" t="s">
        <v>722</v>
      </c>
      <c r="I153" s="21" t="s">
        <v>303</v>
      </c>
      <c r="J153" s="21">
        <v>1773</v>
      </c>
      <c r="K153" s="21">
        <v>4368</v>
      </c>
      <c r="L153" s="22" t="s">
        <v>1685</v>
      </c>
      <c r="M153" s="22" t="s">
        <v>1494</v>
      </c>
      <c r="N153" s="22" t="s">
        <v>1261</v>
      </c>
      <c r="O153" s="22">
        <v>0</v>
      </c>
      <c r="P153" s="20" t="s">
        <v>1021</v>
      </c>
      <c r="Q153" s="22">
        <v>3</v>
      </c>
      <c r="R153" s="20" t="s">
        <v>1047</v>
      </c>
      <c r="S153" s="21"/>
      <c r="T153" s="21"/>
      <c r="U153" s="21"/>
      <c r="V153" s="20" t="s">
        <v>217</v>
      </c>
    </row>
    <row r="154" spans="1:22" x14ac:dyDescent="0.25">
      <c r="A154" s="20" t="s">
        <v>1982</v>
      </c>
      <c r="B154" s="20" t="s">
        <v>100</v>
      </c>
      <c r="C154" s="21" t="s">
        <v>1920</v>
      </c>
      <c r="D154" s="20" t="s">
        <v>1833</v>
      </c>
      <c r="E154" s="20" t="s">
        <v>493</v>
      </c>
      <c r="F154" s="20">
        <v>20</v>
      </c>
      <c r="G154" s="20" t="s">
        <v>920</v>
      </c>
      <c r="H154" s="20" t="s">
        <v>921</v>
      </c>
      <c r="I154" s="21" t="s">
        <v>438</v>
      </c>
      <c r="J154" s="21">
        <v>4986</v>
      </c>
      <c r="K154" s="21">
        <v>4986</v>
      </c>
      <c r="L154" s="22" t="s">
        <v>101</v>
      </c>
      <c r="M154" s="22" t="s">
        <v>1497</v>
      </c>
      <c r="N154" s="22" t="s">
        <v>1265</v>
      </c>
      <c r="O154" s="22">
        <v>1</v>
      </c>
      <c r="P154" s="20" t="s">
        <v>1093</v>
      </c>
      <c r="Q154" s="22">
        <v>0</v>
      </c>
      <c r="R154" s="20" t="s">
        <v>1021</v>
      </c>
      <c r="S154" s="21"/>
      <c r="T154" s="21"/>
      <c r="U154" s="21"/>
      <c r="V154" s="20" t="s">
        <v>221</v>
      </c>
    </row>
    <row r="155" spans="1:22" x14ac:dyDescent="0.25">
      <c r="A155" s="20" t="s">
        <v>1982</v>
      </c>
      <c r="B155" s="20" t="s">
        <v>429</v>
      </c>
      <c r="C155" s="21" t="s">
        <v>1920</v>
      </c>
      <c r="D155" s="20" t="s">
        <v>1834</v>
      </c>
      <c r="E155" s="20" t="s">
        <v>388</v>
      </c>
      <c r="F155" s="20">
        <v>3</v>
      </c>
      <c r="G155" s="20" t="s">
        <v>598</v>
      </c>
      <c r="H155" s="20" t="s">
        <v>715</v>
      </c>
      <c r="I155" s="21" t="s">
        <v>303</v>
      </c>
      <c r="J155" s="21">
        <v>155</v>
      </c>
      <c r="K155" s="21">
        <v>9971</v>
      </c>
      <c r="L155" s="22" t="s">
        <v>1660</v>
      </c>
      <c r="M155" s="22" t="s">
        <v>1486</v>
      </c>
      <c r="N155" s="22" t="s">
        <v>1251</v>
      </c>
      <c r="O155" s="22">
        <v>0</v>
      </c>
      <c r="P155" s="20" t="s">
        <v>1021</v>
      </c>
      <c r="Q155" s="22">
        <v>0</v>
      </c>
      <c r="R155" s="20" t="s">
        <v>1021</v>
      </c>
      <c r="S155" s="21"/>
      <c r="T155" s="21"/>
      <c r="U155" s="21"/>
      <c r="V155" s="20" t="s">
        <v>207</v>
      </c>
    </row>
    <row r="156" spans="1:22" x14ac:dyDescent="0.25">
      <c r="A156" s="20" t="s">
        <v>1982</v>
      </c>
      <c r="B156" s="20" t="s">
        <v>96</v>
      </c>
      <c r="C156" s="21" t="s">
        <v>1920</v>
      </c>
      <c r="D156" s="20" t="s">
        <v>1835</v>
      </c>
      <c r="E156" s="20" t="s">
        <v>489</v>
      </c>
      <c r="F156" s="20">
        <v>16</v>
      </c>
      <c r="G156" s="20" t="s">
        <v>913</v>
      </c>
      <c r="H156" s="20" t="s">
        <v>914</v>
      </c>
      <c r="I156" s="21" t="s">
        <v>303</v>
      </c>
      <c r="J156" s="21">
        <v>4838</v>
      </c>
      <c r="K156" s="21">
        <v>13003</v>
      </c>
      <c r="L156" s="22" t="s">
        <v>1686</v>
      </c>
      <c r="M156" s="22" t="s">
        <v>1490</v>
      </c>
      <c r="N156" s="22" t="s">
        <v>1255</v>
      </c>
      <c r="O156" s="22">
        <v>0</v>
      </c>
      <c r="P156" s="20" t="s">
        <v>1021</v>
      </c>
      <c r="Q156" s="22">
        <v>0</v>
      </c>
      <c r="R156" s="20" t="s">
        <v>1021</v>
      </c>
      <c r="S156" s="21"/>
      <c r="T156" s="21"/>
      <c r="U156" s="21"/>
      <c r="V156" s="20" t="s">
        <v>211</v>
      </c>
    </row>
    <row r="157" spans="1:22" ht="22.95" customHeight="1" x14ac:dyDescent="0.25">
      <c r="A157" s="20" t="s">
        <v>1982</v>
      </c>
      <c r="B157" s="20" t="s">
        <v>96</v>
      </c>
      <c r="C157" s="21" t="s">
        <v>1920</v>
      </c>
      <c r="D157" s="20" t="s">
        <v>1836</v>
      </c>
      <c r="E157" s="20" t="s">
        <v>487</v>
      </c>
      <c r="F157" s="20">
        <v>15</v>
      </c>
      <c r="G157" s="20" t="s">
        <v>909</v>
      </c>
      <c r="H157" s="20" t="s">
        <v>910</v>
      </c>
      <c r="I157" s="21" t="s">
        <v>303</v>
      </c>
      <c r="J157" s="21">
        <v>290</v>
      </c>
      <c r="K157" s="21">
        <v>7987</v>
      </c>
      <c r="L157" s="22" t="s">
        <v>1687</v>
      </c>
      <c r="M157" s="22" t="s">
        <v>1487</v>
      </c>
      <c r="N157" s="22" t="s">
        <v>1252</v>
      </c>
      <c r="O157" s="22">
        <v>0</v>
      </c>
      <c r="P157" s="20" t="s">
        <v>1021</v>
      </c>
      <c r="Q157" s="22">
        <v>3</v>
      </c>
      <c r="R157" s="20" t="s">
        <v>1050</v>
      </c>
      <c r="S157" s="21"/>
      <c r="T157" s="21"/>
      <c r="U157" s="21"/>
      <c r="V157" s="20" t="s">
        <v>208</v>
      </c>
    </row>
    <row r="158" spans="1:22" ht="27.6" x14ac:dyDescent="0.25">
      <c r="A158" s="20" t="s">
        <v>1982</v>
      </c>
      <c r="B158" s="21" t="s">
        <v>89</v>
      </c>
      <c r="C158" s="21" t="s">
        <v>1920</v>
      </c>
      <c r="D158" s="21" t="s">
        <v>1842</v>
      </c>
      <c r="E158" s="21" t="s">
        <v>1700</v>
      </c>
      <c r="F158" s="21">
        <v>14</v>
      </c>
      <c r="G158" s="21" t="s">
        <v>1702</v>
      </c>
      <c r="H158" s="21" t="s">
        <v>1701</v>
      </c>
      <c r="I158" s="21" t="s">
        <v>1124</v>
      </c>
      <c r="J158" s="21">
        <v>3623</v>
      </c>
      <c r="K158" s="21">
        <v>3623</v>
      </c>
      <c r="L158" s="22" t="s">
        <v>430</v>
      </c>
      <c r="M158" s="22" t="s">
        <v>1505</v>
      </c>
      <c r="N158" s="22" t="s">
        <v>1275</v>
      </c>
      <c r="O158" s="22">
        <v>0</v>
      </c>
      <c r="P158" s="21" t="s">
        <v>1021</v>
      </c>
      <c r="Q158" s="22">
        <v>1</v>
      </c>
      <c r="R158" s="21" t="s">
        <v>1042</v>
      </c>
      <c r="S158" s="21">
        <v>1639</v>
      </c>
      <c r="T158" s="21">
        <v>1898</v>
      </c>
      <c r="U158" s="21">
        <v>0</v>
      </c>
      <c r="V158" s="21" t="s">
        <v>231</v>
      </c>
    </row>
    <row r="159" spans="1:22" ht="19.2" customHeight="1" x14ac:dyDescent="0.25">
      <c r="A159" s="20" t="s">
        <v>1982</v>
      </c>
      <c r="B159" s="20" t="s">
        <v>89</v>
      </c>
      <c r="C159" s="21" t="s">
        <v>1920</v>
      </c>
      <c r="D159" s="20" t="s">
        <v>1837</v>
      </c>
      <c r="E159" s="20" t="s">
        <v>399</v>
      </c>
      <c r="F159" s="20">
        <v>13</v>
      </c>
      <c r="G159" s="20" t="s">
        <v>610</v>
      </c>
      <c r="H159" s="20" t="s">
        <v>728</v>
      </c>
      <c r="I159" s="21" t="s">
        <v>438</v>
      </c>
      <c r="J159" s="21">
        <v>1612</v>
      </c>
      <c r="K159" s="21">
        <v>1612</v>
      </c>
      <c r="L159" s="22" t="s">
        <v>92</v>
      </c>
      <c r="M159" s="22" t="s">
        <v>1504</v>
      </c>
      <c r="N159" s="22" t="s">
        <v>1274</v>
      </c>
      <c r="O159" s="22">
        <v>0</v>
      </c>
      <c r="P159" s="20" t="s">
        <v>1021</v>
      </c>
      <c r="Q159" s="22">
        <v>0</v>
      </c>
      <c r="R159" s="20" t="s">
        <v>1021</v>
      </c>
      <c r="S159" s="21"/>
      <c r="T159" s="21"/>
      <c r="U159" s="21"/>
      <c r="V159" s="20" t="s">
        <v>230</v>
      </c>
    </row>
    <row r="160" spans="1:22" x14ac:dyDescent="0.25">
      <c r="A160" s="20" t="s">
        <v>1982</v>
      </c>
      <c r="B160" s="21" t="s">
        <v>89</v>
      </c>
      <c r="C160" s="21" t="s">
        <v>1920</v>
      </c>
      <c r="D160" s="21" t="s">
        <v>1838</v>
      </c>
      <c r="E160" s="21" t="s">
        <v>498</v>
      </c>
      <c r="F160" s="20">
        <v>0</v>
      </c>
      <c r="G160" s="20" t="s">
        <v>611</v>
      </c>
      <c r="H160" s="20" t="s">
        <v>611</v>
      </c>
      <c r="I160" s="21" t="s">
        <v>438</v>
      </c>
      <c r="J160" s="21">
        <v>2898</v>
      </c>
      <c r="K160" s="21">
        <v>2898</v>
      </c>
      <c r="L160" s="22" t="s">
        <v>1661</v>
      </c>
      <c r="M160" s="22" t="s">
        <v>1507</v>
      </c>
      <c r="N160" s="22" t="s">
        <v>1277</v>
      </c>
      <c r="O160" s="22">
        <v>3</v>
      </c>
      <c r="P160" s="20" t="s">
        <v>1031</v>
      </c>
      <c r="Q160" s="22">
        <v>0</v>
      </c>
      <c r="R160" s="20" t="s">
        <v>1021</v>
      </c>
      <c r="S160" s="21"/>
      <c r="T160" s="21"/>
      <c r="U160" s="21"/>
      <c r="V160" s="20" t="s">
        <v>233</v>
      </c>
    </row>
    <row r="161" spans="1:22" ht="18.600000000000001" customHeight="1" x14ac:dyDescent="0.25">
      <c r="A161" s="20" t="s">
        <v>1982</v>
      </c>
      <c r="B161" s="20" t="s">
        <v>89</v>
      </c>
      <c r="C161" s="21" t="s">
        <v>1920</v>
      </c>
      <c r="D161" s="20" t="s">
        <v>1839</v>
      </c>
      <c r="E161" s="20" t="s">
        <v>495</v>
      </c>
      <c r="F161" s="20">
        <v>14</v>
      </c>
      <c r="G161" s="20" t="s">
        <v>926</v>
      </c>
      <c r="H161" s="20" t="s">
        <v>927</v>
      </c>
      <c r="I161" s="21" t="s">
        <v>438</v>
      </c>
      <c r="J161" s="21">
        <v>3012</v>
      </c>
      <c r="K161" s="21">
        <v>3012</v>
      </c>
      <c r="L161" s="22" t="s">
        <v>90</v>
      </c>
      <c r="M161" s="22" t="s">
        <v>1499</v>
      </c>
      <c r="N161" s="22" t="s">
        <v>1270</v>
      </c>
      <c r="O161" s="22">
        <v>2</v>
      </c>
      <c r="P161" s="20" t="s">
        <v>1038</v>
      </c>
      <c r="Q161" s="22">
        <v>0</v>
      </c>
      <c r="R161" s="20" t="s">
        <v>1021</v>
      </c>
      <c r="S161" s="21"/>
      <c r="T161" s="21"/>
      <c r="U161" s="21"/>
      <c r="V161" s="20" t="s">
        <v>226</v>
      </c>
    </row>
    <row r="162" spans="1:22" x14ac:dyDescent="0.25">
      <c r="A162" s="20" t="s">
        <v>1982</v>
      </c>
      <c r="B162" s="20" t="s">
        <v>89</v>
      </c>
      <c r="C162" s="21" t="s">
        <v>1920</v>
      </c>
      <c r="D162" s="20" t="s">
        <v>1840</v>
      </c>
      <c r="E162" s="20" t="s">
        <v>497</v>
      </c>
      <c r="F162" s="20">
        <v>29</v>
      </c>
      <c r="G162" s="20" t="s">
        <v>928</v>
      </c>
      <c r="H162" s="20" t="s">
        <v>929</v>
      </c>
      <c r="I162" s="21" t="s">
        <v>438</v>
      </c>
      <c r="J162" s="21">
        <v>1498</v>
      </c>
      <c r="K162" s="21">
        <v>1498</v>
      </c>
      <c r="L162" s="22" t="s">
        <v>91</v>
      </c>
      <c r="M162" s="22" t="s">
        <v>1500</v>
      </c>
      <c r="N162" s="22" t="s">
        <v>1272</v>
      </c>
      <c r="O162" s="22">
        <v>6</v>
      </c>
      <c r="P162" s="20" t="s">
        <v>1067</v>
      </c>
      <c r="Q162" s="22">
        <v>0</v>
      </c>
      <c r="R162" s="20" t="s">
        <v>1021</v>
      </c>
      <c r="S162" s="21"/>
      <c r="T162" s="21"/>
      <c r="U162" s="21"/>
      <c r="V162" s="20" t="s">
        <v>229</v>
      </c>
    </row>
    <row r="163" spans="1:22" ht="32.4" customHeight="1" x14ac:dyDescent="0.25">
      <c r="A163" s="20" t="s">
        <v>1982</v>
      </c>
      <c r="B163" s="21" t="s">
        <v>89</v>
      </c>
      <c r="C163" s="21" t="s">
        <v>1920</v>
      </c>
      <c r="D163" s="21" t="s">
        <v>1843</v>
      </c>
      <c r="E163" s="21" t="s">
        <v>1703</v>
      </c>
      <c r="F163" s="21">
        <v>15</v>
      </c>
      <c r="G163" s="21" t="s">
        <v>1704</v>
      </c>
      <c r="H163" s="20" t="s">
        <v>1705</v>
      </c>
      <c r="I163" s="21" t="s">
        <v>438</v>
      </c>
      <c r="J163" s="21">
        <v>3880</v>
      </c>
      <c r="K163" s="21">
        <v>3880</v>
      </c>
      <c r="L163" s="22" t="s">
        <v>1698</v>
      </c>
      <c r="M163" s="22" t="s">
        <v>1506</v>
      </c>
      <c r="N163" s="22" t="s">
        <v>1276</v>
      </c>
      <c r="O163" s="22">
        <v>0</v>
      </c>
      <c r="P163" s="21" t="s">
        <v>1021</v>
      </c>
      <c r="Q163" s="22">
        <v>1</v>
      </c>
      <c r="R163" s="21" t="s">
        <v>1024</v>
      </c>
      <c r="S163" s="21"/>
      <c r="T163" s="21"/>
      <c r="U163" s="21"/>
      <c r="V163" s="21" t="s">
        <v>232</v>
      </c>
    </row>
    <row r="164" spans="1:22" x14ac:dyDescent="0.25">
      <c r="A164" s="20" t="s">
        <v>1982</v>
      </c>
      <c r="B164" s="20" t="s">
        <v>228</v>
      </c>
      <c r="C164" s="21" t="s">
        <v>1920</v>
      </c>
      <c r="D164" s="20" t="s">
        <v>2078</v>
      </c>
      <c r="E164" s="20" t="s">
        <v>496</v>
      </c>
      <c r="F164" s="20">
        <v>15</v>
      </c>
      <c r="G164" s="20" t="s">
        <v>608</v>
      </c>
      <c r="H164" s="20" t="s">
        <v>726</v>
      </c>
      <c r="I164" s="21" t="s">
        <v>303</v>
      </c>
      <c r="J164" s="21">
        <v>34</v>
      </c>
      <c r="K164" s="21">
        <v>5696</v>
      </c>
      <c r="L164" s="22" t="s">
        <v>1605</v>
      </c>
      <c r="M164" s="22" t="s">
        <v>1502</v>
      </c>
      <c r="N164" s="22" t="s">
        <v>1271</v>
      </c>
      <c r="O164" s="22">
        <v>0</v>
      </c>
      <c r="P164" s="20" t="s">
        <v>1021</v>
      </c>
      <c r="Q164" s="22">
        <v>2</v>
      </c>
      <c r="R164" s="20" t="s">
        <v>1063</v>
      </c>
      <c r="S164" s="21"/>
      <c r="T164" s="21"/>
      <c r="U164" s="21"/>
      <c r="V164" s="20" t="s">
        <v>227</v>
      </c>
    </row>
    <row r="165" spans="1:22" ht="18" customHeight="1" x14ac:dyDescent="0.25">
      <c r="A165" s="20" t="s">
        <v>1982</v>
      </c>
      <c r="B165" s="20" t="s">
        <v>116</v>
      </c>
      <c r="C165" s="21" t="s">
        <v>1920</v>
      </c>
      <c r="D165" s="20" t="s">
        <v>1841</v>
      </c>
      <c r="E165" s="20" t="s">
        <v>398</v>
      </c>
      <c r="F165" s="20">
        <v>19</v>
      </c>
      <c r="G165" s="20" t="s">
        <v>609</v>
      </c>
      <c r="H165" s="20" t="s">
        <v>727</v>
      </c>
      <c r="I165" s="21" t="s">
        <v>438</v>
      </c>
      <c r="J165" s="21">
        <v>1298</v>
      </c>
      <c r="K165" s="21">
        <v>1339</v>
      </c>
      <c r="L165" s="22" t="s">
        <v>1688</v>
      </c>
      <c r="M165" s="22" t="s">
        <v>1503</v>
      </c>
      <c r="N165" s="22" t="s">
        <v>1273</v>
      </c>
      <c r="O165" s="22">
        <v>4</v>
      </c>
      <c r="P165" s="20" t="s">
        <v>1035</v>
      </c>
      <c r="Q165" s="22">
        <v>0</v>
      </c>
      <c r="R165" s="20" t="s">
        <v>1021</v>
      </c>
      <c r="S165" s="21"/>
      <c r="T165" s="21"/>
      <c r="U165" s="21"/>
      <c r="V165" s="20" t="s">
        <v>300</v>
      </c>
    </row>
    <row r="166" spans="1:22" x14ac:dyDescent="0.25">
      <c r="A166" s="20" t="s">
        <v>1982</v>
      </c>
      <c r="B166" s="20" t="s">
        <v>89</v>
      </c>
      <c r="C166" s="21" t="s">
        <v>1920</v>
      </c>
      <c r="D166" s="20" t="s">
        <v>1844</v>
      </c>
      <c r="E166" s="20" t="s">
        <v>494</v>
      </c>
      <c r="F166" s="20">
        <v>1</v>
      </c>
      <c r="G166" s="20" t="s">
        <v>924</v>
      </c>
      <c r="H166" s="20" t="s">
        <v>925</v>
      </c>
      <c r="I166" s="21" t="s">
        <v>303</v>
      </c>
      <c r="J166" s="21">
        <v>1503</v>
      </c>
      <c r="K166" s="21">
        <v>12538</v>
      </c>
      <c r="L166" s="22" t="s">
        <v>1662</v>
      </c>
      <c r="M166" s="22" t="s">
        <v>1421</v>
      </c>
      <c r="N166" s="22" t="s">
        <v>1268</v>
      </c>
      <c r="O166" s="22">
        <v>0</v>
      </c>
      <c r="P166" s="20" t="s">
        <v>1021</v>
      </c>
      <c r="Q166" s="22">
        <v>0</v>
      </c>
      <c r="R166" s="20" t="s">
        <v>1021</v>
      </c>
      <c r="S166" s="21"/>
      <c r="T166" s="21"/>
      <c r="U166" s="21"/>
      <c r="V166" s="20" t="s">
        <v>224</v>
      </c>
    </row>
    <row r="167" spans="1:22" x14ac:dyDescent="0.25">
      <c r="A167" s="20" t="s">
        <v>1982</v>
      </c>
      <c r="B167" s="20" t="s">
        <v>89</v>
      </c>
      <c r="C167" s="21" t="s">
        <v>1920</v>
      </c>
      <c r="D167" s="20" t="s">
        <v>1845</v>
      </c>
      <c r="E167" s="20" t="s">
        <v>397</v>
      </c>
      <c r="F167" s="20">
        <v>13</v>
      </c>
      <c r="G167" s="20" t="s">
        <v>607</v>
      </c>
      <c r="H167" s="20" t="s">
        <v>725</v>
      </c>
      <c r="I167" s="21" t="s">
        <v>438</v>
      </c>
      <c r="J167" s="21">
        <v>1986</v>
      </c>
      <c r="K167" s="21">
        <v>1986</v>
      </c>
      <c r="L167" s="22" t="s">
        <v>1663</v>
      </c>
      <c r="M167" s="22" t="s">
        <v>1501</v>
      </c>
      <c r="N167" s="22" t="s">
        <v>1269</v>
      </c>
      <c r="O167" s="22">
        <v>1</v>
      </c>
      <c r="P167" s="20" t="s">
        <v>1024</v>
      </c>
      <c r="Q167" s="22">
        <v>0</v>
      </c>
      <c r="R167" s="20" t="s">
        <v>1021</v>
      </c>
      <c r="S167" s="21"/>
      <c r="T167" s="21"/>
      <c r="U167" s="21"/>
      <c r="V167" s="20" t="s">
        <v>225</v>
      </c>
    </row>
    <row r="168" spans="1:22" s="4" customFormat="1" x14ac:dyDescent="0.25">
      <c r="A168" s="20" t="s">
        <v>1982</v>
      </c>
      <c r="B168" s="20" t="s">
        <v>70</v>
      </c>
      <c r="C168" s="21" t="s">
        <v>1920</v>
      </c>
      <c r="D168" s="20" t="s">
        <v>1846</v>
      </c>
      <c r="E168" s="20" t="s">
        <v>1006</v>
      </c>
      <c r="F168" s="20">
        <v>4</v>
      </c>
      <c r="G168" s="20" t="s">
        <v>616</v>
      </c>
      <c r="H168" s="20" t="s">
        <v>716</v>
      </c>
      <c r="I168" s="20" t="s">
        <v>303</v>
      </c>
      <c r="J168" s="20">
        <v>790</v>
      </c>
      <c r="K168" s="20">
        <v>3918</v>
      </c>
      <c r="L168" s="23" t="s">
        <v>1664</v>
      </c>
      <c r="M168" s="23" t="s">
        <v>1513</v>
      </c>
      <c r="N168" s="23" t="s">
        <v>1284</v>
      </c>
      <c r="O168" s="23">
        <v>1</v>
      </c>
      <c r="P168" s="20" t="s">
        <v>1026</v>
      </c>
      <c r="Q168" s="23">
        <v>0</v>
      </c>
      <c r="R168" s="20" t="s">
        <v>1021</v>
      </c>
      <c r="S168" s="20"/>
      <c r="T168" s="20"/>
      <c r="U168" s="20"/>
      <c r="V168" s="20" t="s">
        <v>239</v>
      </c>
    </row>
    <row r="169" spans="1:22" s="7" customFormat="1" x14ac:dyDescent="0.25">
      <c r="A169" s="20" t="s">
        <v>1982</v>
      </c>
      <c r="B169" s="20" t="s">
        <v>70</v>
      </c>
      <c r="C169" s="21" t="s">
        <v>1920</v>
      </c>
      <c r="D169" s="21" t="s">
        <v>2067</v>
      </c>
      <c r="E169" s="21" t="s">
        <v>502</v>
      </c>
      <c r="F169" s="20">
        <v>-5135</v>
      </c>
      <c r="G169" s="20" t="s">
        <v>620</v>
      </c>
      <c r="H169" s="20" t="s">
        <v>734</v>
      </c>
      <c r="I169" s="21" t="s">
        <v>438</v>
      </c>
      <c r="J169" s="21">
        <v>3575</v>
      </c>
      <c r="K169" s="21">
        <v>3575</v>
      </c>
      <c r="L169" s="22" t="s">
        <v>74</v>
      </c>
      <c r="M169" s="22" t="s">
        <v>1517</v>
      </c>
      <c r="N169" s="22" t="s">
        <v>1290</v>
      </c>
      <c r="O169" s="22">
        <v>0</v>
      </c>
      <c r="P169" s="20" t="s">
        <v>1021</v>
      </c>
      <c r="Q169" s="22">
        <v>1</v>
      </c>
      <c r="R169" s="20" t="s">
        <v>1042</v>
      </c>
      <c r="S169" s="21"/>
      <c r="T169" s="21"/>
      <c r="U169" s="21"/>
      <c r="V169" s="20" t="s">
        <v>292</v>
      </c>
    </row>
    <row r="170" spans="1:22" s="1" customFormat="1" x14ac:dyDescent="0.25">
      <c r="A170" s="21" t="s">
        <v>1920</v>
      </c>
      <c r="B170" s="21" t="s">
        <v>70</v>
      </c>
      <c r="C170" s="21" t="s">
        <v>1920</v>
      </c>
      <c r="D170" s="21" t="s">
        <v>1981</v>
      </c>
      <c r="E170" s="21" t="s">
        <v>500</v>
      </c>
      <c r="F170" s="21">
        <v>17</v>
      </c>
      <c r="G170" s="21" t="s">
        <v>932</v>
      </c>
      <c r="H170" s="21" t="s">
        <v>933</v>
      </c>
      <c r="I170" s="21" t="s">
        <v>425</v>
      </c>
      <c r="J170" s="21">
        <v>568</v>
      </c>
      <c r="K170" s="21">
        <v>6370</v>
      </c>
      <c r="L170" s="22" t="s">
        <v>2062</v>
      </c>
      <c r="M170" s="22" t="s">
        <v>1511</v>
      </c>
      <c r="N170" s="22" t="s">
        <v>1281</v>
      </c>
      <c r="O170" s="22">
        <v>0</v>
      </c>
      <c r="P170" s="21" t="s">
        <v>1021</v>
      </c>
      <c r="Q170" s="22">
        <v>0</v>
      </c>
      <c r="R170" s="21" t="s">
        <v>1021</v>
      </c>
      <c r="S170" s="21"/>
      <c r="T170" s="21"/>
      <c r="U170" s="21"/>
      <c r="V170" s="21" t="s">
        <v>1002</v>
      </c>
    </row>
    <row r="171" spans="1:22" x14ac:dyDescent="0.25">
      <c r="A171" s="21" t="s">
        <v>1982</v>
      </c>
      <c r="B171" s="20" t="s">
        <v>70</v>
      </c>
      <c r="C171" s="21" t="s">
        <v>1920</v>
      </c>
      <c r="D171" s="20" t="s">
        <v>1847</v>
      </c>
      <c r="E171" s="20" t="s">
        <v>401</v>
      </c>
      <c r="F171" s="20">
        <v>-98</v>
      </c>
      <c r="G171" s="20" t="s">
        <v>614</v>
      </c>
      <c r="H171" s="20" t="s">
        <v>730</v>
      </c>
      <c r="I171" s="20" t="s">
        <v>303</v>
      </c>
      <c r="J171" s="20">
        <v>1276</v>
      </c>
      <c r="K171" s="20">
        <v>4253</v>
      </c>
      <c r="L171" s="23" t="s">
        <v>1616</v>
      </c>
      <c r="M171" s="23" t="s">
        <v>1448</v>
      </c>
      <c r="N171" s="23" t="s">
        <v>1282</v>
      </c>
      <c r="O171" s="23">
        <v>0</v>
      </c>
      <c r="P171" s="20" t="s">
        <v>1021</v>
      </c>
      <c r="Q171" s="23">
        <v>0</v>
      </c>
      <c r="R171" s="20" t="s">
        <v>1021</v>
      </c>
      <c r="S171" s="20"/>
      <c r="T171" s="20"/>
      <c r="U171" s="20"/>
      <c r="V171" s="20" t="s">
        <v>237</v>
      </c>
    </row>
    <row r="172" spans="1:22" x14ac:dyDescent="0.25">
      <c r="A172" s="20" t="s">
        <v>1982</v>
      </c>
      <c r="B172" s="20" t="s">
        <v>70</v>
      </c>
      <c r="C172" s="21" t="s">
        <v>1920</v>
      </c>
      <c r="D172" s="20" t="s">
        <v>1970</v>
      </c>
      <c r="E172" s="20" t="s">
        <v>1004</v>
      </c>
      <c r="F172" s="20">
        <v>16</v>
      </c>
      <c r="G172" s="20" t="s">
        <v>612</v>
      </c>
      <c r="H172" s="20" t="s">
        <v>729</v>
      </c>
      <c r="I172" s="20" t="s">
        <v>438</v>
      </c>
      <c r="J172" s="20">
        <v>1880</v>
      </c>
      <c r="K172" s="20">
        <v>1880</v>
      </c>
      <c r="L172" s="23" t="s">
        <v>71</v>
      </c>
      <c r="M172" s="23" t="s">
        <v>1508</v>
      </c>
      <c r="N172" s="23" t="s">
        <v>1278</v>
      </c>
      <c r="O172" s="23">
        <v>1</v>
      </c>
      <c r="P172" s="20" t="s">
        <v>1024</v>
      </c>
      <c r="Q172" s="23">
        <v>0</v>
      </c>
      <c r="R172" s="20" t="s">
        <v>1021</v>
      </c>
      <c r="S172" s="20"/>
      <c r="T172" s="20"/>
      <c r="U172" s="20"/>
      <c r="V172" s="20" t="s">
        <v>234</v>
      </c>
    </row>
    <row r="173" spans="1:22" ht="16.95" customHeight="1" x14ac:dyDescent="0.25">
      <c r="A173" s="20" t="s">
        <v>1982</v>
      </c>
      <c r="B173" s="20" t="s">
        <v>70</v>
      </c>
      <c r="C173" s="21" t="s">
        <v>1920</v>
      </c>
      <c r="D173" s="20" t="s">
        <v>1848</v>
      </c>
      <c r="E173" s="20" t="s">
        <v>400</v>
      </c>
      <c r="F173" s="20">
        <v>17</v>
      </c>
      <c r="G173" s="20" t="s">
        <v>613</v>
      </c>
      <c r="H173" s="20" t="s">
        <v>675</v>
      </c>
      <c r="I173" s="20" t="s">
        <v>438</v>
      </c>
      <c r="J173" s="20">
        <v>1487</v>
      </c>
      <c r="K173" s="20">
        <v>1487</v>
      </c>
      <c r="L173" s="23" t="s">
        <v>774</v>
      </c>
      <c r="M173" s="23" t="s">
        <v>1510</v>
      </c>
      <c r="N173" s="23" t="s">
        <v>1280</v>
      </c>
      <c r="O173" s="23">
        <v>0</v>
      </c>
      <c r="P173" s="20" t="s">
        <v>1021</v>
      </c>
      <c r="Q173" s="23">
        <v>0</v>
      </c>
      <c r="R173" s="20" t="s">
        <v>1021</v>
      </c>
      <c r="S173" s="20"/>
      <c r="T173" s="20"/>
      <c r="U173" s="20"/>
      <c r="V173" s="20" t="s">
        <v>236</v>
      </c>
    </row>
    <row r="174" spans="1:22" x14ac:dyDescent="0.25">
      <c r="A174" s="20" t="s">
        <v>1982</v>
      </c>
      <c r="B174" s="20" t="s">
        <v>70</v>
      </c>
      <c r="C174" s="21" t="s">
        <v>1920</v>
      </c>
      <c r="D174" s="21" t="s">
        <v>1849</v>
      </c>
      <c r="E174" s="21" t="s">
        <v>503</v>
      </c>
      <c r="F174" s="20">
        <v>11</v>
      </c>
      <c r="G174" s="20" t="s">
        <v>621</v>
      </c>
      <c r="H174" s="20" t="s">
        <v>735</v>
      </c>
      <c r="I174" s="21" t="s">
        <v>438</v>
      </c>
      <c r="J174" s="21">
        <v>4764</v>
      </c>
      <c r="K174" s="21">
        <v>4764</v>
      </c>
      <c r="L174" s="22" t="s">
        <v>75</v>
      </c>
      <c r="M174" s="22" t="s">
        <v>1518</v>
      </c>
      <c r="N174" s="22" t="s">
        <v>1291</v>
      </c>
      <c r="O174" s="22">
        <v>2</v>
      </c>
      <c r="P174" s="20" t="s">
        <v>1036</v>
      </c>
      <c r="Q174" s="22">
        <v>0</v>
      </c>
      <c r="R174" s="20" t="s">
        <v>1021</v>
      </c>
      <c r="S174" s="21"/>
      <c r="T174" s="21"/>
      <c r="U174" s="21"/>
      <c r="V174" s="20" t="s">
        <v>245</v>
      </c>
    </row>
    <row r="175" spans="1:22" x14ac:dyDescent="0.25">
      <c r="A175" s="20" t="s">
        <v>1982</v>
      </c>
      <c r="B175" s="21" t="s">
        <v>70</v>
      </c>
      <c r="C175" s="21" t="s">
        <v>1920</v>
      </c>
      <c r="D175" s="21" t="s">
        <v>1850</v>
      </c>
      <c r="E175" s="21" t="s">
        <v>784</v>
      </c>
      <c r="F175" s="21">
        <v>16</v>
      </c>
      <c r="G175" s="21" t="s">
        <v>934</v>
      </c>
      <c r="H175" s="21" t="s">
        <v>935</v>
      </c>
      <c r="I175" s="21" t="s">
        <v>303</v>
      </c>
      <c r="J175" s="21">
        <v>181</v>
      </c>
      <c r="K175" s="21">
        <v>4874</v>
      </c>
      <c r="L175" s="22" t="s">
        <v>1665</v>
      </c>
      <c r="M175" s="22" t="s">
        <v>1461</v>
      </c>
      <c r="N175" s="22" t="s">
        <v>1287</v>
      </c>
      <c r="O175" s="22">
        <v>0</v>
      </c>
      <c r="P175" s="21" t="s">
        <v>1021</v>
      </c>
      <c r="Q175" s="22">
        <v>0</v>
      </c>
      <c r="R175" s="21" t="s">
        <v>1021</v>
      </c>
      <c r="S175" s="21"/>
      <c r="T175" s="21"/>
      <c r="U175" s="21"/>
      <c r="V175" s="21" t="s">
        <v>242</v>
      </c>
    </row>
    <row r="176" spans="1:22" x14ac:dyDescent="0.25">
      <c r="A176" s="20" t="s">
        <v>1982</v>
      </c>
      <c r="B176" s="20" t="s">
        <v>431</v>
      </c>
      <c r="C176" s="21" t="s">
        <v>1920</v>
      </c>
      <c r="D176" s="20" t="s">
        <v>1851</v>
      </c>
      <c r="E176" s="20" t="s">
        <v>402</v>
      </c>
      <c r="F176" s="20">
        <v>16</v>
      </c>
      <c r="G176" s="20" t="s">
        <v>615</v>
      </c>
      <c r="H176" s="20" t="s">
        <v>731</v>
      </c>
      <c r="I176" s="20" t="s">
        <v>438</v>
      </c>
      <c r="J176" s="20">
        <v>3617</v>
      </c>
      <c r="K176" s="20">
        <v>3617</v>
      </c>
      <c r="L176" s="23" t="s">
        <v>1666</v>
      </c>
      <c r="M176" s="23" t="s">
        <v>1512</v>
      </c>
      <c r="N176" s="23" t="s">
        <v>1283</v>
      </c>
      <c r="O176" s="23">
        <v>0</v>
      </c>
      <c r="P176" s="20" t="s">
        <v>1021</v>
      </c>
      <c r="Q176" s="23">
        <v>0</v>
      </c>
      <c r="R176" s="20" t="s">
        <v>1021</v>
      </c>
      <c r="S176" s="20"/>
      <c r="T176" s="20"/>
      <c r="U176" s="20"/>
      <c r="V176" s="20" t="s">
        <v>238</v>
      </c>
    </row>
    <row r="177" spans="1:22" x14ac:dyDescent="0.25">
      <c r="A177" s="20" t="s">
        <v>1982</v>
      </c>
      <c r="B177" s="21" t="s">
        <v>70</v>
      </c>
      <c r="C177" s="21" t="s">
        <v>1920</v>
      </c>
      <c r="D177" s="21" t="s">
        <v>1852</v>
      </c>
      <c r="E177" s="21" t="s">
        <v>499</v>
      </c>
      <c r="F177" s="21">
        <v>-2</v>
      </c>
      <c r="G177" s="21" t="s">
        <v>930</v>
      </c>
      <c r="H177" s="21" t="s">
        <v>931</v>
      </c>
      <c r="I177" s="21" t="s">
        <v>303</v>
      </c>
      <c r="J177" s="21">
        <v>1280</v>
      </c>
      <c r="K177" s="21">
        <v>3384</v>
      </c>
      <c r="L177" s="22" t="s">
        <v>1689</v>
      </c>
      <c r="M177" s="22" t="s">
        <v>1509</v>
      </c>
      <c r="N177" s="22" t="s">
        <v>1279</v>
      </c>
      <c r="O177" s="22">
        <v>0</v>
      </c>
      <c r="P177" s="21" t="s">
        <v>1021</v>
      </c>
      <c r="Q177" s="22">
        <v>3</v>
      </c>
      <c r="R177" s="21" t="s">
        <v>1088</v>
      </c>
      <c r="S177" s="21"/>
      <c r="T177" s="21"/>
      <c r="U177" s="21"/>
      <c r="V177" s="21" t="s">
        <v>235</v>
      </c>
    </row>
    <row r="178" spans="1:22" s="1" customFormat="1" x14ac:dyDescent="0.25">
      <c r="A178" s="20" t="s">
        <v>1982</v>
      </c>
      <c r="B178" s="20" t="s">
        <v>70</v>
      </c>
      <c r="C178" s="21" t="s">
        <v>1920</v>
      </c>
      <c r="D178" s="21" t="s">
        <v>1853</v>
      </c>
      <c r="E178" s="21" t="s">
        <v>501</v>
      </c>
      <c r="F178" s="20">
        <v>-5</v>
      </c>
      <c r="G178" s="20" t="s">
        <v>619</v>
      </c>
      <c r="H178" s="20" t="s">
        <v>733</v>
      </c>
      <c r="I178" s="21" t="s">
        <v>303</v>
      </c>
      <c r="J178" s="21">
        <v>810</v>
      </c>
      <c r="K178" s="21">
        <v>2402</v>
      </c>
      <c r="L178" s="22" t="s">
        <v>1606</v>
      </c>
      <c r="M178" s="22" t="s">
        <v>1516</v>
      </c>
      <c r="N178" s="22" t="s">
        <v>1288</v>
      </c>
      <c r="O178" s="22">
        <v>0</v>
      </c>
      <c r="P178" s="20" t="s">
        <v>1021</v>
      </c>
      <c r="Q178" s="22">
        <v>0</v>
      </c>
      <c r="R178" s="20" t="s">
        <v>1021</v>
      </c>
      <c r="S178" s="21"/>
      <c r="T178" s="21"/>
      <c r="U178" s="21"/>
      <c r="V178" s="20" t="s">
        <v>243</v>
      </c>
    </row>
    <row r="179" spans="1:22" x14ac:dyDescent="0.25">
      <c r="A179" s="20" t="s">
        <v>1982</v>
      </c>
      <c r="B179" s="20" t="s">
        <v>70</v>
      </c>
      <c r="C179" s="21" t="s">
        <v>1920</v>
      </c>
      <c r="D179" s="20" t="s">
        <v>1854</v>
      </c>
      <c r="E179" s="20" t="s">
        <v>1005</v>
      </c>
      <c r="F179" s="20">
        <v>16</v>
      </c>
      <c r="G179" s="20" t="s">
        <v>617</v>
      </c>
      <c r="H179" s="20" t="s">
        <v>717</v>
      </c>
      <c r="I179" s="20" t="s">
        <v>438</v>
      </c>
      <c r="J179" s="20">
        <v>3375</v>
      </c>
      <c r="K179" s="20">
        <v>3375</v>
      </c>
      <c r="L179" s="23" t="s">
        <v>72</v>
      </c>
      <c r="M179" s="23" t="s">
        <v>1514</v>
      </c>
      <c r="N179" s="23" t="s">
        <v>1285</v>
      </c>
      <c r="O179" s="23">
        <v>1</v>
      </c>
      <c r="P179" s="20" t="s">
        <v>1024</v>
      </c>
      <c r="Q179" s="23">
        <v>0</v>
      </c>
      <c r="R179" s="20" t="s">
        <v>1021</v>
      </c>
      <c r="S179" s="20"/>
      <c r="T179" s="20"/>
      <c r="U179" s="20"/>
      <c r="V179" s="20" t="s">
        <v>240</v>
      </c>
    </row>
    <row r="180" spans="1:22" x14ac:dyDescent="0.25">
      <c r="A180" s="20" t="s">
        <v>1982</v>
      </c>
      <c r="B180" s="20" t="s">
        <v>70</v>
      </c>
      <c r="C180" s="21" t="s">
        <v>1920</v>
      </c>
      <c r="D180" s="20" t="s">
        <v>1855</v>
      </c>
      <c r="E180" s="20" t="s">
        <v>403</v>
      </c>
      <c r="F180" s="20">
        <v>16</v>
      </c>
      <c r="G180" s="20" t="s">
        <v>618</v>
      </c>
      <c r="H180" s="20" t="s">
        <v>732</v>
      </c>
      <c r="I180" s="20" t="s">
        <v>438</v>
      </c>
      <c r="J180" s="20">
        <v>3434</v>
      </c>
      <c r="K180" s="20">
        <v>3434</v>
      </c>
      <c r="L180" s="23" t="s">
        <v>73</v>
      </c>
      <c r="M180" s="23" t="s">
        <v>1515</v>
      </c>
      <c r="N180" s="23" t="s">
        <v>1286</v>
      </c>
      <c r="O180" s="23">
        <v>0</v>
      </c>
      <c r="P180" s="20" t="s">
        <v>1021</v>
      </c>
      <c r="Q180" s="23">
        <v>0</v>
      </c>
      <c r="R180" s="20" t="s">
        <v>1021</v>
      </c>
      <c r="S180" s="20"/>
      <c r="T180" s="20"/>
      <c r="U180" s="20"/>
      <c r="V180" s="20" t="s">
        <v>241</v>
      </c>
    </row>
    <row r="181" spans="1:22" ht="41.4" x14ac:dyDescent="0.25">
      <c r="A181" s="20" t="s">
        <v>1961</v>
      </c>
      <c r="B181" s="20" t="s">
        <v>291</v>
      </c>
      <c r="C181" s="21" t="s">
        <v>1920</v>
      </c>
      <c r="D181" s="21" t="s">
        <v>1969</v>
      </c>
      <c r="E181" s="21" t="s">
        <v>404</v>
      </c>
      <c r="F181" s="20">
        <v>13</v>
      </c>
      <c r="G181" s="20" t="s">
        <v>1303</v>
      </c>
      <c r="H181" s="20" t="s">
        <v>1302</v>
      </c>
      <c r="I181" s="24" t="s">
        <v>427</v>
      </c>
      <c r="J181" s="24">
        <v>1753</v>
      </c>
      <c r="K181" s="24">
        <v>12677</v>
      </c>
      <c r="L181" s="27" t="s">
        <v>1715</v>
      </c>
      <c r="M181" s="27" t="s">
        <v>1520</v>
      </c>
      <c r="N181" s="27" t="s">
        <v>1289</v>
      </c>
      <c r="O181" s="27">
        <v>0</v>
      </c>
      <c r="P181" s="20" t="s">
        <v>1021</v>
      </c>
      <c r="Q181" s="27">
        <v>3</v>
      </c>
      <c r="R181" s="20" t="s">
        <v>1089</v>
      </c>
      <c r="S181" s="24"/>
      <c r="T181" s="24"/>
      <c r="U181" s="24"/>
      <c r="V181" s="20" t="s">
        <v>244</v>
      </c>
    </row>
    <row r="182" spans="1:22" x14ac:dyDescent="0.25">
      <c r="A182" s="20" t="s">
        <v>1982</v>
      </c>
      <c r="B182" s="20" t="s">
        <v>76</v>
      </c>
      <c r="C182" s="21" t="s">
        <v>1920</v>
      </c>
      <c r="D182" s="20" t="s">
        <v>1856</v>
      </c>
      <c r="E182" s="20" t="s">
        <v>775</v>
      </c>
      <c r="F182" s="20">
        <v>-3</v>
      </c>
      <c r="G182" s="20" t="s">
        <v>622</v>
      </c>
      <c r="H182" s="20" t="s">
        <v>736</v>
      </c>
      <c r="I182" s="20" t="s">
        <v>303</v>
      </c>
      <c r="J182" s="20">
        <v>217</v>
      </c>
      <c r="K182" s="20">
        <v>8964</v>
      </c>
      <c r="L182" s="23" t="s">
        <v>77</v>
      </c>
      <c r="M182" s="23" t="s">
        <v>1505</v>
      </c>
      <c r="N182" s="23" t="s">
        <v>1292</v>
      </c>
      <c r="O182" s="23">
        <v>0</v>
      </c>
      <c r="P182" s="20" t="s">
        <v>1021</v>
      </c>
      <c r="Q182" s="23">
        <v>0</v>
      </c>
      <c r="R182" s="20" t="s">
        <v>1021</v>
      </c>
      <c r="S182" s="20"/>
      <c r="T182" s="20"/>
      <c r="U182" s="20"/>
      <c r="V182" s="20" t="s">
        <v>246</v>
      </c>
    </row>
    <row r="183" spans="1:22" ht="13.5" customHeight="1" x14ac:dyDescent="0.25">
      <c r="A183" s="20" t="s">
        <v>1961</v>
      </c>
      <c r="B183" s="21" t="s">
        <v>70</v>
      </c>
      <c r="C183" s="21" t="s">
        <v>1920</v>
      </c>
      <c r="D183" s="21" t="s">
        <v>1910</v>
      </c>
      <c r="E183" s="21"/>
      <c r="F183" s="21"/>
      <c r="G183" s="21"/>
      <c r="H183" s="21"/>
      <c r="I183" s="21" t="s">
        <v>426</v>
      </c>
      <c r="J183" s="21"/>
      <c r="K183" s="21"/>
      <c r="L183" s="22" t="s">
        <v>1699</v>
      </c>
      <c r="M183" s="22" t="s">
        <v>1570</v>
      </c>
      <c r="N183" s="22"/>
      <c r="O183" s="22">
        <v>0</v>
      </c>
      <c r="P183" s="21" t="s">
        <v>1021</v>
      </c>
      <c r="Q183" s="22">
        <v>0</v>
      </c>
      <c r="R183" s="21" t="s">
        <v>1021</v>
      </c>
      <c r="S183" s="21"/>
      <c r="T183" s="21"/>
      <c r="U183" s="21"/>
      <c r="V183" s="21"/>
    </row>
    <row r="184" spans="1:22" x14ac:dyDescent="0.25">
      <c r="A184" s="20" t="s">
        <v>1982</v>
      </c>
      <c r="B184" s="20" t="s">
        <v>94</v>
      </c>
      <c r="C184" s="21" t="s">
        <v>1923</v>
      </c>
      <c r="D184" s="20" t="s">
        <v>1945</v>
      </c>
      <c r="E184" s="20" t="s">
        <v>405</v>
      </c>
      <c r="F184" s="20">
        <v>-9</v>
      </c>
      <c r="G184" s="20" t="s">
        <v>623</v>
      </c>
      <c r="H184" s="20" t="s">
        <v>737</v>
      </c>
      <c r="I184" s="20" t="s">
        <v>303</v>
      </c>
      <c r="J184" s="20"/>
      <c r="K184" s="20"/>
      <c r="L184" s="23" t="s">
        <v>95</v>
      </c>
      <c r="M184" s="23" t="s">
        <v>1521</v>
      </c>
      <c r="N184" s="23"/>
      <c r="O184" s="23">
        <v>0</v>
      </c>
      <c r="P184" s="20" t="s">
        <v>1021</v>
      </c>
      <c r="Q184" s="23">
        <v>1</v>
      </c>
      <c r="R184" s="20" t="s">
        <v>1039</v>
      </c>
      <c r="S184" s="20"/>
      <c r="T184" s="20"/>
      <c r="U184" s="20"/>
      <c r="V184" s="20" t="s">
        <v>138</v>
      </c>
    </row>
    <row r="185" spans="1:22" x14ac:dyDescent="0.25">
      <c r="A185" s="20" t="s">
        <v>1982</v>
      </c>
      <c r="B185" s="20" t="s">
        <v>94</v>
      </c>
      <c r="C185" s="21" t="s">
        <v>1923</v>
      </c>
      <c r="D185" s="20" t="s">
        <v>1944</v>
      </c>
      <c r="E185" s="20" t="s">
        <v>504</v>
      </c>
      <c r="F185" s="20">
        <v>14</v>
      </c>
      <c r="G185" s="20" t="s">
        <v>936</v>
      </c>
      <c r="H185" s="20" t="s">
        <v>937</v>
      </c>
      <c r="I185" s="20" t="s">
        <v>303</v>
      </c>
      <c r="J185" s="20"/>
      <c r="K185" s="20"/>
      <c r="L185" s="23" t="s">
        <v>1943</v>
      </c>
      <c r="M185" s="23" t="s">
        <v>1519</v>
      </c>
      <c r="N185" s="23"/>
      <c r="O185" s="23">
        <v>0</v>
      </c>
      <c r="P185" s="20" t="s">
        <v>1021</v>
      </c>
      <c r="Q185" s="23">
        <v>0</v>
      </c>
      <c r="R185" s="20" t="s">
        <v>1021</v>
      </c>
      <c r="S185" s="20"/>
      <c r="T185" s="20"/>
      <c r="U185" s="20"/>
      <c r="V185" s="20" t="s">
        <v>138</v>
      </c>
    </row>
    <row r="186" spans="1:22" x14ac:dyDescent="0.25">
      <c r="A186" s="20" t="s">
        <v>1982</v>
      </c>
      <c r="B186" s="20" t="s">
        <v>78</v>
      </c>
      <c r="C186" s="21" t="s">
        <v>1920</v>
      </c>
      <c r="D186" s="20" t="s">
        <v>1857</v>
      </c>
      <c r="E186" s="20" t="s">
        <v>406</v>
      </c>
      <c r="F186" s="20">
        <v>11</v>
      </c>
      <c r="G186" s="20" t="s">
        <v>626</v>
      </c>
      <c r="H186" s="20" t="s">
        <v>740</v>
      </c>
      <c r="I186" s="20" t="s">
        <v>303</v>
      </c>
      <c r="J186" s="20">
        <v>470</v>
      </c>
      <c r="K186" s="20">
        <v>2200</v>
      </c>
      <c r="L186" s="23" t="s">
        <v>1607</v>
      </c>
      <c r="M186" s="23" t="s">
        <v>1526</v>
      </c>
      <c r="N186" s="23" t="s">
        <v>1296</v>
      </c>
      <c r="O186" s="23">
        <v>3</v>
      </c>
      <c r="P186" s="20" t="s">
        <v>1033</v>
      </c>
      <c r="Q186" s="23">
        <v>0</v>
      </c>
      <c r="R186" s="20" t="s">
        <v>1021</v>
      </c>
      <c r="S186" s="20"/>
      <c r="T186" s="20"/>
      <c r="U186" s="20"/>
      <c r="V186" s="20" t="s">
        <v>250</v>
      </c>
    </row>
    <row r="187" spans="1:22" x14ac:dyDescent="0.25">
      <c r="A187" s="20" t="s">
        <v>1982</v>
      </c>
      <c r="B187" s="20" t="s">
        <v>78</v>
      </c>
      <c r="C187" s="21" t="s">
        <v>1920</v>
      </c>
      <c r="D187" s="20" t="s">
        <v>1858</v>
      </c>
      <c r="E187" s="20" t="s">
        <v>1007</v>
      </c>
      <c r="F187" s="20">
        <v>7</v>
      </c>
      <c r="G187" s="20" t="s">
        <v>624</v>
      </c>
      <c r="H187" s="20" t="s">
        <v>738</v>
      </c>
      <c r="I187" s="20" t="s">
        <v>303</v>
      </c>
      <c r="J187" s="20">
        <v>398</v>
      </c>
      <c r="K187" s="20">
        <v>5148</v>
      </c>
      <c r="L187" s="23" t="s">
        <v>432</v>
      </c>
      <c r="M187" s="23" t="s">
        <v>1523</v>
      </c>
      <c r="N187" s="23" t="s">
        <v>1293</v>
      </c>
      <c r="O187" s="23">
        <v>0</v>
      </c>
      <c r="P187" s="20" t="s">
        <v>1021</v>
      </c>
      <c r="Q187" s="23">
        <v>2</v>
      </c>
      <c r="R187" s="20" t="s">
        <v>1049</v>
      </c>
      <c r="S187" s="20"/>
      <c r="T187" s="20"/>
      <c r="U187" s="20"/>
      <c r="V187" s="20" t="s">
        <v>247</v>
      </c>
    </row>
    <row r="188" spans="1:22" x14ac:dyDescent="0.25">
      <c r="A188" s="20" t="s">
        <v>1982</v>
      </c>
      <c r="B188" s="20" t="s">
        <v>78</v>
      </c>
      <c r="C188" s="21" t="s">
        <v>1920</v>
      </c>
      <c r="D188" s="20" t="s">
        <v>1859</v>
      </c>
      <c r="E188" s="20" t="s">
        <v>1008</v>
      </c>
      <c r="F188" s="20">
        <v>-4</v>
      </c>
      <c r="G188" s="20" t="s">
        <v>625</v>
      </c>
      <c r="H188" s="20" t="s">
        <v>739</v>
      </c>
      <c r="I188" s="20" t="s">
        <v>303</v>
      </c>
      <c r="J188" s="20">
        <v>2266</v>
      </c>
      <c r="K188" s="20">
        <v>7027</v>
      </c>
      <c r="L188" s="23" t="s">
        <v>433</v>
      </c>
      <c r="M188" s="23" t="s">
        <v>1525</v>
      </c>
      <c r="N188" s="23" t="s">
        <v>1295</v>
      </c>
      <c r="O188" s="23">
        <v>0</v>
      </c>
      <c r="P188" s="20" t="s">
        <v>1021</v>
      </c>
      <c r="Q188" s="23">
        <v>3</v>
      </c>
      <c r="R188" s="20" t="s">
        <v>1056</v>
      </c>
      <c r="S188" s="20"/>
      <c r="T188" s="20"/>
      <c r="U188" s="20"/>
      <c r="V188" s="20" t="s">
        <v>249</v>
      </c>
    </row>
    <row r="189" spans="1:22" x14ac:dyDescent="0.25">
      <c r="A189" s="20" t="s">
        <v>1982</v>
      </c>
      <c r="B189" s="20" t="s">
        <v>78</v>
      </c>
      <c r="C189" s="21" t="s">
        <v>1920</v>
      </c>
      <c r="D189" s="20" t="s">
        <v>1860</v>
      </c>
      <c r="E189" s="20" t="s">
        <v>506</v>
      </c>
      <c r="F189" s="20">
        <v>11</v>
      </c>
      <c r="G189" s="20" t="s">
        <v>940</v>
      </c>
      <c r="H189" s="20" t="s">
        <v>941</v>
      </c>
      <c r="I189" s="20" t="s">
        <v>438</v>
      </c>
      <c r="J189" s="20">
        <v>6033</v>
      </c>
      <c r="K189" s="20">
        <v>6033</v>
      </c>
      <c r="L189" s="23" t="s">
        <v>1667</v>
      </c>
      <c r="M189" s="23" t="s">
        <v>1524</v>
      </c>
      <c r="N189" s="23" t="s">
        <v>1294</v>
      </c>
      <c r="O189" s="23">
        <v>1</v>
      </c>
      <c r="P189" s="20" t="s">
        <v>1024</v>
      </c>
      <c r="Q189" s="23">
        <v>0</v>
      </c>
      <c r="R189" s="20" t="s">
        <v>1021</v>
      </c>
      <c r="S189" s="20"/>
      <c r="T189" s="20"/>
      <c r="U189" s="20"/>
      <c r="V189" s="20" t="s">
        <v>248</v>
      </c>
    </row>
    <row r="190" spans="1:22" s="1" customFormat="1" ht="19.95" customHeight="1" x14ac:dyDescent="0.25">
      <c r="A190" s="20" t="s">
        <v>1982</v>
      </c>
      <c r="B190" s="21" t="s">
        <v>78</v>
      </c>
      <c r="C190" s="21" t="s">
        <v>1920</v>
      </c>
      <c r="D190" s="21" t="s">
        <v>1861</v>
      </c>
      <c r="E190" s="21" t="s">
        <v>408</v>
      </c>
      <c r="F190" s="20">
        <v>16</v>
      </c>
      <c r="G190" s="20" t="s">
        <v>628</v>
      </c>
      <c r="H190" s="20" t="s">
        <v>742</v>
      </c>
      <c r="I190" s="21" t="s">
        <v>303</v>
      </c>
      <c r="J190" s="20">
        <v>3095</v>
      </c>
      <c r="K190" s="20">
        <v>10486</v>
      </c>
      <c r="L190" s="22" t="s">
        <v>1668</v>
      </c>
      <c r="M190" s="22" t="s">
        <v>1410</v>
      </c>
      <c r="N190" s="22" t="s">
        <v>1298</v>
      </c>
      <c r="O190" s="22">
        <v>1</v>
      </c>
      <c r="P190" s="20" t="s">
        <v>1026</v>
      </c>
      <c r="Q190" s="22">
        <v>0</v>
      </c>
      <c r="R190" s="20" t="s">
        <v>1021</v>
      </c>
      <c r="S190" s="20"/>
      <c r="T190" s="20"/>
      <c r="U190" s="20"/>
      <c r="V190" s="21" t="s">
        <v>252</v>
      </c>
    </row>
    <row r="191" spans="1:22" x14ac:dyDescent="0.25">
      <c r="A191" s="20" t="s">
        <v>1982</v>
      </c>
      <c r="B191" s="20" t="s">
        <v>78</v>
      </c>
      <c r="C191" s="21" t="s">
        <v>1920</v>
      </c>
      <c r="D191" s="20" t="s">
        <v>1862</v>
      </c>
      <c r="E191" s="20" t="s">
        <v>407</v>
      </c>
      <c r="F191" s="20">
        <v>15</v>
      </c>
      <c r="G191" s="20" t="s">
        <v>627</v>
      </c>
      <c r="H191" s="20" t="s">
        <v>741</v>
      </c>
      <c r="I191" s="20" t="s">
        <v>438</v>
      </c>
      <c r="J191" s="20">
        <v>1674</v>
      </c>
      <c r="K191" s="20">
        <v>1674</v>
      </c>
      <c r="L191" s="23" t="s">
        <v>79</v>
      </c>
      <c r="M191" s="23" t="s">
        <v>1527</v>
      </c>
      <c r="N191" s="23" t="s">
        <v>1297</v>
      </c>
      <c r="O191" s="23">
        <v>1</v>
      </c>
      <c r="P191" s="20" t="s">
        <v>1024</v>
      </c>
      <c r="Q191" s="23">
        <v>0</v>
      </c>
      <c r="R191" s="20" t="s">
        <v>1021</v>
      </c>
      <c r="S191" s="20"/>
      <c r="T191" s="20"/>
      <c r="U191" s="20"/>
      <c r="V191" s="20" t="s">
        <v>251</v>
      </c>
    </row>
    <row r="192" spans="1:22" ht="19.2" customHeight="1" x14ac:dyDescent="0.25">
      <c r="A192" s="20" t="s">
        <v>1982</v>
      </c>
      <c r="B192" s="20" t="s">
        <v>104</v>
      </c>
      <c r="C192" s="21" t="s">
        <v>1920</v>
      </c>
      <c r="D192" s="20" t="s">
        <v>1863</v>
      </c>
      <c r="E192" s="20" t="s">
        <v>511</v>
      </c>
      <c r="F192" s="20">
        <v>16</v>
      </c>
      <c r="G192" s="20" t="s">
        <v>950</v>
      </c>
      <c r="H192" s="20" t="s">
        <v>951</v>
      </c>
      <c r="I192" s="20" t="s">
        <v>303</v>
      </c>
      <c r="J192" s="20">
        <v>3702</v>
      </c>
      <c r="K192" s="20">
        <v>3978</v>
      </c>
      <c r="L192" s="23" t="s">
        <v>1669</v>
      </c>
      <c r="M192" s="23" t="s">
        <v>1456</v>
      </c>
      <c r="N192" s="23" t="s">
        <v>1307</v>
      </c>
      <c r="O192" s="23">
        <v>0</v>
      </c>
      <c r="P192" s="20" t="s">
        <v>1021</v>
      </c>
      <c r="Q192" s="23">
        <v>0</v>
      </c>
      <c r="R192" s="20" t="s">
        <v>1021</v>
      </c>
      <c r="S192" s="20"/>
      <c r="T192" s="20"/>
      <c r="U192" s="20"/>
      <c r="V192" s="20" t="s">
        <v>257</v>
      </c>
    </row>
    <row r="193" spans="1:22" ht="27.6" x14ac:dyDescent="0.25">
      <c r="A193" s="20" t="s">
        <v>1982</v>
      </c>
      <c r="B193" s="20" t="s">
        <v>104</v>
      </c>
      <c r="C193" s="21" t="s">
        <v>1920</v>
      </c>
      <c r="D193" s="21" t="s">
        <v>1864</v>
      </c>
      <c r="E193" s="21" t="s">
        <v>1012</v>
      </c>
      <c r="F193" s="20">
        <v>6</v>
      </c>
      <c r="G193" s="20" t="s">
        <v>635</v>
      </c>
      <c r="H193" s="20" t="s">
        <v>749</v>
      </c>
      <c r="I193" s="21" t="s">
        <v>425</v>
      </c>
      <c r="J193" s="21">
        <v>283</v>
      </c>
      <c r="K193" s="21">
        <v>7563</v>
      </c>
      <c r="L193" s="22" t="s">
        <v>1670</v>
      </c>
      <c r="M193" s="22" t="s">
        <v>1535</v>
      </c>
      <c r="N193" s="22" t="s">
        <v>1312</v>
      </c>
      <c r="O193" s="22">
        <v>0</v>
      </c>
      <c r="P193" s="20" t="s">
        <v>1021</v>
      </c>
      <c r="Q193" s="22">
        <v>2</v>
      </c>
      <c r="R193" s="20" t="s">
        <v>1075</v>
      </c>
      <c r="S193" s="21">
        <v>215</v>
      </c>
      <c r="T193" s="21">
        <v>68</v>
      </c>
      <c r="U193" s="21">
        <f>1228-1</f>
        <v>1227</v>
      </c>
      <c r="V193" s="20" t="s">
        <v>262</v>
      </c>
    </row>
    <row r="194" spans="1:22" x14ac:dyDescent="0.25">
      <c r="A194" s="20" t="s">
        <v>1982</v>
      </c>
      <c r="B194" s="20" t="s">
        <v>104</v>
      </c>
      <c r="C194" s="21" t="s">
        <v>1920</v>
      </c>
      <c r="D194" s="20" t="s">
        <v>1865</v>
      </c>
      <c r="E194" s="20" t="s">
        <v>441</v>
      </c>
      <c r="F194" s="20">
        <v>15</v>
      </c>
      <c r="G194" s="20" t="s">
        <v>629</v>
      </c>
      <c r="H194" s="20" t="s">
        <v>743</v>
      </c>
      <c r="I194" s="20" t="s">
        <v>438</v>
      </c>
      <c r="J194" s="20">
        <v>7469</v>
      </c>
      <c r="K194" s="20">
        <v>7469</v>
      </c>
      <c r="L194" s="23" t="s">
        <v>106</v>
      </c>
      <c r="M194" s="23" t="s">
        <v>1457</v>
      </c>
      <c r="N194" s="23" t="s">
        <v>1304</v>
      </c>
      <c r="O194" s="23">
        <v>0</v>
      </c>
      <c r="P194" s="20" t="s">
        <v>1021</v>
      </c>
      <c r="Q194" s="23">
        <v>1</v>
      </c>
      <c r="R194" s="20" t="s">
        <v>1042</v>
      </c>
      <c r="S194" s="20"/>
      <c r="T194" s="20"/>
      <c r="U194" s="20"/>
      <c r="V194" s="20" t="s">
        <v>434</v>
      </c>
    </row>
    <row r="195" spans="1:22" x14ac:dyDescent="0.25">
      <c r="A195" s="20" t="s">
        <v>1982</v>
      </c>
      <c r="B195" s="20" t="s">
        <v>104</v>
      </c>
      <c r="C195" s="21" t="s">
        <v>1920</v>
      </c>
      <c r="D195" s="20" t="s">
        <v>1866</v>
      </c>
      <c r="E195" s="20" t="s">
        <v>410</v>
      </c>
      <c r="F195" s="20">
        <v>-8</v>
      </c>
      <c r="G195" s="20" t="s">
        <v>633</v>
      </c>
      <c r="H195" s="20" t="s">
        <v>747</v>
      </c>
      <c r="I195" s="20" t="s">
        <v>303</v>
      </c>
      <c r="J195" s="20">
        <v>2443</v>
      </c>
      <c r="K195" s="20">
        <v>15558</v>
      </c>
      <c r="L195" s="23" t="s">
        <v>1608</v>
      </c>
      <c r="M195" s="23" t="s">
        <v>1533</v>
      </c>
      <c r="N195" s="23" t="s">
        <v>1310</v>
      </c>
      <c r="O195" s="23">
        <v>0</v>
      </c>
      <c r="P195" s="20" t="s">
        <v>1021</v>
      </c>
      <c r="Q195" s="23">
        <v>0</v>
      </c>
      <c r="R195" s="20" t="s">
        <v>1021</v>
      </c>
      <c r="S195" s="20"/>
      <c r="T195" s="20"/>
      <c r="U195" s="20"/>
      <c r="V195" s="20" t="s">
        <v>260</v>
      </c>
    </row>
    <row r="196" spans="1:22" x14ac:dyDescent="0.25">
      <c r="A196" s="20" t="s">
        <v>1982</v>
      </c>
      <c r="B196" s="20" t="s">
        <v>104</v>
      </c>
      <c r="C196" s="21" t="s">
        <v>1920</v>
      </c>
      <c r="D196" s="20" t="s">
        <v>1867</v>
      </c>
      <c r="E196" s="20" t="s">
        <v>1011</v>
      </c>
      <c r="F196" s="20">
        <v>15</v>
      </c>
      <c r="G196" s="20" t="s">
        <v>632</v>
      </c>
      <c r="H196" s="20" t="s">
        <v>746</v>
      </c>
      <c r="I196" s="20" t="s">
        <v>438</v>
      </c>
      <c r="J196" s="20">
        <v>1290</v>
      </c>
      <c r="K196" s="20">
        <v>1290</v>
      </c>
      <c r="L196" s="23" t="s">
        <v>107</v>
      </c>
      <c r="M196" s="23" t="s">
        <v>1532</v>
      </c>
      <c r="N196" s="23" t="s">
        <v>1309</v>
      </c>
      <c r="O196" s="23">
        <v>1</v>
      </c>
      <c r="P196" s="20" t="s">
        <v>1024</v>
      </c>
      <c r="Q196" s="23">
        <v>0</v>
      </c>
      <c r="R196" s="20" t="s">
        <v>1021</v>
      </c>
      <c r="S196" s="20"/>
      <c r="T196" s="20"/>
      <c r="U196" s="20"/>
      <c r="V196" s="20" t="s">
        <v>259</v>
      </c>
    </row>
    <row r="197" spans="1:22" x14ac:dyDescent="0.25">
      <c r="A197" s="20" t="s">
        <v>1982</v>
      </c>
      <c r="B197" s="20" t="s">
        <v>104</v>
      </c>
      <c r="C197" s="21" t="s">
        <v>1920</v>
      </c>
      <c r="D197" s="20" t="s">
        <v>1868</v>
      </c>
      <c r="E197" s="20" t="s">
        <v>507</v>
      </c>
      <c r="F197" s="20">
        <v>16</v>
      </c>
      <c r="G197" s="20" t="s">
        <v>942</v>
      </c>
      <c r="H197" s="20" t="s">
        <v>943</v>
      </c>
      <c r="I197" s="20" t="s">
        <v>438</v>
      </c>
      <c r="J197" s="20">
        <v>4248</v>
      </c>
      <c r="K197" s="20">
        <v>4248</v>
      </c>
      <c r="L197" s="23" t="s">
        <v>105</v>
      </c>
      <c r="M197" s="23" t="s">
        <v>1412</v>
      </c>
      <c r="N197" s="23" t="s">
        <v>1299</v>
      </c>
      <c r="O197" s="23">
        <v>3</v>
      </c>
      <c r="P197" s="20" t="s">
        <v>1068</v>
      </c>
      <c r="Q197" s="23">
        <v>0</v>
      </c>
      <c r="R197" s="20" t="s">
        <v>1021</v>
      </c>
      <c r="S197" s="20"/>
      <c r="T197" s="20"/>
      <c r="U197" s="20"/>
      <c r="V197" s="20" t="s">
        <v>253</v>
      </c>
    </row>
    <row r="198" spans="1:22" x14ac:dyDescent="0.25">
      <c r="A198" s="20" t="s">
        <v>1982</v>
      </c>
      <c r="B198" s="20" t="s">
        <v>104</v>
      </c>
      <c r="C198" s="21" t="s">
        <v>1920</v>
      </c>
      <c r="D198" s="21" t="s">
        <v>2077</v>
      </c>
      <c r="E198" s="21" t="s">
        <v>514</v>
      </c>
      <c r="F198" s="20">
        <v>11</v>
      </c>
      <c r="G198" s="20" t="s">
        <v>952</v>
      </c>
      <c r="H198" s="20" t="s">
        <v>953</v>
      </c>
      <c r="I198" s="21" t="s">
        <v>303</v>
      </c>
      <c r="J198" s="21">
        <v>2798</v>
      </c>
      <c r="K198" s="23">
        <v>25613</v>
      </c>
      <c r="L198" s="22" t="s">
        <v>1609</v>
      </c>
      <c r="M198" s="22" t="s">
        <v>1538</v>
      </c>
      <c r="N198" s="22" t="s">
        <v>1314</v>
      </c>
      <c r="O198" s="22">
        <v>0</v>
      </c>
      <c r="P198" s="20" t="s">
        <v>1021</v>
      </c>
      <c r="Q198" s="22">
        <v>0</v>
      </c>
      <c r="R198" s="20" t="s">
        <v>1021</v>
      </c>
      <c r="S198" s="21"/>
      <c r="T198" s="21"/>
      <c r="U198" s="21"/>
      <c r="V198" s="20" t="s">
        <v>265</v>
      </c>
    </row>
    <row r="199" spans="1:22" x14ac:dyDescent="0.25">
      <c r="A199" s="20" t="s">
        <v>1982</v>
      </c>
      <c r="B199" s="20" t="s">
        <v>104</v>
      </c>
      <c r="C199" s="21" t="s">
        <v>1920</v>
      </c>
      <c r="D199" s="21" t="s">
        <v>1869</v>
      </c>
      <c r="E199" s="21" t="s">
        <v>513</v>
      </c>
      <c r="F199" s="20">
        <v>19</v>
      </c>
      <c r="G199" s="20" t="s">
        <v>637</v>
      </c>
      <c r="H199" s="20" t="s">
        <v>751</v>
      </c>
      <c r="I199" s="21" t="s">
        <v>438</v>
      </c>
      <c r="J199" s="21">
        <v>2093</v>
      </c>
      <c r="K199" s="21">
        <v>2093</v>
      </c>
      <c r="L199" s="22" t="s">
        <v>1690</v>
      </c>
      <c r="M199" s="22" t="s">
        <v>1537</v>
      </c>
      <c r="N199" s="22" t="s">
        <v>1313</v>
      </c>
      <c r="O199" s="22">
        <v>0</v>
      </c>
      <c r="P199" s="20" t="s">
        <v>1021</v>
      </c>
      <c r="Q199" s="22">
        <v>1</v>
      </c>
      <c r="R199" s="20" t="s">
        <v>1042</v>
      </c>
      <c r="S199" s="21"/>
      <c r="T199" s="21"/>
      <c r="U199" s="21"/>
      <c r="V199" s="20" t="s">
        <v>264</v>
      </c>
    </row>
    <row r="200" spans="1:22" x14ac:dyDescent="0.25">
      <c r="A200" s="20" t="s">
        <v>1982</v>
      </c>
      <c r="B200" s="20" t="s">
        <v>104</v>
      </c>
      <c r="C200" s="21" t="s">
        <v>1920</v>
      </c>
      <c r="D200" s="20" t="s">
        <v>1870</v>
      </c>
      <c r="E200" s="20" t="s">
        <v>509</v>
      </c>
      <c r="F200" s="20">
        <v>11</v>
      </c>
      <c r="G200" s="20" t="s">
        <v>946</v>
      </c>
      <c r="H200" s="20" t="s">
        <v>947</v>
      </c>
      <c r="I200" s="20" t="s">
        <v>438</v>
      </c>
      <c r="J200" s="20">
        <v>6253</v>
      </c>
      <c r="K200" s="20">
        <v>6253</v>
      </c>
      <c r="L200" s="23" t="s">
        <v>1610</v>
      </c>
      <c r="M200" s="23" t="s">
        <v>1529</v>
      </c>
      <c r="N200" s="23" t="s">
        <v>1301</v>
      </c>
      <c r="O200" s="23">
        <v>0</v>
      </c>
      <c r="P200" s="20" t="s">
        <v>1021</v>
      </c>
      <c r="Q200" s="23">
        <v>0</v>
      </c>
      <c r="R200" s="20" t="s">
        <v>1021</v>
      </c>
      <c r="S200" s="20"/>
      <c r="T200" s="20"/>
      <c r="U200" s="20"/>
      <c r="V200" s="20" t="s">
        <v>255</v>
      </c>
    </row>
    <row r="201" spans="1:22" x14ac:dyDescent="0.25">
      <c r="A201" s="20" t="s">
        <v>1982</v>
      </c>
      <c r="B201" s="20" t="s">
        <v>104</v>
      </c>
      <c r="C201" s="21" t="s">
        <v>1920</v>
      </c>
      <c r="D201" s="20" t="s">
        <v>1871</v>
      </c>
      <c r="E201" s="20" t="s">
        <v>1010</v>
      </c>
      <c r="F201" s="20">
        <v>14</v>
      </c>
      <c r="G201" s="20" t="s">
        <v>631</v>
      </c>
      <c r="H201" s="20" t="s">
        <v>745</v>
      </c>
      <c r="I201" s="20" t="s">
        <v>303</v>
      </c>
      <c r="J201" s="20">
        <v>1600</v>
      </c>
      <c r="K201" s="20">
        <v>3601</v>
      </c>
      <c r="L201" s="23" t="s">
        <v>1611</v>
      </c>
      <c r="M201" s="23" t="s">
        <v>1375</v>
      </c>
      <c r="N201" s="23" t="s">
        <v>1308</v>
      </c>
      <c r="O201" s="23">
        <v>0</v>
      </c>
      <c r="P201" s="20" t="s">
        <v>1021</v>
      </c>
      <c r="Q201" s="23">
        <v>3</v>
      </c>
      <c r="R201" s="20" t="s">
        <v>1044</v>
      </c>
      <c r="S201" s="20"/>
      <c r="T201" s="20"/>
      <c r="U201" s="20"/>
      <c r="V201" s="20" t="s">
        <v>258</v>
      </c>
    </row>
    <row r="202" spans="1:22" x14ac:dyDescent="0.25">
      <c r="A202" s="20" t="s">
        <v>1982</v>
      </c>
      <c r="B202" s="20" t="s">
        <v>104</v>
      </c>
      <c r="C202" s="21" t="s">
        <v>1920</v>
      </c>
      <c r="D202" s="21" t="s">
        <v>1872</v>
      </c>
      <c r="E202" s="21" t="s">
        <v>512</v>
      </c>
      <c r="F202" s="20">
        <v>2</v>
      </c>
      <c r="G202" s="20" t="s">
        <v>636</v>
      </c>
      <c r="H202" s="20" t="s">
        <v>750</v>
      </c>
      <c r="I202" s="21" t="s">
        <v>303</v>
      </c>
      <c r="J202" s="21">
        <v>109</v>
      </c>
      <c r="K202" s="21">
        <v>2402</v>
      </c>
      <c r="L202" s="22" t="s">
        <v>1691</v>
      </c>
      <c r="M202" s="22" t="s">
        <v>1536</v>
      </c>
      <c r="N202" s="22" t="s">
        <v>1288</v>
      </c>
      <c r="O202" s="22">
        <v>0</v>
      </c>
      <c r="P202" s="20" t="s">
        <v>1021</v>
      </c>
      <c r="Q202" s="22">
        <v>0</v>
      </c>
      <c r="R202" s="20" t="s">
        <v>1021</v>
      </c>
      <c r="S202" s="21"/>
      <c r="T202" s="21"/>
      <c r="U202" s="21"/>
      <c r="V202" s="20" t="s">
        <v>263</v>
      </c>
    </row>
    <row r="203" spans="1:22" x14ac:dyDescent="0.25">
      <c r="A203" s="20" t="s">
        <v>1982</v>
      </c>
      <c r="B203" s="20" t="s">
        <v>104</v>
      </c>
      <c r="C203" s="21" t="s">
        <v>1920</v>
      </c>
      <c r="D203" s="20" t="s">
        <v>1873</v>
      </c>
      <c r="E203" s="20" t="s">
        <v>1009</v>
      </c>
      <c r="F203" s="20">
        <v>16</v>
      </c>
      <c r="G203" s="20" t="s">
        <v>630</v>
      </c>
      <c r="H203" s="20" t="s">
        <v>744</v>
      </c>
      <c r="I203" s="21" t="s">
        <v>1709</v>
      </c>
      <c r="J203" s="20">
        <v>3926</v>
      </c>
      <c r="K203" s="20">
        <v>4202</v>
      </c>
      <c r="L203" s="23" t="s">
        <v>1975</v>
      </c>
      <c r="M203" s="23" t="s">
        <v>1531</v>
      </c>
      <c r="N203" s="23" t="s">
        <v>1306</v>
      </c>
      <c r="O203" s="23">
        <v>0</v>
      </c>
      <c r="P203" s="20" t="s">
        <v>1021</v>
      </c>
      <c r="Q203" s="23">
        <v>8</v>
      </c>
      <c r="R203" s="20" t="s">
        <v>1043</v>
      </c>
      <c r="S203" s="20">
        <v>2485</v>
      </c>
      <c r="T203" s="20">
        <v>1441</v>
      </c>
      <c r="U203" s="20">
        <f>7-1</f>
        <v>6</v>
      </c>
      <c r="V203" s="20" t="s">
        <v>435</v>
      </c>
    </row>
    <row r="204" spans="1:22" x14ac:dyDescent="0.25">
      <c r="A204" s="20" t="s">
        <v>1982</v>
      </c>
      <c r="B204" s="20" t="s">
        <v>104</v>
      </c>
      <c r="C204" s="21" t="s">
        <v>1920</v>
      </c>
      <c r="D204" s="20" t="s">
        <v>1874</v>
      </c>
      <c r="E204" s="20" t="s">
        <v>508</v>
      </c>
      <c r="F204" s="20">
        <v>14</v>
      </c>
      <c r="G204" s="20" t="s">
        <v>944</v>
      </c>
      <c r="H204" s="20" t="s">
        <v>945</v>
      </c>
      <c r="I204" s="20" t="s">
        <v>438</v>
      </c>
      <c r="J204" s="20">
        <v>624</v>
      </c>
      <c r="K204" s="20">
        <v>624</v>
      </c>
      <c r="L204" s="23" t="s">
        <v>1716</v>
      </c>
      <c r="M204" s="23" t="s">
        <v>1528</v>
      </c>
      <c r="N204" s="23" t="s">
        <v>1300</v>
      </c>
      <c r="O204" s="23">
        <v>0</v>
      </c>
      <c r="P204" s="20" t="s">
        <v>1021</v>
      </c>
      <c r="Q204" s="23">
        <v>0</v>
      </c>
      <c r="R204" s="20" t="s">
        <v>1021</v>
      </c>
      <c r="S204" s="20"/>
      <c r="T204" s="20"/>
      <c r="U204" s="20"/>
      <c r="V204" s="20" t="s">
        <v>254</v>
      </c>
    </row>
    <row r="205" spans="1:22" x14ac:dyDescent="0.25">
      <c r="A205" s="20" t="s">
        <v>1982</v>
      </c>
      <c r="B205" s="20" t="s">
        <v>104</v>
      </c>
      <c r="C205" s="21" t="s">
        <v>1920</v>
      </c>
      <c r="D205" s="20" t="s">
        <v>1875</v>
      </c>
      <c r="E205" s="20" t="s">
        <v>510</v>
      </c>
      <c r="F205" s="20">
        <v>13</v>
      </c>
      <c r="G205" s="20" t="s">
        <v>948</v>
      </c>
      <c r="H205" s="20" t="s">
        <v>949</v>
      </c>
      <c r="I205" s="20" t="s">
        <v>303</v>
      </c>
      <c r="J205" s="20">
        <v>1111</v>
      </c>
      <c r="K205" s="20">
        <v>6219</v>
      </c>
      <c r="L205" s="23" t="s">
        <v>1612</v>
      </c>
      <c r="M205" s="23" t="s">
        <v>1530</v>
      </c>
      <c r="N205" s="23" t="s">
        <v>1305</v>
      </c>
      <c r="O205" s="23">
        <v>0</v>
      </c>
      <c r="P205" s="20" t="s">
        <v>1021</v>
      </c>
      <c r="Q205" s="23">
        <v>2</v>
      </c>
      <c r="R205" s="20" t="s">
        <v>1049</v>
      </c>
      <c r="S205" s="20"/>
      <c r="T205" s="20"/>
      <c r="U205" s="20"/>
      <c r="V205" s="20" t="s">
        <v>256</v>
      </c>
    </row>
    <row r="206" spans="1:22" x14ac:dyDescent="0.25">
      <c r="A206" s="20" t="s">
        <v>1982</v>
      </c>
      <c r="B206" s="20" t="s">
        <v>104</v>
      </c>
      <c r="C206" s="21" t="s">
        <v>1920</v>
      </c>
      <c r="D206" s="20" t="s">
        <v>1876</v>
      </c>
      <c r="E206" s="20" t="s">
        <v>420</v>
      </c>
      <c r="F206" s="20">
        <v>8</v>
      </c>
      <c r="G206" s="20" t="s">
        <v>634</v>
      </c>
      <c r="H206" s="20" t="s">
        <v>748</v>
      </c>
      <c r="I206" s="20" t="s">
        <v>438</v>
      </c>
      <c r="J206" s="20">
        <v>2256</v>
      </c>
      <c r="K206" s="20">
        <v>2256</v>
      </c>
      <c r="L206" s="23" t="s">
        <v>108</v>
      </c>
      <c r="M206" s="23" t="s">
        <v>1534</v>
      </c>
      <c r="N206" s="23" t="s">
        <v>1311</v>
      </c>
      <c r="O206" s="23">
        <v>0</v>
      </c>
      <c r="P206" s="20" t="s">
        <v>1021</v>
      </c>
      <c r="Q206" s="23">
        <v>3</v>
      </c>
      <c r="R206" s="20" t="s">
        <v>1061</v>
      </c>
      <c r="S206" s="20"/>
      <c r="T206" s="20"/>
      <c r="U206" s="20"/>
      <c r="V206" s="20" t="s">
        <v>261</v>
      </c>
    </row>
    <row r="207" spans="1:22" x14ac:dyDescent="0.25">
      <c r="A207" s="20" t="s">
        <v>1982</v>
      </c>
      <c r="B207" s="20" t="s">
        <v>86</v>
      </c>
      <c r="C207" s="21" t="s">
        <v>1920</v>
      </c>
      <c r="D207" s="21" t="s">
        <v>1877</v>
      </c>
      <c r="E207" s="21" t="s">
        <v>521</v>
      </c>
      <c r="F207" s="20">
        <v>14</v>
      </c>
      <c r="G207" s="20" t="s">
        <v>963</v>
      </c>
      <c r="H207" s="20" t="s">
        <v>964</v>
      </c>
      <c r="I207" s="21" t="s">
        <v>438</v>
      </c>
      <c r="J207" s="21">
        <v>3594</v>
      </c>
      <c r="K207" s="21">
        <v>3594</v>
      </c>
      <c r="L207" s="22" t="s">
        <v>1692</v>
      </c>
      <c r="M207" s="22" t="s">
        <v>1548</v>
      </c>
      <c r="N207" s="22" t="s">
        <v>1326</v>
      </c>
      <c r="O207" s="22">
        <v>0</v>
      </c>
      <c r="P207" s="20" t="s">
        <v>1021</v>
      </c>
      <c r="Q207" s="22">
        <v>0</v>
      </c>
      <c r="R207" s="20" t="s">
        <v>1021</v>
      </c>
      <c r="S207" s="21"/>
      <c r="T207" s="21"/>
      <c r="U207" s="21"/>
      <c r="V207" s="20" t="s">
        <v>313</v>
      </c>
    </row>
    <row r="208" spans="1:22" x14ac:dyDescent="0.25">
      <c r="A208" s="20" t="s">
        <v>1982</v>
      </c>
      <c r="B208" s="20" t="s">
        <v>86</v>
      </c>
      <c r="C208" s="21" t="s">
        <v>1920</v>
      </c>
      <c r="D208" s="20" t="s">
        <v>1878</v>
      </c>
      <c r="E208" s="20" t="s">
        <v>518</v>
      </c>
      <c r="F208" s="20">
        <v>15</v>
      </c>
      <c r="G208" s="20" t="s">
        <v>1959</v>
      </c>
      <c r="H208" s="20" t="s">
        <v>1958</v>
      </c>
      <c r="I208" s="21" t="s">
        <v>438</v>
      </c>
      <c r="J208" s="21">
        <v>2346</v>
      </c>
      <c r="K208" s="21">
        <v>2346</v>
      </c>
      <c r="L208" s="22" t="s">
        <v>1976</v>
      </c>
      <c r="M208" s="22" t="s">
        <v>1543</v>
      </c>
      <c r="N208" s="22" t="s">
        <v>1320</v>
      </c>
      <c r="O208" s="22">
        <v>1</v>
      </c>
      <c r="P208" s="20" t="s">
        <v>1024</v>
      </c>
      <c r="Q208" s="22">
        <v>0</v>
      </c>
      <c r="R208" s="20" t="s">
        <v>1021</v>
      </c>
      <c r="S208" s="21"/>
      <c r="T208" s="21"/>
      <c r="U208" s="21"/>
      <c r="V208" s="20" t="s">
        <v>320</v>
      </c>
    </row>
    <row r="209" spans="1:22" x14ac:dyDescent="0.25">
      <c r="A209" s="20" t="s">
        <v>1982</v>
      </c>
      <c r="B209" s="20" t="s">
        <v>86</v>
      </c>
      <c r="C209" s="21" t="s">
        <v>1920</v>
      </c>
      <c r="D209" s="20" t="s">
        <v>1879</v>
      </c>
      <c r="E209" s="20" t="s">
        <v>515</v>
      </c>
      <c r="F209" s="20">
        <v>17</v>
      </c>
      <c r="G209" s="20" t="s">
        <v>954</v>
      </c>
      <c r="H209" s="20" t="s">
        <v>803</v>
      </c>
      <c r="I209" s="21" t="s">
        <v>438</v>
      </c>
      <c r="J209" s="21">
        <v>612</v>
      </c>
      <c r="K209" s="21">
        <v>5395</v>
      </c>
      <c r="L209" s="22" t="s">
        <v>436</v>
      </c>
      <c r="M209" s="22" t="s">
        <v>1539</v>
      </c>
      <c r="N209" s="22" t="s">
        <v>1315</v>
      </c>
      <c r="O209" s="22">
        <v>29</v>
      </c>
      <c r="P209" s="20" t="s">
        <v>1069</v>
      </c>
      <c r="Q209" s="28">
        <v>0</v>
      </c>
      <c r="R209" s="20" t="s">
        <v>1021</v>
      </c>
      <c r="S209" s="21"/>
      <c r="T209" s="21"/>
      <c r="U209" s="21"/>
      <c r="V209" s="20" t="s">
        <v>316</v>
      </c>
    </row>
    <row r="210" spans="1:22" ht="15" customHeight="1" x14ac:dyDescent="0.25">
      <c r="A210" s="20" t="s">
        <v>1982</v>
      </c>
      <c r="B210" s="20" t="s">
        <v>86</v>
      </c>
      <c r="C210" s="21" t="s">
        <v>1920</v>
      </c>
      <c r="D210" s="21" t="s">
        <v>1880</v>
      </c>
      <c r="E210" s="21" t="s">
        <v>1016</v>
      </c>
      <c r="F210" s="20">
        <v>14</v>
      </c>
      <c r="G210" s="20" t="s">
        <v>967</v>
      </c>
      <c r="H210" s="20" t="s">
        <v>968</v>
      </c>
      <c r="I210" s="21" t="s">
        <v>438</v>
      </c>
      <c r="J210" s="21">
        <v>2753</v>
      </c>
      <c r="K210" s="21">
        <v>2753</v>
      </c>
      <c r="L210" s="22" t="s">
        <v>1613</v>
      </c>
      <c r="M210" s="22" t="s">
        <v>1549</v>
      </c>
      <c r="N210" s="22" t="s">
        <v>1328</v>
      </c>
      <c r="O210" s="22">
        <v>0</v>
      </c>
      <c r="P210" s="20" t="s">
        <v>1021</v>
      </c>
      <c r="Q210" s="22">
        <v>3</v>
      </c>
      <c r="R210" s="20" t="s">
        <v>1091</v>
      </c>
      <c r="S210" s="21"/>
      <c r="T210" s="21"/>
      <c r="U210" s="21"/>
      <c r="V210" s="20" t="s">
        <v>315</v>
      </c>
    </row>
    <row r="211" spans="1:22" x14ac:dyDescent="0.25">
      <c r="A211" s="20" t="s">
        <v>1982</v>
      </c>
      <c r="B211" s="20" t="s">
        <v>86</v>
      </c>
      <c r="C211" s="21" t="s">
        <v>1920</v>
      </c>
      <c r="D211" s="21" t="s">
        <v>1881</v>
      </c>
      <c r="E211" s="21" t="s">
        <v>520</v>
      </c>
      <c r="F211" s="20">
        <v>11</v>
      </c>
      <c r="G211" s="20" t="s">
        <v>642</v>
      </c>
      <c r="H211" s="20" t="s">
        <v>756</v>
      </c>
      <c r="I211" s="21" t="s">
        <v>303</v>
      </c>
      <c r="J211" s="21">
        <v>2433</v>
      </c>
      <c r="K211" s="21">
        <v>2987</v>
      </c>
      <c r="L211" s="22" t="s">
        <v>1671</v>
      </c>
      <c r="M211" s="22" t="s">
        <v>1547</v>
      </c>
      <c r="N211" s="22" t="s">
        <v>1325</v>
      </c>
      <c r="O211" s="22">
        <v>0</v>
      </c>
      <c r="P211" s="20" t="s">
        <v>1021</v>
      </c>
      <c r="Q211" s="22">
        <v>4</v>
      </c>
      <c r="R211" s="20" t="s">
        <v>1051</v>
      </c>
      <c r="S211" s="21"/>
      <c r="T211" s="21"/>
      <c r="U211" s="21"/>
      <c r="V211" s="20" t="s">
        <v>312</v>
      </c>
    </row>
    <row r="212" spans="1:22" x14ac:dyDescent="0.25">
      <c r="A212" s="20" t="s">
        <v>1982</v>
      </c>
      <c r="B212" s="20" t="s">
        <v>86</v>
      </c>
      <c r="C212" s="21" t="s">
        <v>1920</v>
      </c>
      <c r="D212" s="20" t="s">
        <v>1882</v>
      </c>
      <c r="E212" s="20" t="s">
        <v>411</v>
      </c>
      <c r="F212" s="20">
        <v>15</v>
      </c>
      <c r="G212" s="20" t="s">
        <v>638</v>
      </c>
      <c r="H212" s="20" t="s">
        <v>752</v>
      </c>
      <c r="I212" s="21" t="s">
        <v>438</v>
      </c>
      <c r="J212" s="21">
        <v>4149</v>
      </c>
      <c r="K212" s="21">
        <v>4149</v>
      </c>
      <c r="L212" s="22" t="s">
        <v>1693</v>
      </c>
      <c r="M212" s="22" t="s">
        <v>1489</v>
      </c>
      <c r="N212" s="22" t="s">
        <v>1316</v>
      </c>
      <c r="O212" s="22">
        <v>1</v>
      </c>
      <c r="P212" s="20" t="s">
        <v>1024</v>
      </c>
      <c r="Q212" s="22">
        <v>0</v>
      </c>
      <c r="R212" s="20" t="s">
        <v>1021</v>
      </c>
      <c r="S212" s="21"/>
      <c r="T212" s="21"/>
      <c r="U212" s="21"/>
      <c r="V212" s="20" t="s">
        <v>301</v>
      </c>
    </row>
    <row r="213" spans="1:22" x14ac:dyDescent="0.25">
      <c r="A213" s="20" t="s">
        <v>1982</v>
      </c>
      <c r="B213" s="20" t="s">
        <v>86</v>
      </c>
      <c r="C213" s="21" t="s">
        <v>1920</v>
      </c>
      <c r="D213" s="20" t="s">
        <v>1883</v>
      </c>
      <c r="E213" s="20" t="s">
        <v>412</v>
      </c>
      <c r="F213" s="20">
        <v>11</v>
      </c>
      <c r="G213" s="20" t="s">
        <v>961</v>
      </c>
      <c r="H213" s="20" t="s">
        <v>962</v>
      </c>
      <c r="I213" s="21" t="s">
        <v>438</v>
      </c>
      <c r="J213" s="21">
        <v>3789</v>
      </c>
      <c r="K213" s="21">
        <v>3789</v>
      </c>
      <c r="L213" s="22" t="s">
        <v>88</v>
      </c>
      <c r="M213" s="22" t="s">
        <v>1546</v>
      </c>
      <c r="N213" s="22" t="s">
        <v>1324</v>
      </c>
      <c r="O213" s="22">
        <v>0</v>
      </c>
      <c r="P213" s="20" t="s">
        <v>1021</v>
      </c>
      <c r="Q213" s="22">
        <v>0</v>
      </c>
      <c r="R213" s="20" t="s">
        <v>1021</v>
      </c>
      <c r="S213" s="21"/>
      <c r="T213" s="21"/>
      <c r="U213" s="21"/>
      <c r="V213" s="20" t="s">
        <v>311</v>
      </c>
    </row>
    <row r="214" spans="1:22" x14ac:dyDescent="0.25">
      <c r="A214" s="20" t="s">
        <v>1982</v>
      </c>
      <c r="B214" s="20" t="s">
        <v>86</v>
      </c>
      <c r="C214" s="21" t="s">
        <v>1920</v>
      </c>
      <c r="D214" s="20" t="s">
        <v>1884</v>
      </c>
      <c r="E214" s="20" t="s">
        <v>516</v>
      </c>
      <c r="F214" s="20">
        <v>18</v>
      </c>
      <c r="G214" s="20" t="s">
        <v>955</v>
      </c>
      <c r="H214" s="20" t="s">
        <v>956</v>
      </c>
      <c r="I214" s="21" t="s">
        <v>425</v>
      </c>
      <c r="J214" s="21">
        <f>388+468</f>
        <v>856</v>
      </c>
      <c r="K214" s="21">
        <v>3621</v>
      </c>
      <c r="L214" s="22" t="s">
        <v>1977</v>
      </c>
      <c r="M214" s="22" t="s">
        <v>1540</v>
      </c>
      <c r="N214" s="22" t="s">
        <v>1317</v>
      </c>
      <c r="O214" s="22">
        <v>0</v>
      </c>
      <c r="P214" s="20" t="s">
        <v>1021</v>
      </c>
      <c r="Q214" s="22">
        <v>3</v>
      </c>
      <c r="R214" s="20" t="s">
        <v>1090</v>
      </c>
      <c r="S214" s="21">
        <v>388</v>
      </c>
      <c r="T214" s="21">
        <v>468</v>
      </c>
      <c r="U214" s="21">
        <f>1082-1</f>
        <v>1081</v>
      </c>
      <c r="V214" s="20" t="s">
        <v>317</v>
      </c>
    </row>
    <row r="215" spans="1:22" x14ac:dyDescent="0.25">
      <c r="A215" s="20" t="s">
        <v>1982</v>
      </c>
      <c r="B215" s="21" t="s">
        <v>419</v>
      </c>
      <c r="C215" s="21" t="s">
        <v>1920</v>
      </c>
      <c r="D215" s="21" t="s">
        <v>1885</v>
      </c>
      <c r="E215" s="21" t="s">
        <v>522</v>
      </c>
      <c r="F215" s="21">
        <v>11</v>
      </c>
      <c r="G215" s="21" t="s">
        <v>965</v>
      </c>
      <c r="H215" s="21" t="s">
        <v>966</v>
      </c>
      <c r="I215" s="21" t="s">
        <v>303</v>
      </c>
      <c r="J215" s="21">
        <v>2627</v>
      </c>
      <c r="K215" s="21">
        <v>4513</v>
      </c>
      <c r="L215" s="22" t="s">
        <v>1672</v>
      </c>
      <c r="M215" s="22" t="s">
        <v>1458</v>
      </c>
      <c r="N215" s="22" t="s">
        <v>1327</v>
      </c>
      <c r="O215" s="22">
        <v>2</v>
      </c>
      <c r="P215" s="21" t="s">
        <v>1040</v>
      </c>
      <c r="Q215" s="22">
        <v>0</v>
      </c>
      <c r="R215" s="21" t="s">
        <v>1021</v>
      </c>
      <c r="S215" s="21"/>
      <c r="T215" s="21"/>
      <c r="U215" s="21"/>
      <c r="V215" s="21" t="s">
        <v>314</v>
      </c>
    </row>
    <row r="216" spans="1:22" x14ac:dyDescent="0.25">
      <c r="A216" s="20" t="s">
        <v>1982</v>
      </c>
      <c r="B216" s="20" t="s">
        <v>86</v>
      </c>
      <c r="C216" s="21" t="s">
        <v>1920</v>
      </c>
      <c r="D216" s="20" t="s">
        <v>1886</v>
      </c>
      <c r="E216" s="20" t="s">
        <v>1014</v>
      </c>
      <c r="F216" s="20">
        <v>16</v>
      </c>
      <c r="G216" s="20" t="s">
        <v>640</v>
      </c>
      <c r="H216" s="20" t="s">
        <v>754</v>
      </c>
      <c r="I216" s="21" t="s">
        <v>112</v>
      </c>
      <c r="J216" s="21">
        <v>2463</v>
      </c>
      <c r="K216" s="21">
        <v>2463</v>
      </c>
      <c r="L216" s="22" t="s">
        <v>1694</v>
      </c>
      <c r="M216" s="22" t="s">
        <v>1544</v>
      </c>
      <c r="N216" s="22" t="s">
        <v>1321</v>
      </c>
      <c r="O216" s="22">
        <v>0</v>
      </c>
      <c r="P216" s="20" t="s">
        <v>1021</v>
      </c>
      <c r="Q216" s="22">
        <v>0</v>
      </c>
      <c r="R216" s="20" t="s">
        <v>1021</v>
      </c>
      <c r="S216" s="21"/>
      <c r="T216" s="21"/>
      <c r="U216" s="21"/>
      <c r="V216" s="20" t="s">
        <v>307</v>
      </c>
    </row>
    <row r="217" spans="1:22" x14ac:dyDescent="0.25">
      <c r="A217" s="20" t="s">
        <v>1982</v>
      </c>
      <c r="B217" s="20" t="s">
        <v>86</v>
      </c>
      <c r="C217" s="21" t="s">
        <v>1920</v>
      </c>
      <c r="D217" s="20" t="s">
        <v>1887</v>
      </c>
      <c r="E217" s="20" t="s">
        <v>1013</v>
      </c>
      <c r="F217" s="20">
        <v>14</v>
      </c>
      <c r="G217" s="20" t="s">
        <v>639</v>
      </c>
      <c r="H217" s="20" t="s">
        <v>753</v>
      </c>
      <c r="I217" s="21" t="s">
        <v>438</v>
      </c>
      <c r="J217" s="21">
        <v>4736</v>
      </c>
      <c r="K217" s="21">
        <v>4736</v>
      </c>
      <c r="L217" s="22" t="s">
        <v>87</v>
      </c>
      <c r="M217" s="22" t="s">
        <v>1542</v>
      </c>
      <c r="N217" s="22" t="s">
        <v>1319</v>
      </c>
      <c r="O217" s="22">
        <v>1</v>
      </c>
      <c r="P217" s="20" t="s">
        <v>1024</v>
      </c>
      <c r="Q217" s="22">
        <v>0</v>
      </c>
      <c r="R217" s="20" t="s">
        <v>1021</v>
      </c>
      <c r="S217" s="21"/>
      <c r="T217" s="21"/>
      <c r="U217" s="21"/>
      <c r="V217" s="20" t="s">
        <v>319</v>
      </c>
    </row>
    <row r="218" spans="1:22" x14ac:dyDescent="0.25">
      <c r="A218" s="20" t="s">
        <v>1982</v>
      </c>
      <c r="B218" s="20" t="s">
        <v>86</v>
      </c>
      <c r="C218" s="21" t="s">
        <v>1920</v>
      </c>
      <c r="D218" s="20" t="s">
        <v>1888</v>
      </c>
      <c r="E218" s="20" t="s">
        <v>519</v>
      </c>
      <c r="F218" s="20">
        <v>8</v>
      </c>
      <c r="G218" s="20" t="s">
        <v>959</v>
      </c>
      <c r="H218" s="20" t="s">
        <v>960</v>
      </c>
      <c r="I218" s="21" t="s">
        <v>303</v>
      </c>
      <c r="J218" s="21">
        <v>3865</v>
      </c>
      <c r="K218" s="21">
        <v>5255</v>
      </c>
      <c r="L218" s="22" t="s">
        <v>1673</v>
      </c>
      <c r="M218" s="22" t="s">
        <v>1545</v>
      </c>
      <c r="N218" s="22" t="s">
        <v>1322</v>
      </c>
      <c r="O218" s="22">
        <v>0</v>
      </c>
      <c r="P218" s="20" t="s">
        <v>1021</v>
      </c>
      <c r="Q218" s="22">
        <v>2</v>
      </c>
      <c r="R218" s="20" t="s">
        <v>1053</v>
      </c>
      <c r="S218" s="21"/>
      <c r="T218" s="21"/>
      <c r="U218" s="21"/>
      <c r="V218" s="20" t="s">
        <v>308</v>
      </c>
    </row>
    <row r="219" spans="1:22" x14ac:dyDescent="0.25">
      <c r="A219" s="20" t="s">
        <v>1982</v>
      </c>
      <c r="B219" s="20" t="s">
        <v>86</v>
      </c>
      <c r="C219" s="21" t="s">
        <v>1920</v>
      </c>
      <c r="D219" s="20" t="s">
        <v>1889</v>
      </c>
      <c r="E219" s="20" t="s">
        <v>517</v>
      </c>
      <c r="F219" s="20">
        <v>4</v>
      </c>
      <c r="G219" s="20" t="s">
        <v>957</v>
      </c>
      <c r="H219" s="20" t="s">
        <v>958</v>
      </c>
      <c r="I219" s="21" t="s">
        <v>303</v>
      </c>
      <c r="J219" s="21">
        <v>264</v>
      </c>
      <c r="K219" s="21">
        <v>8922</v>
      </c>
      <c r="L219" s="22" t="s">
        <v>306</v>
      </c>
      <c r="M219" s="22" t="s">
        <v>1541</v>
      </c>
      <c r="N219" s="22" t="s">
        <v>1318</v>
      </c>
      <c r="O219" s="22">
        <v>0</v>
      </c>
      <c r="P219" s="20" t="s">
        <v>1021</v>
      </c>
      <c r="Q219" s="22">
        <v>2</v>
      </c>
      <c r="R219" s="20" t="s">
        <v>1046</v>
      </c>
      <c r="S219" s="21"/>
      <c r="T219" s="21"/>
      <c r="U219" s="21"/>
      <c r="V219" s="20" t="s">
        <v>318</v>
      </c>
    </row>
    <row r="220" spans="1:22" x14ac:dyDescent="0.25">
      <c r="A220" s="20" t="s">
        <v>1982</v>
      </c>
      <c r="B220" s="20" t="s">
        <v>86</v>
      </c>
      <c r="C220" s="21" t="s">
        <v>1920</v>
      </c>
      <c r="D220" s="20" t="s">
        <v>1890</v>
      </c>
      <c r="E220" s="20" t="s">
        <v>1015</v>
      </c>
      <c r="F220" s="20">
        <v>15</v>
      </c>
      <c r="G220" s="20" t="s">
        <v>641</v>
      </c>
      <c r="H220" s="20" t="s">
        <v>755</v>
      </c>
      <c r="I220" s="21" t="s">
        <v>303</v>
      </c>
      <c r="J220" s="21">
        <v>508</v>
      </c>
      <c r="K220" s="21">
        <v>6902</v>
      </c>
      <c r="L220" s="22" t="s">
        <v>309</v>
      </c>
      <c r="M220" s="22" t="s">
        <v>1551</v>
      </c>
      <c r="N220" s="22" t="s">
        <v>1323</v>
      </c>
      <c r="O220" s="22">
        <v>0</v>
      </c>
      <c r="P220" s="20" t="s">
        <v>1021</v>
      </c>
      <c r="Q220" s="22">
        <v>2</v>
      </c>
      <c r="R220" s="20" t="s">
        <v>1079</v>
      </c>
      <c r="S220" s="21"/>
      <c r="T220" s="21"/>
      <c r="U220" s="21"/>
      <c r="V220" s="20" t="s">
        <v>310</v>
      </c>
    </row>
    <row r="221" spans="1:22" x14ac:dyDescent="0.25">
      <c r="A221" s="20" t="s">
        <v>1982</v>
      </c>
      <c r="B221" s="20" t="s">
        <v>58</v>
      </c>
      <c r="C221" s="21" t="s">
        <v>1920</v>
      </c>
      <c r="D221" s="20" t="s">
        <v>1891</v>
      </c>
      <c r="E221" s="20" t="s">
        <v>526</v>
      </c>
      <c r="F221" s="20">
        <v>14</v>
      </c>
      <c r="G221" s="20" t="s">
        <v>977</v>
      </c>
      <c r="H221" s="20" t="s">
        <v>978</v>
      </c>
      <c r="I221" s="20" t="s">
        <v>438</v>
      </c>
      <c r="J221" s="20">
        <v>3548</v>
      </c>
      <c r="K221" s="20">
        <v>5826</v>
      </c>
      <c r="L221" s="23" t="s">
        <v>1978</v>
      </c>
      <c r="M221" s="23" t="s">
        <v>1478</v>
      </c>
      <c r="N221" s="23" t="s">
        <v>1335</v>
      </c>
      <c r="O221" s="23">
        <v>1</v>
      </c>
      <c r="P221" s="20" t="s">
        <v>1024</v>
      </c>
      <c r="Q221" s="23">
        <v>0</v>
      </c>
      <c r="R221" s="20" t="s">
        <v>1021</v>
      </c>
      <c r="S221" s="20"/>
      <c r="T221" s="20"/>
      <c r="U221" s="20"/>
      <c r="V221" s="20" t="s">
        <v>272</v>
      </c>
    </row>
    <row r="222" spans="1:22" x14ac:dyDescent="0.25">
      <c r="A222" s="20" t="s">
        <v>1982</v>
      </c>
      <c r="B222" s="20" t="s">
        <v>58</v>
      </c>
      <c r="C222" s="21" t="s">
        <v>1920</v>
      </c>
      <c r="D222" s="20" t="s">
        <v>1892</v>
      </c>
      <c r="E222" s="20" t="s">
        <v>525</v>
      </c>
      <c r="F222" s="20">
        <v>-4</v>
      </c>
      <c r="G222" s="20" t="s">
        <v>973</v>
      </c>
      <c r="H222" s="20" t="s">
        <v>974</v>
      </c>
      <c r="I222" s="20" t="s">
        <v>303</v>
      </c>
      <c r="J222" s="20">
        <v>3249</v>
      </c>
      <c r="K222" s="20">
        <v>7235</v>
      </c>
      <c r="L222" s="23" t="s">
        <v>2073</v>
      </c>
      <c r="M222" s="23" t="s">
        <v>1554</v>
      </c>
      <c r="N222" s="23" t="s">
        <v>1332</v>
      </c>
      <c r="O222" s="23">
        <v>0</v>
      </c>
      <c r="P222" s="20" t="s">
        <v>1021</v>
      </c>
      <c r="Q222" s="23">
        <v>2</v>
      </c>
      <c r="R222" s="20" t="s">
        <v>1081</v>
      </c>
      <c r="S222" s="20"/>
      <c r="T222" s="20"/>
      <c r="U222" s="20"/>
      <c r="V222" s="20" t="s">
        <v>269</v>
      </c>
    </row>
    <row r="223" spans="1:22" x14ac:dyDescent="0.25">
      <c r="A223" s="20" t="s">
        <v>1982</v>
      </c>
      <c r="B223" s="20" t="s">
        <v>58</v>
      </c>
      <c r="C223" s="21" t="s">
        <v>1920</v>
      </c>
      <c r="D223" s="20" t="s">
        <v>1893</v>
      </c>
      <c r="E223" s="20" t="s">
        <v>413</v>
      </c>
      <c r="F223" s="20">
        <v>14</v>
      </c>
      <c r="G223" s="20" t="s">
        <v>644</v>
      </c>
      <c r="H223" s="20" t="s">
        <v>758</v>
      </c>
      <c r="I223" s="20" t="s">
        <v>438</v>
      </c>
      <c r="J223" s="20">
        <v>1348</v>
      </c>
      <c r="K223" s="20">
        <v>1348</v>
      </c>
      <c r="L223" s="23" t="s">
        <v>61</v>
      </c>
      <c r="M223" s="23" t="s">
        <v>1367</v>
      </c>
      <c r="N223" s="23" t="s">
        <v>1334</v>
      </c>
      <c r="O223" s="23">
        <v>0</v>
      </c>
      <c r="P223" s="20" t="s">
        <v>1021</v>
      </c>
      <c r="Q223" s="23">
        <v>0</v>
      </c>
      <c r="R223" s="20" t="s">
        <v>1021</v>
      </c>
      <c r="S223" s="20"/>
      <c r="T223" s="20"/>
      <c r="U223" s="20"/>
      <c r="V223" s="20" t="s">
        <v>271</v>
      </c>
    </row>
    <row r="224" spans="1:22" x14ac:dyDescent="0.25">
      <c r="A224" s="20" t="s">
        <v>1982</v>
      </c>
      <c r="B224" s="20" t="s">
        <v>58</v>
      </c>
      <c r="C224" s="21" t="s">
        <v>1920</v>
      </c>
      <c r="D224" s="20" t="s">
        <v>1894</v>
      </c>
      <c r="E224" s="20" t="s">
        <v>785</v>
      </c>
      <c r="F224" s="20">
        <v>11</v>
      </c>
      <c r="G224" s="20" t="s">
        <v>975</v>
      </c>
      <c r="H224" s="20" t="s">
        <v>976</v>
      </c>
      <c r="I224" s="20" t="s">
        <v>438</v>
      </c>
      <c r="J224" s="20">
        <v>4214</v>
      </c>
      <c r="K224" s="20">
        <v>4214</v>
      </c>
      <c r="L224" s="23" t="s">
        <v>60</v>
      </c>
      <c r="M224" s="23" t="s">
        <v>1352</v>
      </c>
      <c r="N224" s="23" t="s">
        <v>1333</v>
      </c>
      <c r="O224" s="23">
        <v>0</v>
      </c>
      <c r="P224" s="20" t="s">
        <v>1021</v>
      </c>
      <c r="Q224" s="23">
        <v>1</v>
      </c>
      <c r="R224" s="20" t="s">
        <v>1042</v>
      </c>
      <c r="S224" s="20"/>
      <c r="T224" s="20"/>
      <c r="U224" s="20"/>
      <c r="V224" s="20" t="s">
        <v>270</v>
      </c>
    </row>
    <row r="225" spans="1:22" x14ac:dyDescent="0.25">
      <c r="A225" s="20" t="s">
        <v>1982</v>
      </c>
      <c r="B225" s="20" t="s">
        <v>58</v>
      </c>
      <c r="C225" s="21" t="s">
        <v>1920</v>
      </c>
      <c r="D225" s="20" t="s">
        <v>1895</v>
      </c>
      <c r="E225" s="20" t="s">
        <v>1017</v>
      </c>
      <c r="F225" s="20">
        <v>12</v>
      </c>
      <c r="G225" s="20" t="s">
        <v>643</v>
      </c>
      <c r="H225" s="20" t="s">
        <v>757</v>
      </c>
      <c r="I225" s="20" t="s">
        <v>438</v>
      </c>
      <c r="J225" s="20">
        <v>2588</v>
      </c>
      <c r="K225" s="20">
        <v>2588</v>
      </c>
      <c r="L225" s="23" t="s">
        <v>59</v>
      </c>
      <c r="M225" s="23" t="s">
        <v>1553</v>
      </c>
      <c r="N225" s="23" t="s">
        <v>1331</v>
      </c>
      <c r="O225" s="23">
        <v>1</v>
      </c>
      <c r="P225" s="20" t="s">
        <v>1024</v>
      </c>
      <c r="Q225" s="23">
        <v>0</v>
      </c>
      <c r="R225" s="20" t="s">
        <v>1021</v>
      </c>
      <c r="S225" s="20"/>
      <c r="T225" s="20"/>
      <c r="U225" s="20"/>
      <c r="V225" s="20" t="s">
        <v>268</v>
      </c>
    </row>
    <row r="226" spans="1:22" ht="18" customHeight="1" x14ac:dyDescent="0.25">
      <c r="A226" s="20" t="s">
        <v>1982</v>
      </c>
      <c r="B226" s="20" t="s">
        <v>62</v>
      </c>
      <c r="C226" s="21" t="s">
        <v>1920</v>
      </c>
      <c r="D226" s="20" t="s">
        <v>2076</v>
      </c>
      <c r="E226" s="20" t="s">
        <v>414</v>
      </c>
      <c r="F226" s="20">
        <v>0</v>
      </c>
      <c r="G226" s="20" t="s">
        <v>979</v>
      </c>
      <c r="H226" s="20" t="s">
        <v>979</v>
      </c>
      <c r="I226" s="20" t="s">
        <v>438</v>
      </c>
      <c r="J226" s="20">
        <v>2506</v>
      </c>
      <c r="K226" s="20">
        <v>2506</v>
      </c>
      <c r="L226" s="23" t="s">
        <v>63</v>
      </c>
      <c r="M226" s="23" t="s">
        <v>1555</v>
      </c>
      <c r="N226" s="23" t="s">
        <v>1336</v>
      </c>
      <c r="O226" s="23">
        <v>0</v>
      </c>
      <c r="P226" s="20" t="s">
        <v>1021</v>
      </c>
      <c r="Q226" s="23">
        <v>1</v>
      </c>
      <c r="R226" s="20" t="s">
        <v>1039</v>
      </c>
      <c r="S226" s="20"/>
      <c r="T226" s="20"/>
      <c r="U226" s="20"/>
      <c r="V226" s="20" t="s">
        <v>273</v>
      </c>
    </row>
    <row r="227" spans="1:22" x14ac:dyDescent="0.25">
      <c r="A227" s="20" t="s">
        <v>1982</v>
      </c>
      <c r="B227" s="20" t="s">
        <v>62</v>
      </c>
      <c r="C227" s="21" t="s">
        <v>1920</v>
      </c>
      <c r="D227" s="20" t="s">
        <v>1979</v>
      </c>
      <c r="E227" s="20" t="s">
        <v>527</v>
      </c>
      <c r="F227" s="20">
        <v>17</v>
      </c>
      <c r="G227" s="20" t="s">
        <v>645</v>
      </c>
      <c r="H227" s="20" t="s">
        <v>759</v>
      </c>
      <c r="I227" s="20" t="s">
        <v>438</v>
      </c>
      <c r="J227" s="20">
        <v>2450</v>
      </c>
      <c r="K227" s="20">
        <v>2450</v>
      </c>
      <c r="L227" s="23" t="s">
        <v>1980</v>
      </c>
      <c r="M227" s="23" t="s">
        <v>1556</v>
      </c>
      <c r="N227" s="23" t="s">
        <v>1337</v>
      </c>
      <c r="O227" s="23">
        <v>0</v>
      </c>
      <c r="P227" s="20" t="s">
        <v>1021</v>
      </c>
      <c r="Q227" s="23">
        <v>1</v>
      </c>
      <c r="R227" s="20" t="s">
        <v>1042</v>
      </c>
      <c r="S227" s="20"/>
      <c r="T227" s="20"/>
      <c r="U227" s="20"/>
      <c r="V227" s="20" t="s">
        <v>274</v>
      </c>
    </row>
    <row r="228" spans="1:22" x14ac:dyDescent="0.25">
      <c r="A228" s="20" t="s">
        <v>1982</v>
      </c>
      <c r="B228" s="20" t="s">
        <v>58</v>
      </c>
      <c r="C228" s="21" t="s">
        <v>1920</v>
      </c>
      <c r="D228" s="20" t="s">
        <v>1896</v>
      </c>
      <c r="E228" s="20" t="s">
        <v>523</v>
      </c>
      <c r="F228" s="20">
        <v>16</v>
      </c>
      <c r="G228" s="20" t="s">
        <v>969</v>
      </c>
      <c r="H228" s="20" t="s">
        <v>970</v>
      </c>
      <c r="I228" s="20" t="s">
        <v>303</v>
      </c>
      <c r="J228" s="20">
        <v>3666</v>
      </c>
      <c r="K228" s="20">
        <v>5727</v>
      </c>
      <c r="L228" s="23" t="s">
        <v>1674</v>
      </c>
      <c r="M228" s="23" t="s">
        <v>1550</v>
      </c>
      <c r="N228" s="23" t="s">
        <v>1329</v>
      </c>
      <c r="O228" s="23">
        <v>0</v>
      </c>
      <c r="P228" s="20" t="s">
        <v>1021</v>
      </c>
      <c r="Q228" s="23">
        <v>0</v>
      </c>
      <c r="R228" s="20" t="s">
        <v>1021</v>
      </c>
      <c r="S228" s="20"/>
      <c r="T228" s="20"/>
      <c r="U228" s="20"/>
      <c r="V228" s="20" t="s">
        <v>266</v>
      </c>
    </row>
    <row r="229" spans="1:22" x14ac:dyDescent="0.25">
      <c r="A229" s="20" t="s">
        <v>1982</v>
      </c>
      <c r="B229" s="20" t="s">
        <v>58</v>
      </c>
      <c r="C229" s="21" t="s">
        <v>1920</v>
      </c>
      <c r="D229" s="20" t="s">
        <v>1897</v>
      </c>
      <c r="E229" s="20" t="s">
        <v>524</v>
      </c>
      <c r="F229" s="20">
        <v>12</v>
      </c>
      <c r="G229" s="20" t="s">
        <v>971</v>
      </c>
      <c r="H229" s="20" t="s">
        <v>972</v>
      </c>
      <c r="I229" s="20" t="s">
        <v>303</v>
      </c>
      <c r="J229" s="20">
        <v>2675</v>
      </c>
      <c r="K229" s="20">
        <v>7167</v>
      </c>
      <c r="L229" s="23" t="s">
        <v>1675</v>
      </c>
      <c r="M229" s="23" t="s">
        <v>1552</v>
      </c>
      <c r="N229" s="23" t="s">
        <v>1330</v>
      </c>
      <c r="O229" s="23">
        <v>0</v>
      </c>
      <c r="P229" s="20" t="s">
        <v>1021</v>
      </c>
      <c r="Q229" s="23">
        <v>0</v>
      </c>
      <c r="R229" s="20" t="s">
        <v>1021</v>
      </c>
      <c r="S229" s="20"/>
      <c r="T229" s="20"/>
      <c r="U229" s="20"/>
      <c r="V229" s="20" t="s">
        <v>267</v>
      </c>
    </row>
    <row r="230" spans="1:22" x14ac:dyDescent="0.25">
      <c r="A230" s="20" t="s">
        <v>1982</v>
      </c>
      <c r="B230" s="20" t="s">
        <v>49</v>
      </c>
      <c r="C230" s="21" t="s">
        <v>1920</v>
      </c>
      <c r="D230" s="20" t="s">
        <v>1898</v>
      </c>
      <c r="E230" s="20" t="s">
        <v>416</v>
      </c>
      <c r="F230" s="20">
        <v>10</v>
      </c>
      <c r="G230" s="20" t="s">
        <v>980</v>
      </c>
      <c r="H230" s="20" t="s">
        <v>981</v>
      </c>
      <c r="I230" s="21" t="s">
        <v>303</v>
      </c>
      <c r="J230" s="21">
        <v>985</v>
      </c>
      <c r="K230" s="21">
        <v>2501</v>
      </c>
      <c r="L230" s="22" t="s">
        <v>1586</v>
      </c>
      <c r="M230" s="22" t="s">
        <v>1557</v>
      </c>
      <c r="N230" s="22" t="s">
        <v>1338</v>
      </c>
      <c r="O230" s="22">
        <v>0</v>
      </c>
      <c r="P230" s="20" t="s">
        <v>1021</v>
      </c>
      <c r="Q230" s="23">
        <v>3</v>
      </c>
      <c r="R230" s="20" t="s">
        <v>1092</v>
      </c>
      <c r="S230" s="21"/>
      <c r="T230" s="21"/>
      <c r="U230" s="21"/>
      <c r="V230" s="20" t="s">
        <v>275</v>
      </c>
    </row>
    <row r="231" spans="1:22" x14ac:dyDescent="0.25">
      <c r="A231" s="20" t="s">
        <v>1982</v>
      </c>
      <c r="B231" s="20" t="s">
        <v>49</v>
      </c>
      <c r="C231" s="21" t="s">
        <v>1920</v>
      </c>
      <c r="D231" s="20" t="s">
        <v>1899</v>
      </c>
      <c r="E231" s="20" t="s">
        <v>415</v>
      </c>
      <c r="F231" s="20">
        <v>14</v>
      </c>
      <c r="G231" s="20" t="s">
        <v>646</v>
      </c>
      <c r="H231" s="20" t="s">
        <v>760</v>
      </c>
      <c r="I231" s="21" t="s">
        <v>438</v>
      </c>
      <c r="J231" s="21">
        <v>3532</v>
      </c>
      <c r="K231" s="21">
        <v>3532</v>
      </c>
      <c r="L231" s="22" t="s">
        <v>1695</v>
      </c>
      <c r="M231" s="22" t="s">
        <v>1419</v>
      </c>
      <c r="N231" s="22" t="s">
        <v>1339</v>
      </c>
      <c r="O231" s="22">
        <v>0</v>
      </c>
      <c r="P231" s="20" t="s">
        <v>1021</v>
      </c>
      <c r="Q231" s="22">
        <v>0</v>
      </c>
      <c r="R231" s="20" t="s">
        <v>1021</v>
      </c>
      <c r="S231" s="21"/>
      <c r="T231" s="21"/>
      <c r="U231" s="21"/>
      <c r="V231" s="20" t="s">
        <v>276</v>
      </c>
    </row>
    <row r="232" spans="1:22" x14ac:dyDescent="0.25">
      <c r="A232" s="20" t="s">
        <v>1982</v>
      </c>
      <c r="B232" s="21" t="s">
        <v>49</v>
      </c>
      <c r="C232" s="21" t="s">
        <v>1920</v>
      </c>
      <c r="D232" s="21" t="s">
        <v>1900</v>
      </c>
      <c r="E232" s="21" t="s">
        <v>533</v>
      </c>
      <c r="F232" s="20">
        <v>12</v>
      </c>
      <c r="G232" s="20" t="s">
        <v>993</v>
      </c>
      <c r="H232" s="20" t="s">
        <v>994</v>
      </c>
      <c r="I232" s="21" t="s">
        <v>112</v>
      </c>
      <c r="J232" s="21">
        <v>4182</v>
      </c>
      <c r="K232" s="21">
        <v>4182</v>
      </c>
      <c r="L232" s="22" t="s">
        <v>56</v>
      </c>
      <c r="M232" s="22" t="s">
        <v>1567</v>
      </c>
      <c r="N232" s="22" t="s">
        <v>1349</v>
      </c>
      <c r="O232" s="22">
        <v>0</v>
      </c>
      <c r="P232" s="20" t="s">
        <v>1021</v>
      </c>
      <c r="Q232" s="22">
        <v>0</v>
      </c>
      <c r="R232" s="20" t="s">
        <v>1021</v>
      </c>
      <c r="S232" s="21"/>
      <c r="T232" s="21"/>
      <c r="U232" s="21"/>
      <c r="V232" s="20" t="s">
        <v>286</v>
      </c>
    </row>
    <row r="233" spans="1:22" x14ac:dyDescent="0.25">
      <c r="A233" s="20" t="s">
        <v>1982</v>
      </c>
      <c r="B233" s="21" t="s">
        <v>1948</v>
      </c>
      <c r="C233" s="21" t="s">
        <v>1920</v>
      </c>
      <c r="D233" s="21" t="s">
        <v>1946</v>
      </c>
      <c r="E233" s="21" t="s">
        <v>2000</v>
      </c>
      <c r="F233" s="20">
        <v>16</v>
      </c>
      <c r="G233" s="21" t="s">
        <v>1585</v>
      </c>
      <c r="H233" s="20" t="s">
        <v>1584</v>
      </c>
      <c r="I233" s="21" t="s">
        <v>303</v>
      </c>
      <c r="J233" s="21">
        <v>1205</v>
      </c>
      <c r="K233" s="21">
        <v>3426</v>
      </c>
      <c r="L233" s="22" t="s">
        <v>57</v>
      </c>
      <c r="M233" s="22" t="s">
        <v>1568</v>
      </c>
      <c r="N233" s="22" t="s">
        <v>2001</v>
      </c>
      <c r="O233" s="22">
        <v>0</v>
      </c>
      <c r="P233" s="20" t="s">
        <v>1021</v>
      </c>
      <c r="Q233" s="22">
        <v>0</v>
      </c>
      <c r="R233" s="20" t="s">
        <v>1021</v>
      </c>
      <c r="S233" s="21"/>
      <c r="T233" s="21"/>
      <c r="U233" s="21"/>
      <c r="V233" s="24" t="s">
        <v>1947</v>
      </c>
    </row>
    <row r="234" spans="1:22" ht="21" customHeight="1" x14ac:dyDescent="0.25">
      <c r="A234" s="20" t="s">
        <v>1982</v>
      </c>
      <c r="B234" s="20" t="s">
        <v>49</v>
      </c>
      <c r="C234" s="21" t="s">
        <v>1920</v>
      </c>
      <c r="D234" s="20" t="s">
        <v>1901</v>
      </c>
      <c r="E234" s="20" t="s">
        <v>417</v>
      </c>
      <c r="F234" s="20">
        <v>15</v>
      </c>
      <c r="G234" s="20" t="s">
        <v>647</v>
      </c>
      <c r="H234" s="20" t="s">
        <v>761</v>
      </c>
      <c r="I234" s="21" t="s">
        <v>303</v>
      </c>
      <c r="J234" s="21">
        <v>638</v>
      </c>
      <c r="K234" s="21">
        <v>2259</v>
      </c>
      <c r="L234" s="22" t="s">
        <v>1587</v>
      </c>
      <c r="M234" s="22" t="s">
        <v>1558</v>
      </c>
      <c r="N234" s="22" t="s">
        <v>1340</v>
      </c>
      <c r="O234" s="22">
        <v>0</v>
      </c>
      <c r="P234" s="20" t="s">
        <v>1021</v>
      </c>
      <c r="Q234" s="22">
        <v>0</v>
      </c>
      <c r="R234" s="20" t="s">
        <v>1021</v>
      </c>
      <c r="S234" s="21"/>
      <c r="T234" s="21"/>
      <c r="U234" s="21"/>
      <c r="V234" s="20" t="s">
        <v>277</v>
      </c>
    </row>
    <row r="235" spans="1:22" x14ac:dyDescent="0.25">
      <c r="A235" s="20" t="s">
        <v>1982</v>
      </c>
      <c r="B235" s="20" t="s">
        <v>49</v>
      </c>
      <c r="C235" s="21" t="s">
        <v>1920</v>
      </c>
      <c r="D235" s="20" t="s">
        <v>1902</v>
      </c>
      <c r="E235" s="20" t="s">
        <v>418</v>
      </c>
      <c r="F235" s="20">
        <v>4</v>
      </c>
      <c r="G235" s="20" t="s">
        <v>648</v>
      </c>
      <c r="H235" s="20" t="s">
        <v>762</v>
      </c>
      <c r="I235" s="21" t="s">
        <v>303</v>
      </c>
      <c r="J235" s="21">
        <v>223</v>
      </c>
      <c r="K235" s="21">
        <v>7518</v>
      </c>
      <c r="L235" s="22" t="s">
        <v>1676</v>
      </c>
      <c r="M235" s="22" t="s">
        <v>1559</v>
      </c>
      <c r="N235" s="22" t="s">
        <v>1341</v>
      </c>
      <c r="O235" s="22">
        <v>0</v>
      </c>
      <c r="P235" s="20" t="s">
        <v>1021</v>
      </c>
      <c r="Q235" s="22">
        <v>0</v>
      </c>
      <c r="R235" s="20" t="s">
        <v>1021</v>
      </c>
      <c r="S235" s="21"/>
      <c r="T235" s="21"/>
      <c r="U235" s="21"/>
      <c r="V235" s="20" t="s">
        <v>278</v>
      </c>
    </row>
    <row r="236" spans="1:22" s="8" customFormat="1" ht="24.6" customHeight="1" x14ac:dyDescent="0.25">
      <c r="A236" s="20" t="s">
        <v>1982</v>
      </c>
      <c r="B236" s="20" t="s">
        <v>49</v>
      </c>
      <c r="C236" s="21" t="s">
        <v>1920</v>
      </c>
      <c r="D236" s="20" t="s">
        <v>1903</v>
      </c>
      <c r="E236" s="20" t="s">
        <v>528</v>
      </c>
      <c r="F236" s="20">
        <v>14</v>
      </c>
      <c r="G236" s="20" t="s">
        <v>982</v>
      </c>
      <c r="H236" s="20" t="s">
        <v>983</v>
      </c>
      <c r="I236" s="21" t="s">
        <v>438</v>
      </c>
      <c r="J236" s="21">
        <v>1271</v>
      </c>
      <c r="K236" s="21">
        <v>1271</v>
      </c>
      <c r="L236" s="22" t="s">
        <v>50</v>
      </c>
      <c r="M236" s="22" t="s">
        <v>1560</v>
      </c>
      <c r="N236" s="22" t="s">
        <v>1342</v>
      </c>
      <c r="O236" s="22">
        <v>23</v>
      </c>
      <c r="P236" s="20" t="s">
        <v>1070</v>
      </c>
      <c r="Q236" s="22">
        <v>0</v>
      </c>
      <c r="R236" s="20" t="s">
        <v>1021</v>
      </c>
      <c r="S236" s="21"/>
      <c r="T236" s="21"/>
      <c r="U236" s="21"/>
      <c r="V236" s="20" t="s">
        <v>279</v>
      </c>
    </row>
    <row r="237" spans="1:22" x14ac:dyDescent="0.25">
      <c r="A237" s="20" t="s">
        <v>1982</v>
      </c>
      <c r="B237" s="20" t="s">
        <v>49</v>
      </c>
      <c r="C237" s="21" t="s">
        <v>1920</v>
      </c>
      <c r="D237" s="20" t="s">
        <v>1904</v>
      </c>
      <c r="E237" s="20" t="s">
        <v>1020</v>
      </c>
      <c r="F237" s="20">
        <v>13</v>
      </c>
      <c r="G237" s="20" t="s">
        <v>649</v>
      </c>
      <c r="H237" s="20" t="s">
        <v>763</v>
      </c>
      <c r="I237" s="21" t="s">
        <v>438</v>
      </c>
      <c r="J237" s="21">
        <v>4431</v>
      </c>
      <c r="K237" s="21">
        <v>4431</v>
      </c>
      <c r="L237" s="22" t="s">
        <v>1696</v>
      </c>
      <c r="M237" s="22" t="s">
        <v>1384</v>
      </c>
      <c r="N237" s="22" t="s">
        <v>1343</v>
      </c>
      <c r="O237" s="22">
        <v>0</v>
      </c>
      <c r="P237" s="20" t="s">
        <v>1021</v>
      </c>
      <c r="Q237" s="22">
        <v>0</v>
      </c>
      <c r="R237" s="20" t="s">
        <v>1021</v>
      </c>
      <c r="S237" s="21"/>
      <c r="T237" s="21"/>
      <c r="U237" s="21"/>
      <c r="V237" s="20" t="s">
        <v>280</v>
      </c>
    </row>
    <row r="238" spans="1:22" s="17" customFormat="1" x14ac:dyDescent="0.25">
      <c r="A238" s="20" t="s">
        <v>1961</v>
      </c>
      <c r="B238" s="20" t="s">
        <v>94</v>
      </c>
      <c r="C238" s="21" t="s">
        <v>1923</v>
      </c>
      <c r="D238" s="20" t="s">
        <v>1942</v>
      </c>
      <c r="E238" s="20" t="s">
        <v>505</v>
      </c>
      <c r="F238" s="20">
        <v>-2</v>
      </c>
      <c r="G238" s="20" t="s">
        <v>938</v>
      </c>
      <c r="H238" s="20" t="s">
        <v>939</v>
      </c>
      <c r="I238" s="21" t="s">
        <v>303</v>
      </c>
      <c r="J238" s="20"/>
      <c r="K238" s="20"/>
      <c r="L238" s="23" t="s">
        <v>1963</v>
      </c>
      <c r="M238" s="23" t="s">
        <v>1522</v>
      </c>
      <c r="N238" s="23"/>
      <c r="O238" s="23" t="s">
        <v>1569</v>
      </c>
      <c r="P238" s="23" t="s">
        <v>1569</v>
      </c>
      <c r="Q238" s="23" t="s">
        <v>1569</v>
      </c>
      <c r="R238" s="20" t="s">
        <v>1021</v>
      </c>
      <c r="S238" s="20"/>
      <c r="T238" s="20"/>
      <c r="U238" s="20"/>
      <c r="V238" s="20" t="s">
        <v>138</v>
      </c>
    </row>
    <row r="239" spans="1:22" x14ac:dyDescent="0.25">
      <c r="A239" s="20" t="s">
        <v>1982</v>
      </c>
      <c r="B239" s="20" t="s">
        <v>51</v>
      </c>
      <c r="C239" s="21" t="s">
        <v>1920</v>
      </c>
      <c r="D239" s="20" t="s">
        <v>1905</v>
      </c>
      <c r="E239" s="20" t="s">
        <v>529</v>
      </c>
      <c r="F239" s="20">
        <v>2</v>
      </c>
      <c r="G239" s="20" t="s">
        <v>984</v>
      </c>
      <c r="H239" s="20" t="s">
        <v>985</v>
      </c>
      <c r="I239" s="21" t="s">
        <v>303</v>
      </c>
      <c r="J239" s="21">
        <v>733</v>
      </c>
      <c r="K239" s="21">
        <v>1642</v>
      </c>
      <c r="L239" s="22" t="s">
        <v>52</v>
      </c>
      <c r="M239" s="22" t="s">
        <v>1561</v>
      </c>
      <c r="N239" s="22" t="s">
        <v>1344</v>
      </c>
      <c r="O239" s="22">
        <v>0</v>
      </c>
      <c r="P239" s="20" t="s">
        <v>1021</v>
      </c>
      <c r="Q239" s="22">
        <v>0</v>
      </c>
      <c r="R239" s="20" t="s">
        <v>1021</v>
      </c>
      <c r="S239" s="21"/>
      <c r="T239" s="21"/>
      <c r="U239" s="21"/>
      <c r="V239" s="20" t="s">
        <v>281</v>
      </c>
    </row>
    <row r="240" spans="1:22" x14ac:dyDescent="0.25">
      <c r="A240" s="20" t="s">
        <v>1982</v>
      </c>
      <c r="B240" s="20" t="s">
        <v>51</v>
      </c>
      <c r="C240" s="21" t="s">
        <v>1920</v>
      </c>
      <c r="D240" s="20" t="s">
        <v>1906</v>
      </c>
      <c r="E240" s="20" t="s">
        <v>530</v>
      </c>
      <c r="F240" s="20">
        <v>17</v>
      </c>
      <c r="G240" s="20" t="s">
        <v>650</v>
      </c>
      <c r="H240" s="20" t="s">
        <v>764</v>
      </c>
      <c r="I240" s="21" t="s">
        <v>438</v>
      </c>
      <c r="J240" s="21">
        <v>1732</v>
      </c>
      <c r="K240" s="21">
        <v>1732</v>
      </c>
      <c r="L240" s="22" t="s">
        <v>1697</v>
      </c>
      <c r="M240" s="22" t="s">
        <v>1562</v>
      </c>
      <c r="N240" s="22" t="s">
        <v>1345</v>
      </c>
      <c r="O240" s="22">
        <v>5</v>
      </c>
      <c r="P240" s="20" t="s">
        <v>1041</v>
      </c>
      <c r="Q240" s="22">
        <v>0</v>
      </c>
      <c r="R240" s="20" t="s">
        <v>1021</v>
      </c>
      <c r="S240" s="21"/>
      <c r="T240" s="21"/>
      <c r="U240" s="21"/>
      <c r="V240" s="20" t="s">
        <v>282</v>
      </c>
    </row>
    <row r="241" spans="1:22" x14ac:dyDescent="0.25">
      <c r="A241" s="20" t="s">
        <v>1982</v>
      </c>
      <c r="B241" s="20" t="s">
        <v>49</v>
      </c>
      <c r="C241" s="21" t="s">
        <v>1920</v>
      </c>
      <c r="D241" s="20" t="s">
        <v>1907</v>
      </c>
      <c r="E241" s="20" t="s">
        <v>531</v>
      </c>
      <c r="F241" s="20">
        <v>10</v>
      </c>
      <c r="G241" s="20" t="s">
        <v>986</v>
      </c>
      <c r="H241" s="20" t="s">
        <v>987</v>
      </c>
      <c r="I241" s="21" t="s">
        <v>438</v>
      </c>
      <c r="J241" s="21">
        <v>3324</v>
      </c>
      <c r="K241" s="21">
        <v>3324</v>
      </c>
      <c r="L241" s="22" t="s">
        <v>53</v>
      </c>
      <c r="M241" s="22" t="s">
        <v>1563</v>
      </c>
      <c r="N241" s="22" t="s">
        <v>1346</v>
      </c>
      <c r="O241" s="22">
        <v>1</v>
      </c>
      <c r="P241" s="20" t="s">
        <v>1024</v>
      </c>
      <c r="Q241" s="22">
        <v>0</v>
      </c>
      <c r="R241" s="20" t="s">
        <v>1021</v>
      </c>
      <c r="S241" s="21"/>
      <c r="T241" s="21"/>
      <c r="U241" s="21"/>
      <c r="V241" s="20" t="s">
        <v>283</v>
      </c>
    </row>
    <row r="242" spans="1:22" ht="27.6" x14ac:dyDescent="0.25">
      <c r="A242" s="20" t="s">
        <v>1982</v>
      </c>
      <c r="B242" s="20" t="s">
        <v>49</v>
      </c>
      <c r="C242" s="21" t="s">
        <v>1920</v>
      </c>
      <c r="D242" s="20" t="s">
        <v>1908</v>
      </c>
      <c r="E242" s="20" t="s">
        <v>532</v>
      </c>
      <c r="F242" s="20">
        <v>16</v>
      </c>
      <c r="G242" s="20" t="s">
        <v>988</v>
      </c>
      <c r="H242" s="20" t="s">
        <v>989</v>
      </c>
      <c r="I242" s="21" t="s">
        <v>425</v>
      </c>
      <c r="J242" s="21">
        <v>1192</v>
      </c>
      <c r="K242" s="21">
        <v>7789</v>
      </c>
      <c r="L242" s="22" t="s">
        <v>54</v>
      </c>
      <c r="M242" s="22" t="s">
        <v>1564</v>
      </c>
      <c r="N242" s="22" t="s">
        <v>1347</v>
      </c>
      <c r="O242" s="22">
        <v>0</v>
      </c>
      <c r="P242" s="20" t="s">
        <v>1021</v>
      </c>
      <c r="Q242" s="22">
        <v>1</v>
      </c>
      <c r="R242" s="20" t="s">
        <v>1039</v>
      </c>
      <c r="S242" s="21">
        <v>85</v>
      </c>
      <c r="T242" s="21">
        <v>1106</v>
      </c>
      <c r="U242" s="21">
        <f>3-1</f>
        <v>2</v>
      </c>
      <c r="V242" s="20" t="s">
        <v>284</v>
      </c>
    </row>
    <row r="243" spans="1:22" x14ac:dyDescent="0.25">
      <c r="A243" s="20" t="s">
        <v>1982</v>
      </c>
      <c r="B243" s="20" t="s">
        <v>49</v>
      </c>
      <c r="C243" s="21" t="s">
        <v>1920</v>
      </c>
      <c r="D243" s="20" t="s">
        <v>1909</v>
      </c>
      <c r="E243" s="20" t="s">
        <v>1019</v>
      </c>
      <c r="F243" s="20">
        <v>15</v>
      </c>
      <c r="G243" s="20" t="s">
        <v>992</v>
      </c>
      <c r="H243" s="20" t="s">
        <v>765</v>
      </c>
      <c r="I243" s="21" t="s">
        <v>438</v>
      </c>
      <c r="J243" s="21">
        <v>2830</v>
      </c>
      <c r="K243" s="21">
        <v>2830</v>
      </c>
      <c r="L243" s="22" t="s">
        <v>55</v>
      </c>
      <c r="M243" s="22" t="s">
        <v>1566</v>
      </c>
      <c r="N243" s="22" t="s">
        <v>1350</v>
      </c>
      <c r="O243" s="22">
        <v>0</v>
      </c>
      <c r="P243" s="20" t="s">
        <v>1021</v>
      </c>
      <c r="Q243" s="22">
        <v>2</v>
      </c>
      <c r="R243" s="20" t="s">
        <v>1055</v>
      </c>
      <c r="S243" s="21"/>
      <c r="T243" s="21"/>
      <c r="U243" s="21"/>
      <c r="V243" s="20" t="s">
        <v>285</v>
      </c>
    </row>
    <row r="246" spans="1:22" x14ac:dyDescent="0.25">
      <c r="J246" s="3">
        <f>AVERAGE(J2:J243)</f>
        <v>2824.8475336322872</v>
      </c>
    </row>
    <row r="247" spans="1:22" x14ac:dyDescent="0.25">
      <c r="J247" s="3">
        <f>MEDIAN(J2:J243)</f>
        <v>2559</v>
      </c>
    </row>
    <row r="248" spans="1:22" x14ac:dyDescent="0.25">
      <c r="A248" t="s">
        <v>109</v>
      </c>
    </row>
    <row r="249" spans="1:22" x14ac:dyDescent="0.25">
      <c r="A249" t="s">
        <v>2108</v>
      </c>
    </row>
    <row r="250" spans="1:22" x14ac:dyDescent="0.25">
      <c r="A250" s="9" t="s">
        <v>2109</v>
      </c>
    </row>
  </sheetData>
  <autoFilter ref="A1:V243" xr:uid="{670DEBAE-FEEF-4AEF-A77E-72DD1C7E31AC}">
    <sortState xmlns:xlrd2="http://schemas.microsoft.com/office/spreadsheetml/2017/richdata2" ref="A2:V243">
      <sortCondition sortBy="cellColor" ref="A1:A243" dxfId="0"/>
    </sortState>
  </autoFilter>
  <sortState xmlns:xlrd2="http://schemas.microsoft.com/office/spreadsheetml/2017/richdata2" ref="B2:V243">
    <sortCondition ref="B2:B24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DCD58-F719-479B-B7D6-0B1437BBF022}">
  <dimension ref="A1:T55"/>
  <sheetViews>
    <sheetView topLeftCell="G1" workbookViewId="0">
      <pane ySplit="1" topLeftCell="A5" activePane="bottomLeft" state="frozen"/>
      <selection activeCell="D1" sqref="D1"/>
      <selection pane="bottomLeft" activeCell="H11" sqref="H11"/>
    </sheetView>
  </sheetViews>
  <sheetFormatPr defaultRowHeight="13.8" x14ac:dyDescent="0.25"/>
  <cols>
    <col min="1" max="1" width="24" customWidth="1"/>
    <col min="2" max="2" width="17.88671875" customWidth="1"/>
    <col min="3" max="3" width="18.109375" customWidth="1"/>
    <col min="4" max="4" width="8.109375" customWidth="1"/>
    <col min="5" max="5" width="16.44140625" customWidth="1"/>
    <col min="6" max="6" width="12.33203125" customWidth="1"/>
    <col min="7" max="7" width="36.33203125" customWidth="1"/>
    <col min="8" max="8" width="20.88671875" customWidth="1"/>
    <col min="9" max="9" width="18.6640625" customWidth="1"/>
    <col min="10" max="10" width="21.6640625" customWidth="1"/>
    <col min="11" max="11" width="19.33203125" customWidth="1"/>
    <col min="12" max="12" width="29.44140625" customWidth="1"/>
    <col min="13" max="13" width="13.88671875" customWidth="1"/>
    <col min="15" max="15" width="11.44140625" customWidth="1"/>
    <col min="16" max="16" width="13.21875" customWidth="1"/>
    <col min="17" max="17" width="21.6640625" customWidth="1"/>
    <col min="18" max="18" width="12.88671875" customWidth="1"/>
    <col min="19" max="19" width="10.6640625" customWidth="1"/>
  </cols>
  <sheetData>
    <row r="1" spans="1:20" ht="93" customHeight="1" x14ac:dyDescent="0.25">
      <c r="A1" s="13" t="s">
        <v>2007</v>
      </c>
      <c r="B1" s="13" t="s">
        <v>2008</v>
      </c>
      <c r="C1" s="13" t="s">
        <v>2009</v>
      </c>
      <c r="D1" s="13" t="s">
        <v>2010</v>
      </c>
      <c r="E1" s="13" t="s">
        <v>786</v>
      </c>
      <c r="F1" s="13" t="s">
        <v>787</v>
      </c>
      <c r="G1" s="13" t="s">
        <v>2011</v>
      </c>
      <c r="H1" s="13" t="s">
        <v>2063</v>
      </c>
      <c r="I1" s="13" t="s">
        <v>2012</v>
      </c>
      <c r="J1" s="13" t="s">
        <v>2065</v>
      </c>
      <c r="K1" s="13" t="s">
        <v>2013</v>
      </c>
      <c r="L1" s="13" t="s">
        <v>2014</v>
      </c>
      <c r="M1" s="13" t="s">
        <v>2015</v>
      </c>
      <c r="N1" s="13" t="s">
        <v>2016</v>
      </c>
      <c r="O1" s="13" t="s">
        <v>2107</v>
      </c>
      <c r="Q1" s="13" t="s">
        <v>2017</v>
      </c>
      <c r="R1" s="13" t="s">
        <v>2018</v>
      </c>
      <c r="S1" s="13" t="s">
        <v>2019</v>
      </c>
      <c r="T1" s="1"/>
    </row>
    <row r="2" spans="1:20" ht="29.4" customHeight="1" x14ac:dyDescent="0.25">
      <c r="A2" s="1" t="s">
        <v>42</v>
      </c>
      <c r="B2" s="1" t="s">
        <v>2104</v>
      </c>
      <c r="C2" s="1" t="s">
        <v>2021</v>
      </c>
      <c r="D2" s="1">
        <v>11</v>
      </c>
      <c r="E2" s="1" t="s">
        <v>535</v>
      </c>
      <c r="F2" s="1" t="s">
        <v>652</v>
      </c>
      <c r="G2" s="14" t="s">
        <v>2022</v>
      </c>
      <c r="H2" s="14">
        <v>0</v>
      </c>
      <c r="I2" s="14">
        <v>7</v>
      </c>
      <c r="J2" s="1">
        <v>0</v>
      </c>
      <c r="K2" s="1">
        <v>2</v>
      </c>
      <c r="L2" s="1" t="s">
        <v>2020</v>
      </c>
      <c r="M2" s="1">
        <v>336</v>
      </c>
      <c r="N2" s="14">
        <v>364</v>
      </c>
      <c r="O2" s="7">
        <v>700</v>
      </c>
      <c r="P2" s="7">
        <v>336</v>
      </c>
      <c r="Q2" s="1">
        <v>-9</v>
      </c>
      <c r="R2" s="1">
        <v>700</v>
      </c>
      <c r="S2" s="1">
        <v>5116</v>
      </c>
      <c r="T2" s="1"/>
    </row>
    <row r="3" spans="1:20" ht="28.2" customHeight="1" x14ac:dyDescent="0.25">
      <c r="A3" s="1" t="s">
        <v>25</v>
      </c>
      <c r="B3" s="1" t="s">
        <v>1724</v>
      </c>
      <c r="C3" s="1" t="s">
        <v>2023</v>
      </c>
      <c r="D3" s="1">
        <v>16</v>
      </c>
      <c r="E3" s="1" t="s">
        <v>537</v>
      </c>
      <c r="F3" s="1" t="s">
        <v>654</v>
      </c>
      <c r="G3" s="14" t="s">
        <v>2024</v>
      </c>
      <c r="H3" s="14">
        <v>3</v>
      </c>
      <c r="I3" s="14">
        <v>0</v>
      </c>
      <c r="J3" s="1">
        <v>0</v>
      </c>
      <c r="K3" s="1">
        <v>1</v>
      </c>
      <c r="L3" s="1" t="s">
        <v>2025</v>
      </c>
      <c r="M3" s="1">
        <v>1022</v>
      </c>
      <c r="N3" s="1">
        <v>1446</v>
      </c>
      <c r="O3" s="7">
        <v>2468</v>
      </c>
      <c r="P3" s="7">
        <v>1022</v>
      </c>
      <c r="Q3" s="1">
        <v>29</v>
      </c>
      <c r="R3" s="1">
        <v>2468</v>
      </c>
      <c r="S3" s="1">
        <v>5116</v>
      </c>
      <c r="T3" s="1"/>
    </row>
    <row r="4" spans="1:20" ht="39" customHeight="1" x14ac:dyDescent="0.25">
      <c r="A4" s="1" t="s">
        <v>47</v>
      </c>
      <c r="B4" s="1" t="s">
        <v>1726</v>
      </c>
      <c r="C4" s="1" t="s">
        <v>2026</v>
      </c>
      <c r="D4" s="1">
        <v>16</v>
      </c>
      <c r="E4" s="1" t="s">
        <v>540</v>
      </c>
      <c r="F4" s="1" t="s">
        <v>656</v>
      </c>
      <c r="G4" s="14" t="s">
        <v>2027</v>
      </c>
      <c r="H4" s="14">
        <v>0</v>
      </c>
      <c r="I4" s="14">
        <v>2</v>
      </c>
      <c r="J4" s="1">
        <v>0</v>
      </c>
      <c r="K4" s="1">
        <v>1</v>
      </c>
      <c r="L4" s="1" t="s">
        <v>2028</v>
      </c>
      <c r="M4" s="1">
        <v>2162</v>
      </c>
      <c r="N4" s="1">
        <v>5677</v>
      </c>
      <c r="O4" s="7">
        <v>7597</v>
      </c>
      <c r="P4" s="7">
        <v>2162</v>
      </c>
      <c r="Q4" s="1">
        <v>1</v>
      </c>
      <c r="R4" s="1">
        <v>7838</v>
      </c>
      <c r="S4" s="1">
        <v>7711</v>
      </c>
      <c r="T4" s="1"/>
    </row>
    <row r="5" spans="1:20" ht="34.200000000000003" customHeight="1" x14ac:dyDescent="0.25">
      <c r="A5" s="1" t="s">
        <v>21</v>
      </c>
      <c r="B5" s="1" t="s">
        <v>1742</v>
      </c>
      <c r="C5" s="1" t="s">
        <v>2029</v>
      </c>
      <c r="D5" s="1">
        <v>16</v>
      </c>
      <c r="E5" s="1" t="s">
        <v>548</v>
      </c>
      <c r="F5" s="1" t="s">
        <v>664</v>
      </c>
      <c r="G5" s="14" t="s">
        <v>2030</v>
      </c>
      <c r="H5" s="14">
        <v>0</v>
      </c>
      <c r="I5" s="14">
        <v>2</v>
      </c>
      <c r="J5" s="1">
        <v>0</v>
      </c>
      <c r="K5" s="1">
        <v>0</v>
      </c>
      <c r="L5" s="1" t="s">
        <v>439</v>
      </c>
      <c r="M5" s="1">
        <v>2131</v>
      </c>
      <c r="N5" s="1">
        <v>1926</v>
      </c>
      <c r="O5" s="7">
        <v>4146</v>
      </c>
      <c r="P5" s="7">
        <v>2131</v>
      </c>
      <c r="Q5" s="1">
        <v>-2</v>
      </c>
      <c r="R5" s="1">
        <v>4057</v>
      </c>
      <c r="S5" s="1">
        <v>4146</v>
      </c>
      <c r="T5" s="1"/>
    </row>
    <row r="6" spans="1:20" ht="18" customHeight="1" x14ac:dyDescent="0.25">
      <c r="A6" s="1" t="s">
        <v>9</v>
      </c>
      <c r="B6" s="1" t="s">
        <v>1766</v>
      </c>
      <c r="C6" s="1" t="s">
        <v>2031</v>
      </c>
      <c r="D6" s="1">
        <v>18</v>
      </c>
      <c r="E6" s="1" t="s">
        <v>838</v>
      </c>
      <c r="F6" s="1" t="s">
        <v>839</v>
      </c>
      <c r="G6" s="14" t="s">
        <v>2032</v>
      </c>
      <c r="H6" s="14">
        <v>0</v>
      </c>
      <c r="I6" s="14">
        <v>4</v>
      </c>
      <c r="J6" s="14">
        <v>0</v>
      </c>
      <c r="K6" s="14">
        <v>5</v>
      </c>
      <c r="L6" s="1" t="s">
        <v>439</v>
      </c>
      <c r="M6" s="1">
        <v>1896</v>
      </c>
      <c r="N6" s="1">
        <v>1210</v>
      </c>
      <c r="O6" s="2">
        <v>3106</v>
      </c>
      <c r="P6" s="2">
        <v>1896</v>
      </c>
      <c r="Q6" s="1">
        <v>-7</v>
      </c>
      <c r="R6" s="1">
        <v>3106</v>
      </c>
      <c r="S6" s="1">
        <v>3099</v>
      </c>
      <c r="T6" s="1"/>
    </row>
    <row r="7" spans="1:20" ht="16.2" customHeight="1" x14ac:dyDescent="0.25">
      <c r="A7" s="1" t="s">
        <v>27</v>
      </c>
      <c r="B7" s="1" t="s">
        <v>1769</v>
      </c>
      <c r="C7" s="1" t="s">
        <v>2033</v>
      </c>
      <c r="D7" s="1">
        <v>18</v>
      </c>
      <c r="E7" s="1" t="s">
        <v>857</v>
      </c>
      <c r="F7" s="1" t="s">
        <v>858</v>
      </c>
      <c r="G7" s="14" t="s">
        <v>2034</v>
      </c>
      <c r="H7" s="14">
        <v>0</v>
      </c>
      <c r="I7" s="14">
        <v>2</v>
      </c>
      <c r="J7" s="1">
        <v>0</v>
      </c>
      <c r="K7" s="1">
        <v>1</v>
      </c>
      <c r="L7" s="1" t="s">
        <v>2025</v>
      </c>
      <c r="M7" s="1" t="s">
        <v>2035</v>
      </c>
      <c r="N7" s="1" t="s">
        <v>2036</v>
      </c>
      <c r="O7" s="7">
        <v>2619</v>
      </c>
      <c r="P7" s="7" t="s">
        <v>440</v>
      </c>
      <c r="Q7" s="1">
        <v>2</v>
      </c>
      <c r="R7" s="1">
        <v>2619</v>
      </c>
      <c r="S7" s="1">
        <v>5527</v>
      </c>
      <c r="T7" s="1"/>
    </row>
    <row r="8" spans="1:20" ht="23.4" customHeight="1" x14ac:dyDescent="0.25">
      <c r="A8" s="1" t="s">
        <v>27</v>
      </c>
      <c r="B8" s="1" t="s">
        <v>1777</v>
      </c>
      <c r="C8" s="1" t="s">
        <v>2037</v>
      </c>
      <c r="D8" s="1">
        <v>13</v>
      </c>
      <c r="E8" s="1" t="s">
        <v>571</v>
      </c>
      <c r="F8" s="1" t="s">
        <v>689</v>
      </c>
      <c r="G8" s="14" t="s">
        <v>2038</v>
      </c>
      <c r="H8" s="14">
        <v>0</v>
      </c>
      <c r="I8" s="14">
        <v>3</v>
      </c>
      <c r="J8" s="1">
        <v>0</v>
      </c>
      <c r="K8" s="1">
        <v>0</v>
      </c>
      <c r="L8" s="1" t="s">
        <v>2025</v>
      </c>
      <c r="M8" s="1">
        <v>1135</v>
      </c>
      <c r="N8" s="1">
        <v>258</v>
      </c>
      <c r="O8" s="7">
        <v>1393</v>
      </c>
      <c r="P8" s="7">
        <v>1135</v>
      </c>
      <c r="Q8" s="1">
        <v>998</v>
      </c>
      <c r="R8" s="1">
        <v>1393</v>
      </c>
      <c r="S8" s="1">
        <v>4987</v>
      </c>
      <c r="T8" s="1"/>
    </row>
    <row r="9" spans="1:20" ht="33" customHeight="1" x14ac:dyDescent="0.25">
      <c r="A9" s="1" t="s">
        <v>6</v>
      </c>
      <c r="B9" s="1" t="s">
        <v>1924</v>
      </c>
      <c r="C9" s="1" t="s">
        <v>373</v>
      </c>
      <c r="D9" s="1">
        <v>11</v>
      </c>
      <c r="E9" s="1" t="s">
        <v>582</v>
      </c>
      <c r="F9" s="1" t="s">
        <v>700</v>
      </c>
      <c r="G9" s="14" t="s">
        <v>1601</v>
      </c>
      <c r="H9" s="14">
        <v>0</v>
      </c>
      <c r="I9" s="14">
        <v>1</v>
      </c>
      <c r="J9" s="14">
        <v>0</v>
      </c>
      <c r="K9" s="14">
        <v>4</v>
      </c>
      <c r="L9" s="1" t="s">
        <v>2020</v>
      </c>
      <c r="M9" s="1"/>
      <c r="N9" s="1"/>
      <c r="O9" s="7"/>
      <c r="P9" s="7"/>
      <c r="Q9" s="1"/>
      <c r="R9" s="1"/>
      <c r="S9" s="1"/>
      <c r="T9" s="1"/>
    </row>
    <row r="10" spans="1:20" ht="24" customHeight="1" x14ac:dyDescent="0.25">
      <c r="A10" s="1" t="s">
        <v>80</v>
      </c>
      <c r="B10" s="1" t="s">
        <v>1796</v>
      </c>
      <c r="C10" s="1" t="s">
        <v>2039</v>
      </c>
      <c r="D10" s="1">
        <v>12</v>
      </c>
      <c r="E10" s="1" t="s">
        <v>890</v>
      </c>
      <c r="F10" s="1" t="s">
        <v>675</v>
      </c>
      <c r="G10" s="14" t="s">
        <v>2040</v>
      </c>
      <c r="H10" s="14">
        <v>0</v>
      </c>
      <c r="I10" s="14">
        <v>0</v>
      </c>
      <c r="J10" s="14">
        <v>0</v>
      </c>
      <c r="K10" s="14">
        <v>2</v>
      </c>
      <c r="L10" s="1" t="s">
        <v>2025</v>
      </c>
      <c r="M10" s="1">
        <v>686</v>
      </c>
      <c r="N10" s="1">
        <v>1827</v>
      </c>
      <c r="O10" s="2">
        <v>2513</v>
      </c>
      <c r="P10" s="2">
        <v>686</v>
      </c>
      <c r="Q10" s="1">
        <v>4</v>
      </c>
      <c r="R10" s="1">
        <v>2513</v>
      </c>
      <c r="S10" s="1">
        <v>3269</v>
      </c>
      <c r="T10" s="1"/>
    </row>
    <row r="11" spans="1:20" ht="25.95" customHeight="1" x14ac:dyDescent="0.25">
      <c r="A11" s="1" t="s">
        <v>30</v>
      </c>
      <c r="B11" s="1" t="s">
        <v>1797</v>
      </c>
      <c r="C11" s="1" t="s">
        <v>2042</v>
      </c>
      <c r="D11" s="1">
        <v>-2</v>
      </c>
      <c r="E11" s="1" t="s">
        <v>586</v>
      </c>
      <c r="F11" s="1" t="s">
        <v>704</v>
      </c>
      <c r="G11" s="14" t="s">
        <v>2043</v>
      </c>
      <c r="H11" s="14">
        <v>0</v>
      </c>
      <c r="I11" s="14">
        <v>2</v>
      </c>
      <c r="J11" s="14">
        <v>0</v>
      </c>
      <c r="K11" s="14">
        <v>2</v>
      </c>
      <c r="L11" s="1" t="s">
        <v>2020</v>
      </c>
      <c r="M11" s="1">
        <v>517</v>
      </c>
      <c r="N11" s="1">
        <v>139</v>
      </c>
      <c r="O11" s="2">
        <v>656</v>
      </c>
      <c r="P11" s="2">
        <v>517</v>
      </c>
      <c r="Q11" s="1">
        <v>0</v>
      </c>
      <c r="R11" s="1">
        <v>656</v>
      </c>
      <c r="S11" s="1">
        <v>4154</v>
      </c>
      <c r="T11" s="1"/>
    </row>
    <row r="12" spans="1:20" ht="30" customHeight="1" x14ac:dyDescent="0.25">
      <c r="A12" s="1" t="s">
        <v>30</v>
      </c>
      <c r="B12" s="1" t="s">
        <v>1801</v>
      </c>
      <c r="C12" s="1" t="s">
        <v>375</v>
      </c>
      <c r="D12" s="1">
        <v>14</v>
      </c>
      <c r="E12" s="1" t="s">
        <v>584</v>
      </c>
      <c r="F12" s="1" t="s">
        <v>702</v>
      </c>
      <c r="G12" s="14" t="s">
        <v>2041</v>
      </c>
      <c r="H12" s="14">
        <v>0</v>
      </c>
      <c r="I12" s="14">
        <v>3</v>
      </c>
      <c r="J12" s="14">
        <v>0</v>
      </c>
      <c r="K12" s="14">
        <v>1</v>
      </c>
      <c r="L12" s="1" t="s">
        <v>2025</v>
      </c>
      <c r="M12" s="1">
        <v>450</v>
      </c>
      <c r="N12" s="1">
        <v>3120</v>
      </c>
      <c r="O12" s="7">
        <v>3570</v>
      </c>
      <c r="P12" s="7">
        <v>450</v>
      </c>
      <c r="Q12" s="1">
        <v>6</v>
      </c>
      <c r="R12" s="1">
        <v>3570</v>
      </c>
      <c r="S12" s="1">
        <v>3994</v>
      </c>
      <c r="T12" s="1"/>
    </row>
    <row r="13" spans="1:20" ht="30" customHeight="1" x14ac:dyDescent="0.25">
      <c r="A13" s="2" t="s">
        <v>64</v>
      </c>
      <c r="B13" s="2" t="s">
        <v>2061</v>
      </c>
      <c r="C13" s="2" t="s">
        <v>2064</v>
      </c>
      <c r="D13" s="2">
        <v>17</v>
      </c>
      <c r="E13" s="2" t="s">
        <v>589</v>
      </c>
      <c r="F13" s="2" t="s">
        <v>706</v>
      </c>
      <c r="G13" s="12" t="s">
        <v>65</v>
      </c>
      <c r="H13" s="14">
        <v>19</v>
      </c>
      <c r="I13" s="14">
        <v>0</v>
      </c>
      <c r="J13" s="14">
        <v>0</v>
      </c>
      <c r="K13" s="14">
        <v>1</v>
      </c>
      <c r="L13" s="2" t="s">
        <v>1713</v>
      </c>
      <c r="M13" s="1"/>
      <c r="N13" s="1"/>
      <c r="O13" s="2">
        <v>1844</v>
      </c>
      <c r="P13" s="2"/>
      <c r="Q13" s="6">
        <v>9</v>
      </c>
      <c r="R13" s="1"/>
      <c r="S13" s="1"/>
      <c r="T13" s="1"/>
    </row>
    <row r="14" spans="1:20" ht="22.2" customHeight="1" x14ac:dyDescent="0.25">
      <c r="A14" s="1" t="s">
        <v>64</v>
      </c>
      <c r="B14" s="1" t="s">
        <v>2105</v>
      </c>
      <c r="C14" s="1" t="s">
        <v>380</v>
      </c>
      <c r="D14" s="1">
        <v>18</v>
      </c>
      <c r="E14" s="1" t="s">
        <v>590</v>
      </c>
      <c r="F14" s="1" t="s">
        <v>707</v>
      </c>
      <c r="G14" s="14" t="s">
        <v>2044</v>
      </c>
      <c r="H14" s="14">
        <v>0</v>
      </c>
      <c r="I14" s="14">
        <v>7</v>
      </c>
      <c r="J14" s="1">
        <v>5</v>
      </c>
      <c r="K14" s="1">
        <v>0</v>
      </c>
      <c r="L14" s="1" t="s">
        <v>2028</v>
      </c>
      <c r="M14" s="1">
        <v>2495</v>
      </c>
      <c r="N14" s="1">
        <v>1213</v>
      </c>
      <c r="O14" s="2">
        <v>3726</v>
      </c>
      <c r="P14" s="2">
        <v>2495</v>
      </c>
      <c r="Q14" s="1">
        <v>11</v>
      </c>
      <c r="R14" s="1">
        <v>3708</v>
      </c>
      <c r="S14" s="1">
        <v>3726</v>
      </c>
      <c r="T14" s="1"/>
    </row>
    <row r="15" spans="1:20" ht="25.95" customHeight="1" x14ac:dyDescent="0.25">
      <c r="A15" s="1" t="s">
        <v>64</v>
      </c>
      <c r="B15" s="1" t="s">
        <v>1813</v>
      </c>
      <c r="C15" s="1" t="s">
        <v>382</v>
      </c>
      <c r="D15" s="1">
        <v>13</v>
      </c>
      <c r="E15" s="1" t="s">
        <v>592</v>
      </c>
      <c r="F15" s="1" t="s">
        <v>709</v>
      </c>
      <c r="G15" s="14" t="s">
        <v>2045</v>
      </c>
      <c r="H15" s="14">
        <v>0</v>
      </c>
      <c r="I15" s="14">
        <v>3</v>
      </c>
      <c r="J15" s="1">
        <v>0</v>
      </c>
      <c r="K15" s="1">
        <v>0</v>
      </c>
      <c r="L15" s="1" t="s">
        <v>439</v>
      </c>
      <c r="M15" s="1">
        <v>907</v>
      </c>
      <c r="N15" s="1">
        <v>1568</v>
      </c>
      <c r="O15" s="2">
        <v>2475</v>
      </c>
      <c r="P15" s="2">
        <v>907</v>
      </c>
      <c r="Q15" s="1">
        <v>-7</v>
      </c>
      <c r="R15" s="1">
        <v>2475</v>
      </c>
      <c r="S15" s="1">
        <v>3379</v>
      </c>
      <c r="T15" s="1"/>
    </row>
    <row r="16" spans="1:20" ht="32.4" customHeight="1" x14ac:dyDescent="0.25">
      <c r="A16" s="1" t="s">
        <v>89</v>
      </c>
      <c r="B16" s="7" t="s">
        <v>1842</v>
      </c>
      <c r="C16" s="7" t="s">
        <v>1700</v>
      </c>
      <c r="D16" s="7">
        <v>14</v>
      </c>
      <c r="E16" s="7" t="s">
        <v>1702</v>
      </c>
      <c r="F16" s="7" t="s">
        <v>1701</v>
      </c>
      <c r="G16" s="14" t="s">
        <v>2046</v>
      </c>
      <c r="H16" s="14">
        <v>0</v>
      </c>
      <c r="I16" s="14">
        <v>1</v>
      </c>
      <c r="J16" s="14">
        <v>4</v>
      </c>
      <c r="K16" s="14">
        <v>0</v>
      </c>
      <c r="L16" s="1" t="s">
        <v>439</v>
      </c>
      <c r="M16" s="1">
        <v>1639</v>
      </c>
      <c r="N16" s="1">
        <v>1898</v>
      </c>
      <c r="O16" s="7">
        <v>3623</v>
      </c>
      <c r="P16" s="7">
        <v>1639</v>
      </c>
      <c r="Q16" s="1">
        <v>0</v>
      </c>
      <c r="R16" s="1">
        <v>3623</v>
      </c>
      <c r="S16" s="1">
        <v>3623</v>
      </c>
      <c r="T16" s="1"/>
    </row>
    <row r="17" spans="1:20" s="6" customFormat="1" ht="40.950000000000003" customHeight="1" x14ac:dyDescent="0.25">
      <c r="A17" s="6" t="s">
        <v>70</v>
      </c>
      <c r="B17" s="6" t="s">
        <v>1981</v>
      </c>
      <c r="C17" s="6" t="s">
        <v>2047</v>
      </c>
      <c r="D17" s="6">
        <v>17</v>
      </c>
      <c r="E17" s="6" t="s">
        <v>932</v>
      </c>
      <c r="F17" s="6" t="s">
        <v>933</v>
      </c>
      <c r="G17" s="15" t="s">
        <v>115</v>
      </c>
      <c r="H17" s="15">
        <v>0</v>
      </c>
      <c r="I17" s="15">
        <v>0</v>
      </c>
      <c r="J17" s="15">
        <v>0</v>
      </c>
      <c r="K17" s="15">
        <v>2</v>
      </c>
      <c r="L17" s="6" t="s">
        <v>425</v>
      </c>
      <c r="O17" s="7">
        <v>568</v>
      </c>
      <c r="P17" s="7"/>
      <c r="Q17" s="6">
        <v>-8</v>
      </c>
      <c r="R17" s="6">
        <v>568</v>
      </c>
      <c r="S17" s="6">
        <v>6370</v>
      </c>
    </row>
    <row r="18" spans="1:20" ht="33" customHeight="1" x14ac:dyDescent="0.25">
      <c r="A18" s="1" t="s">
        <v>104</v>
      </c>
      <c r="B18" s="1" t="s">
        <v>2106</v>
      </c>
      <c r="C18" s="1" t="s">
        <v>2049</v>
      </c>
      <c r="D18" s="1">
        <v>6</v>
      </c>
      <c r="E18" s="1" t="s">
        <v>635</v>
      </c>
      <c r="F18" s="1" t="s">
        <v>749</v>
      </c>
      <c r="G18" s="14" t="s">
        <v>2050</v>
      </c>
      <c r="H18" s="14">
        <v>0</v>
      </c>
      <c r="I18" s="14">
        <v>2</v>
      </c>
      <c r="J18" s="1">
        <v>0</v>
      </c>
      <c r="K18" s="1">
        <v>3</v>
      </c>
      <c r="L18" s="1" t="s">
        <v>2025</v>
      </c>
      <c r="M18" s="1" t="s">
        <v>2051</v>
      </c>
      <c r="N18" s="1" t="s">
        <v>2052</v>
      </c>
      <c r="O18" s="7">
        <v>283</v>
      </c>
      <c r="P18" s="7">
        <v>215</v>
      </c>
      <c r="Q18" s="1">
        <v>1227</v>
      </c>
      <c r="R18" s="1">
        <v>283</v>
      </c>
      <c r="S18" s="1">
        <v>7563</v>
      </c>
      <c r="T18" s="1"/>
    </row>
    <row r="19" spans="1:20" ht="33" customHeight="1" x14ac:dyDescent="0.25">
      <c r="A19" s="1" t="s">
        <v>104</v>
      </c>
      <c r="B19" s="1" t="s">
        <v>1873</v>
      </c>
      <c r="C19" s="1" t="s">
        <v>409</v>
      </c>
      <c r="D19" s="1">
        <v>16</v>
      </c>
      <c r="E19" s="1" t="s">
        <v>630</v>
      </c>
      <c r="F19" s="1" t="s">
        <v>744</v>
      </c>
      <c r="G19" s="14" t="s">
        <v>2048</v>
      </c>
      <c r="H19" s="14">
        <v>0</v>
      </c>
      <c r="I19" s="14">
        <v>8</v>
      </c>
      <c r="J19" s="1">
        <v>0</v>
      </c>
      <c r="K19" s="1">
        <v>1</v>
      </c>
      <c r="L19" s="1" t="s">
        <v>2028</v>
      </c>
      <c r="M19" s="1">
        <v>2485</v>
      </c>
      <c r="N19" s="1">
        <v>1441</v>
      </c>
      <c r="O19" s="2">
        <v>3926</v>
      </c>
      <c r="P19" s="2">
        <v>2485</v>
      </c>
      <c r="Q19" s="1">
        <v>6</v>
      </c>
      <c r="R19" s="1">
        <v>3926</v>
      </c>
      <c r="S19" s="1">
        <v>4202</v>
      </c>
      <c r="T19" s="1"/>
    </row>
    <row r="20" spans="1:20" ht="23.4" customHeight="1" x14ac:dyDescent="0.25">
      <c r="A20" s="1" t="s">
        <v>86</v>
      </c>
      <c r="B20" s="1" t="s">
        <v>1884</v>
      </c>
      <c r="C20" s="1" t="s">
        <v>2053</v>
      </c>
      <c r="D20" s="1">
        <v>18</v>
      </c>
      <c r="E20" s="1" t="s">
        <v>955</v>
      </c>
      <c r="F20" s="1" t="s">
        <v>956</v>
      </c>
      <c r="G20" s="14" t="s">
        <v>2054</v>
      </c>
      <c r="H20" s="14">
        <v>0</v>
      </c>
      <c r="I20" s="14">
        <v>3</v>
      </c>
      <c r="J20" s="1">
        <v>0</v>
      </c>
      <c r="K20" s="1">
        <v>1</v>
      </c>
      <c r="L20" s="1" t="s">
        <v>2025</v>
      </c>
      <c r="M20" s="1" t="s">
        <v>2055</v>
      </c>
      <c r="N20" s="1" t="s">
        <v>2056</v>
      </c>
      <c r="O20" s="7">
        <v>856</v>
      </c>
      <c r="P20" s="7">
        <v>388</v>
      </c>
      <c r="Q20" s="1">
        <v>1081</v>
      </c>
      <c r="R20" s="1">
        <v>856</v>
      </c>
      <c r="S20" s="1">
        <v>3621</v>
      </c>
      <c r="T20" s="1"/>
    </row>
    <row r="21" spans="1:20" ht="22.2" customHeight="1" x14ac:dyDescent="0.25">
      <c r="A21" s="1" t="s">
        <v>49</v>
      </c>
      <c r="B21" s="1" t="s">
        <v>1908</v>
      </c>
      <c r="C21" s="1" t="s">
        <v>2057</v>
      </c>
      <c r="D21" s="1">
        <v>16</v>
      </c>
      <c r="E21" s="1" t="s">
        <v>988</v>
      </c>
      <c r="F21" s="1" t="s">
        <v>989</v>
      </c>
      <c r="G21" s="14" t="s">
        <v>2058</v>
      </c>
      <c r="H21" s="14">
        <v>0</v>
      </c>
      <c r="I21" s="14">
        <v>1</v>
      </c>
      <c r="J21" s="1">
        <v>0</v>
      </c>
      <c r="K21" s="1">
        <v>0</v>
      </c>
      <c r="L21" s="1" t="s">
        <v>2025</v>
      </c>
      <c r="M21" s="1" t="s">
        <v>2059</v>
      </c>
      <c r="N21" s="1" t="s">
        <v>2060</v>
      </c>
      <c r="O21" s="7">
        <v>1192</v>
      </c>
      <c r="P21" s="7">
        <v>85</v>
      </c>
      <c r="Q21" s="1">
        <v>4</v>
      </c>
      <c r="R21" s="1">
        <v>1192</v>
      </c>
      <c r="S21" s="1">
        <v>7789</v>
      </c>
      <c r="T21" s="1"/>
    </row>
    <row r="36" spans="9:10" x14ac:dyDescent="0.25">
      <c r="I36" s="7">
        <v>700</v>
      </c>
      <c r="J36" s="7">
        <v>336</v>
      </c>
    </row>
    <row r="37" spans="9:10" x14ac:dyDescent="0.25">
      <c r="I37" s="7">
        <v>2468</v>
      </c>
      <c r="J37" s="7">
        <v>1022</v>
      </c>
    </row>
    <row r="38" spans="9:10" x14ac:dyDescent="0.25">
      <c r="I38" s="7">
        <v>7597</v>
      </c>
      <c r="J38" s="7">
        <v>2162</v>
      </c>
    </row>
    <row r="39" spans="9:10" x14ac:dyDescent="0.25">
      <c r="I39" s="7">
        <v>4146</v>
      </c>
      <c r="J39" s="7">
        <v>2131</v>
      </c>
    </row>
    <row r="40" spans="9:10" x14ac:dyDescent="0.25">
      <c r="I40" s="2">
        <v>3106</v>
      </c>
      <c r="J40" s="2">
        <v>1896</v>
      </c>
    </row>
    <row r="41" spans="9:10" x14ac:dyDescent="0.25">
      <c r="I41" s="7">
        <v>2619</v>
      </c>
      <c r="J41" s="7" t="s">
        <v>440</v>
      </c>
    </row>
    <row r="42" spans="9:10" x14ac:dyDescent="0.25">
      <c r="I42" s="7">
        <v>1393</v>
      </c>
      <c r="J42" s="7">
        <v>1135</v>
      </c>
    </row>
    <row r="43" spans="9:10" x14ac:dyDescent="0.25">
      <c r="I43" s="7"/>
      <c r="J43" s="7"/>
    </row>
    <row r="44" spans="9:10" x14ac:dyDescent="0.25">
      <c r="I44" s="2">
        <v>2513</v>
      </c>
      <c r="J44" s="2">
        <v>686</v>
      </c>
    </row>
    <row r="45" spans="9:10" x14ac:dyDescent="0.25">
      <c r="I45" s="2">
        <v>656</v>
      </c>
      <c r="J45" s="2">
        <v>517</v>
      </c>
    </row>
    <row r="46" spans="9:10" x14ac:dyDescent="0.25">
      <c r="I46" s="7">
        <v>3570</v>
      </c>
      <c r="J46" s="7">
        <v>450</v>
      </c>
    </row>
    <row r="47" spans="9:10" x14ac:dyDescent="0.25">
      <c r="I47" s="2">
        <v>1844</v>
      </c>
      <c r="J47" s="2"/>
    </row>
    <row r="48" spans="9:10" x14ac:dyDescent="0.25">
      <c r="I48" s="2">
        <v>3726</v>
      </c>
      <c r="J48" s="2">
        <v>2495</v>
      </c>
    </row>
    <row r="49" spans="9:10" x14ac:dyDescent="0.25">
      <c r="I49" s="2">
        <v>2475</v>
      </c>
      <c r="J49" s="2">
        <v>907</v>
      </c>
    </row>
    <row r="50" spans="9:10" x14ac:dyDescent="0.25">
      <c r="I50" s="7">
        <v>3623</v>
      </c>
      <c r="J50" s="7">
        <v>1639</v>
      </c>
    </row>
    <row r="51" spans="9:10" x14ac:dyDescent="0.25">
      <c r="I51" s="7">
        <v>568</v>
      </c>
      <c r="J51" s="7"/>
    </row>
    <row r="52" spans="9:10" x14ac:dyDescent="0.25">
      <c r="I52" s="7">
        <v>283</v>
      </c>
      <c r="J52" s="7">
        <v>215</v>
      </c>
    </row>
    <row r="53" spans="9:10" x14ac:dyDescent="0.25">
      <c r="I53" s="2">
        <v>3926</v>
      </c>
      <c r="J53" s="2">
        <v>2485</v>
      </c>
    </row>
    <row r="54" spans="9:10" x14ac:dyDescent="0.25">
      <c r="I54" s="7">
        <v>856</v>
      </c>
      <c r="J54" s="7">
        <v>388</v>
      </c>
    </row>
    <row r="55" spans="9:10" x14ac:dyDescent="0.25">
      <c r="I55" s="7">
        <v>1192</v>
      </c>
      <c r="J55" s="7">
        <v>85</v>
      </c>
    </row>
  </sheetData>
  <autoFilter ref="A1:T21" xr:uid="{603DCD58-F719-479B-B7D6-0B1437BBF022}"/>
  <sortState xmlns:xlrd2="http://schemas.microsoft.com/office/spreadsheetml/2017/richdata2" ref="A2:T21">
    <sortCondition ref="A2:A21"/>
    <sortCondition ref="C2:C2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42EB-32EF-4F38-81EB-978879A69531}">
  <dimension ref="A1:B20"/>
  <sheetViews>
    <sheetView workbookViewId="0">
      <selection activeCell="N19" sqref="N19"/>
    </sheetView>
  </sheetViews>
  <sheetFormatPr defaultRowHeight="13.8" x14ac:dyDescent="0.25"/>
  <cols>
    <col min="1" max="1" width="12.21875" bestFit="1" customWidth="1"/>
  </cols>
  <sheetData>
    <row r="1" spans="1:2" x14ac:dyDescent="0.25">
      <c r="A1" t="s">
        <v>2103</v>
      </c>
      <c r="B1" s="1">
        <v>-9</v>
      </c>
    </row>
    <row r="2" spans="1:2" x14ac:dyDescent="0.25">
      <c r="A2" t="s">
        <v>2103</v>
      </c>
      <c r="B2" s="1">
        <v>29</v>
      </c>
    </row>
    <row r="3" spans="1:2" x14ac:dyDescent="0.25">
      <c r="A3" t="s">
        <v>2103</v>
      </c>
      <c r="B3" s="1">
        <v>1</v>
      </c>
    </row>
    <row r="4" spans="1:2" x14ac:dyDescent="0.25">
      <c r="A4" t="s">
        <v>2103</v>
      </c>
      <c r="B4" s="1">
        <v>-2</v>
      </c>
    </row>
    <row r="5" spans="1:2" x14ac:dyDescent="0.25">
      <c r="A5" t="s">
        <v>2103</v>
      </c>
      <c r="B5" s="1">
        <v>-7</v>
      </c>
    </row>
    <row r="6" spans="1:2" x14ac:dyDescent="0.25">
      <c r="A6" t="s">
        <v>2103</v>
      </c>
      <c r="B6" s="1">
        <v>2</v>
      </c>
    </row>
    <row r="7" spans="1:2" x14ac:dyDescent="0.25">
      <c r="A7" t="s">
        <v>2103</v>
      </c>
      <c r="B7" s="1">
        <v>998</v>
      </c>
    </row>
    <row r="8" spans="1:2" x14ac:dyDescent="0.25">
      <c r="A8" t="s">
        <v>2103</v>
      </c>
      <c r="B8" s="1"/>
    </row>
    <row r="9" spans="1:2" x14ac:dyDescent="0.25">
      <c r="A9" t="s">
        <v>2103</v>
      </c>
      <c r="B9" s="1">
        <v>4</v>
      </c>
    </row>
    <row r="10" spans="1:2" x14ac:dyDescent="0.25">
      <c r="A10" t="s">
        <v>2103</v>
      </c>
      <c r="B10" s="1">
        <v>0</v>
      </c>
    </row>
    <row r="11" spans="1:2" x14ac:dyDescent="0.25">
      <c r="A11" t="s">
        <v>2103</v>
      </c>
      <c r="B11" s="1">
        <v>6</v>
      </c>
    </row>
    <row r="12" spans="1:2" x14ac:dyDescent="0.25">
      <c r="A12" t="s">
        <v>2103</v>
      </c>
      <c r="B12" s="6">
        <v>9</v>
      </c>
    </row>
    <row r="13" spans="1:2" x14ac:dyDescent="0.25">
      <c r="A13" t="s">
        <v>2103</v>
      </c>
      <c r="B13" s="1">
        <v>11</v>
      </c>
    </row>
    <row r="14" spans="1:2" x14ac:dyDescent="0.25">
      <c r="A14" t="s">
        <v>2103</v>
      </c>
      <c r="B14" s="1">
        <v>-7</v>
      </c>
    </row>
    <row r="15" spans="1:2" x14ac:dyDescent="0.25">
      <c r="A15" t="s">
        <v>2103</v>
      </c>
      <c r="B15" s="1">
        <v>0</v>
      </c>
    </row>
    <row r="16" spans="1:2" x14ac:dyDescent="0.25">
      <c r="A16" t="s">
        <v>2103</v>
      </c>
      <c r="B16" s="6"/>
    </row>
    <row r="17" spans="1:2" x14ac:dyDescent="0.25">
      <c r="A17" t="s">
        <v>2103</v>
      </c>
      <c r="B17" s="1">
        <v>1227</v>
      </c>
    </row>
    <row r="18" spans="1:2" x14ac:dyDescent="0.25">
      <c r="A18" t="s">
        <v>2103</v>
      </c>
      <c r="B18" s="1">
        <v>6</v>
      </c>
    </row>
    <row r="19" spans="1:2" x14ac:dyDescent="0.25">
      <c r="A19" t="s">
        <v>2103</v>
      </c>
      <c r="B19" s="1">
        <v>1081</v>
      </c>
    </row>
    <row r="20" spans="1:2" x14ac:dyDescent="0.25">
      <c r="A20" t="s">
        <v>2103</v>
      </c>
      <c r="B20" s="1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Somatic Pseudogene</vt:lpstr>
      <vt:lpstr>anno_inverted_insertion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 ZENG</dc:creator>
  <cp:lastModifiedBy>Xi ZENG</cp:lastModifiedBy>
  <dcterms:created xsi:type="dcterms:W3CDTF">2015-06-05T18:17:20Z</dcterms:created>
  <dcterms:modified xsi:type="dcterms:W3CDTF">2025-07-05T14:09:55Z</dcterms:modified>
</cp:coreProperties>
</file>