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zeng.xiangyan\babycare纸尿裤\"/>
    </mc:Choice>
  </mc:AlternateContent>
  <xr:revisionPtr revIDLastSave="0" documentId="13_ncr:1_{EDA14F9B-C8D0-4FA6-9AA3-D121F64059D6}" xr6:coauthVersionLast="36" xr6:coauthVersionMax="36" xr10:uidLastSave="{00000000-0000-0000-0000-000000000000}"/>
  <bookViews>
    <workbookView xWindow="0" yWindow="3000" windowWidth="19200" windowHeight="7125" activeTab="1" xr2:uid="{00000000-000D-0000-FFFF-FFFF00000000}"/>
  </bookViews>
  <sheets>
    <sheet name="透视" sheetId="2" r:id="rId1"/>
    <sheet name="原始映射表" sheetId="1" r:id="rId2"/>
    <sheet name="Sheet3" sheetId="5" r:id="rId3"/>
    <sheet name="Sheet2" sheetId="4" r:id="rId4"/>
    <sheet name="Sheet1" sheetId="3" r:id="rId5"/>
  </sheets>
  <definedNames>
    <definedName name="_xlnm._FilterDatabase" localSheetId="1" hidden="1">原始映射表!$A$1:$G$514</definedName>
  </definedNames>
  <calcPr calcId="191029"/>
  <pivotCaches>
    <pivotCache cacheId="34" r:id="rId6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2" i="1"/>
  <c r="G325" i="1" l="1"/>
  <c r="G324" i="1"/>
  <c r="G323" i="1"/>
  <c r="G322" i="1"/>
  <c r="G321" i="1"/>
  <c r="G301" i="1"/>
  <c r="F294" i="1"/>
  <c r="G293" i="1"/>
  <c r="G279" i="1"/>
  <c r="G276" i="1"/>
  <c r="G274" i="1"/>
  <c r="G254" i="1"/>
  <c r="G251" i="1"/>
  <c r="G250" i="1"/>
  <c r="G248" i="1"/>
  <c r="G246" i="1"/>
  <c r="G245" i="1"/>
  <c r="G244" i="1"/>
  <c r="G243" i="1"/>
  <c r="F218" i="1"/>
  <c r="G217" i="1"/>
  <c r="F214" i="1"/>
  <c r="F125" i="1"/>
  <c r="F121" i="1"/>
  <c r="F120" i="1"/>
  <c r="F117" i="1"/>
  <c r="F115" i="1"/>
  <c r="F114" i="1"/>
  <c r="F113" i="1"/>
  <c r="F112" i="1"/>
  <c r="F111" i="1"/>
  <c r="F106" i="1"/>
  <c r="F105" i="1"/>
  <c r="F104" i="1"/>
  <c r="F103" i="1"/>
  <c r="F102" i="1"/>
  <c r="F96" i="1"/>
  <c r="F95" i="1"/>
  <c r="F94" i="1"/>
  <c r="F93" i="1"/>
  <c r="F92" i="1"/>
  <c r="F91" i="1"/>
  <c r="F90" i="1"/>
  <c r="F89" i="1"/>
  <c r="F83" i="1"/>
  <c r="F79" i="1"/>
  <c r="F78" i="1"/>
  <c r="F77" i="1"/>
  <c r="F76" i="1"/>
  <c r="F75" i="1"/>
  <c r="F74" i="1"/>
  <c r="F73" i="1"/>
  <c r="F71" i="1"/>
  <c r="F60" i="1"/>
  <c r="F58" i="1"/>
  <c r="F55" i="1"/>
  <c r="F49" i="1"/>
  <c r="F48" i="1"/>
  <c r="F47" i="1"/>
</calcChain>
</file>

<file path=xl/sharedStrings.xml><?xml version="1.0" encoding="utf-8"?>
<sst xmlns="http://schemas.openxmlformats.org/spreadsheetml/2006/main" count="2710" uniqueCount="620">
  <si>
    <t>品牌</t>
  </si>
  <si>
    <t>系列线</t>
  </si>
  <si>
    <t>价位段</t>
  </si>
  <si>
    <t>9C</t>
  </si>
  <si>
    <t>1元以下</t>
  </si>
  <si>
    <t>AIKUUBEAR/爱酷熊</t>
  </si>
  <si>
    <t>1-2元</t>
  </si>
  <si>
    <t>Anmous/安慕斯</t>
  </si>
  <si>
    <t>2.5-3.5元</t>
  </si>
  <si>
    <t>BABYCARE</t>
  </si>
  <si>
    <t>2-2.5元</t>
  </si>
  <si>
    <t>BaKen/倍康</t>
  </si>
  <si>
    <t>3.5+</t>
  </si>
  <si>
    <t>bebebus</t>
  </si>
  <si>
    <t>总计</t>
  </si>
  <si>
    <t>BEBETOUR</t>
  </si>
  <si>
    <t>beishi/贝氏</t>
  </si>
  <si>
    <t>Berlquer/蓓趣</t>
  </si>
  <si>
    <t>Besuper/贝舒乐</t>
  </si>
  <si>
    <t>BOBDOG/巴布豆</t>
  </si>
  <si>
    <t>Capable/卡比布</t>
  </si>
  <si>
    <t>Care Daily/凯儿得乐</t>
  </si>
  <si>
    <t>CHIAUS/雀氏</t>
  </si>
  <si>
    <t>Classic Teddy/精典泰迪</t>
  </si>
  <si>
    <t>DADDY BABY/爹地宝贝</t>
  </si>
  <si>
    <t>DADDY'S CHOICE/爸爸的选择</t>
  </si>
  <si>
    <t>Dodie</t>
  </si>
  <si>
    <t>DRESS/吉氏</t>
  </si>
  <si>
    <t>D－SLEEPBABY/舒氏宝贝</t>
  </si>
  <si>
    <t>Eleser/爱乐爱</t>
  </si>
  <si>
    <t>Enternal Summer/盛夏光年</t>
  </si>
  <si>
    <t>FISHER-PRICE/费雪</t>
  </si>
  <si>
    <t>FITTI/菲比</t>
  </si>
  <si>
    <t>FIVE RAMS/五羊</t>
  </si>
  <si>
    <t>Gift/亲抚</t>
  </si>
  <si>
    <t>Goodbaby/好孩子</t>
  </si>
  <si>
    <t>HOPE BABY/希望宝宝</t>
  </si>
  <si>
    <t>Howdge/好之</t>
  </si>
  <si>
    <t>KAO/花王</t>
  </si>
  <si>
    <t>leby/乐贝</t>
  </si>
  <si>
    <t>LELCH/露安适</t>
  </si>
  <si>
    <t>MIJIE/咪洁</t>
  </si>
  <si>
    <t>moony</t>
  </si>
  <si>
    <t>NEPIA/妮飘</t>
  </si>
  <si>
    <t>nuby（努比）</t>
  </si>
  <si>
    <t>nuby/努比</t>
  </si>
  <si>
    <t>OHBABY/欧贝比</t>
  </si>
  <si>
    <t>OKBEBE</t>
  </si>
  <si>
    <t>OUKATU/悠卡兔</t>
  </si>
  <si>
    <t>Pigeon/贝亲</t>
  </si>
  <si>
    <t>Qisezhu/七色猪</t>
  </si>
  <si>
    <t>Q－MO/奇莫</t>
  </si>
  <si>
    <t>SCOORNEST/科巢</t>
  </si>
  <si>
    <t>SOLOVE</t>
  </si>
  <si>
    <t>TEDDY BEAR/泰迪熊</t>
  </si>
  <si>
    <t>The three piggy/三只小猪</t>
  </si>
  <si>
    <t>UYUBO/优宜宝</t>
  </si>
  <si>
    <t>YINGYA/婴芽</t>
  </si>
  <si>
    <t>艾叶草</t>
  </si>
  <si>
    <t>安儿乐</t>
  </si>
  <si>
    <t>巴巴象</t>
  </si>
  <si>
    <t>帮宝适</t>
  </si>
  <si>
    <t>宝婴美</t>
  </si>
  <si>
    <t>碧芭宝贝</t>
  </si>
  <si>
    <t>布班迪</t>
  </si>
  <si>
    <t>聪博</t>
  </si>
  <si>
    <t>大王</t>
  </si>
  <si>
    <t>大嘴猴</t>
  </si>
  <si>
    <t>德佑</t>
  </si>
  <si>
    <t>哆啦哈蕾</t>
  </si>
  <si>
    <t>好奇</t>
  </si>
  <si>
    <t>花臣</t>
  </si>
  <si>
    <t>佳婴</t>
  </si>
  <si>
    <t>家得宝</t>
  </si>
  <si>
    <t>可优比</t>
  </si>
  <si>
    <t>乐氧派</t>
  </si>
  <si>
    <t>龙猫博士</t>
  </si>
  <si>
    <t>妈咪宝贝</t>
  </si>
  <si>
    <t>萌亲日记</t>
  </si>
  <si>
    <t>米兜熊</t>
  </si>
  <si>
    <t>名人宝宝</t>
  </si>
  <si>
    <t>南极人</t>
  </si>
  <si>
    <t>奇酷（Chikool）</t>
  </si>
  <si>
    <t>亲宝宝</t>
  </si>
  <si>
    <t>亲格</t>
  </si>
  <si>
    <t>趣天才</t>
  </si>
  <si>
    <t>柔丫</t>
  </si>
  <si>
    <t>十月结晶</t>
  </si>
  <si>
    <t>舒比奇</t>
  </si>
  <si>
    <t>爽然</t>
  </si>
  <si>
    <t>松达</t>
  </si>
  <si>
    <t>兔头妈妈甄选</t>
  </si>
  <si>
    <t>宛初</t>
  </si>
  <si>
    <t>王子婴儿</t>
  </si>
  <si>
    <t>卫神（wesens）</t>
  </si>
  <si>
    <t>小鹿叮叮</t>
  </si>
  <si>
    <t>小茗妈妈</t>
  </si>
  <si>
    <t>小歪歪</t>
  </si>
  <si>
    <t>雅耐</t>
  </si>
  <si>
    <t>一朵</t>
  </si>
  <si>
    <t>宜婴</t>
  </si>
  <si>
    <t>茵茵（cojin）</t>
  </si>
  <si>
    <t>英维妮</t>
  </si>
  <si>
    <t>优贝舒</t>
  </si>
  <si>
    <t>优厘</t>
  </si>
  <si>
    <t>优茵</t>
  </si>
  <si>
    <t>子初（Springbuds）</t>
  </si>
  <si>
    <t>片单价</t>
  </si>
  <si>
    <t>皇家御裤</t>
  </si>
  <si>
    <t>金装</t>
  </si>
  <si>
    <t>小森林</t>
  </si>
  <si>
    <t>小桃裤/铂金装</t>
  </si>
  <si>
    <t>柯基裤/软萌星人</t>
  </si>
  <si>
    <t>小云窗</t>
  </si>
  <si>
    <t>奢透呼吸</t>
  </si>
  <si>
    <t>企鹅裤</t>
  </si>
  <si>
    <t>蒲公英</t>
  </si>
  <si>
    <t>黑金帮</t>
  </si>
  <si>
    <t>一级帮</t>
  </si>
  <si>
    <t>绿帮（超薄干爽）</t>
  </si>
  <si>
    <t>清新帮</t>
  </si>
  <si>
    <t>纯净帮</t>
  </si>
  <si>
    <t>袋鼠裤</t>
  </si>
  <si>
    <t>光羽</t>
  </si>
  <si>
    <t>短裤式</t>
  </si>
  <si>
    <t>迪士尼IP</t>
  </si>
  <si>
    <t>精灵</t>
  </si>
  <si>
    <t>轻透系列</t>
  </si>
  <si>
    <t>自然之恩</t>
  </si>
  <si>
    <t>4+</t>
  </si>
  <si>
    <t>鎏金</t>
  </si>
  <si>
    <t>甜睡系列</t>
  </si>
  <si>
    <t>花信风</t>
  </si>
  <si>
    <t>维E</t>
  </si>
  <si>
    <t>轻薄贴身系列</t>
  </si>
  <si>
    <t>奢华肌</t>
  </si>
  <si>
    <t>family</t>
  </si>
  <si>
    <t>盛夏光年</t>
  </si>
  <si>
    <t>大鱼海棠</t>
  </si>
  <si>
    <t>Smiley</t>
  </si>
  <si>
    <t>Radio</t>
  </si>
  <si>
    <t>冰淇淋</t>
  </si>
  <si>
    <t>丛林物语</t>
  </si>
  <si>
    <t>缥缈</t>
  </si>
  <si>
    <t>疯狂动物谜</t>
  </si>
  <si>
    <t>光年之外</t>
  </si>
  <si>
    <t>风雅系列</t>
  </si>
  <si>
    <t>麒遇记</t>
  </si>
  <si>
    <t>panda/胖达</t>
  </si>
  <si>
    <t>夏末半海</t>
  </si>
  <si>
    <t>糖果</t>
  </si>
  <si>
    <t>炫彩</t>
  </si>
  <si>
    <t>气功</t>
  </si>
  <si>
    <t>极上系列</t>
  </si>
  <si>
    <t>甄选系列</t>
  </si>
  <si>
    <t>、</t>
  </si>
  <si>
    <t>畅透系列</t>
  </si>
  <si>
    <t>睡睡裤</t>
  </si>
  <si>
    <t>皇家佑肌</t>
  </si>
  <si>
    <t>云柔系列</t>
  </si>
  <si>
    <t>皇室</t>
  </si>
  <si>
    <t>木法沙</t>
  </si>
  <si>
    <t>专研臀肌</t>
  </si>
  <si>
    <t>星星的礼物</t>
  </si>
  <si>
    <t>太空银离子</t>
  </si>
  <si>
    <t>Air Pro</t>
  </si>
  <si>
    <t>飞享</t>
  </si>
  <si>
    <t>花苞裤</t>
  </si>
  <si>
    <t>经典（瞬爽透气）</t>
  </si>
  <si>
    <t>成长一步</t>
  </si>
  <si>
    <t>巧虎</t>
  </si>
  <si>
    <t>梦想家</t>
  </si>
  <si>
    <t>红花山</t>
  </si>
  <si>
    <t>夏日清爽</t>
  </si>
  <si>
    <t>空调裤</t>
  </si>
  <si>
    <t>弱酸水果裤</t>
  </si>
  <si>
    <t>有氧极薄</t>
  </si>
  <si>
    <t>云柔丝滑</t>
  </si>
  <si>
    <t>璀璨星河</t>
  </si>
  <si>
    <t>牛奶小内裤</t>
  </si>
  <si>
    <t>春之畅</t>
  </si>
  <si>
    <t>太空裤</t>
  </si>
  <si>
    <t>菠萝裤</t>
  </si>
  <si>
    <t>小波浪</t>
  </si>
  <si>
    <t>淘气菠萝</t>
  </si>
  <si>
    <t>梦の初语</t>
  </si>
  <si>
    <t>小轻芯</t>
  </si>
  <si>
    <t>扭扭弹力裤</t>
  </si>
  <si>
    <t>魔力吸吸</t>
  </si>
  <si>
    <t>特柔小轻芯</t>
  </si>
  <si>
    <t>超薄干爽</t>
  </si>
  <si>
    <t>超柔防漏</t>
  </si>
  <si>
    <t>生肖裤</t>
  </si>
  <si>
    <t>通用超薄透气（实惠干爽）</t>
  </si>
  <si>
    <t>小酷裤</t>
  </si>
  <si>
    <t>屁屁好朋友（超薄）</t>
  </si>
  <si>
    <t>糖果成长裤</t>
  </si>
  <si>
    <t>小鸭成长裤</t>
  </si>
  <si>
    <t>夜用NIGHT成长裤</t>
  </si>
  <si>
    <t>Summer超薄成长裤</t>
  </si>
  <si>
    <t>小画家</t>
  </si>
  <si>
    <t>环球之旅</t>
  </si>
  <si>
    <t>桃叶精华</t>
  </si>
  <si>
    <t>小公举</t>
  </si>
  <si>
    <t>小熊成长</t>
  </si>
  <si>
    <t>蓝甘菊</t>
  </si>
  <si>
    <t>小黄鸭</t>
  </si>
  <si>
    <t>日夏</t>
  </si>
  <si>
    <t>至柔</t>
  </si>
  <si>
    <t>天鹅裤</t>
  </si>
  <si>
    <t>纯净小熊</t>
  </si>
  <si>
    <t>柔护</t>
  </si>
  <si>
    <t>经典系列</t>
  </si>
  <si>
    <t>日夜清新系列</t>
  </si>
  <si>
    <t>日夜透薄系列</t>
  </si>
  <si>
    <t>体育之星</t>
  </si>
  <si>
    <t>天然亲肤系列</t>
  </si>
  <si>
    <t>氧护系列</t>
  </si>
  <si>
    <t>微气候</t>
  </si>
  <si>
    <t>呼吸特薄系列</t>
  </si>
  <si>
    <t>臻薄宠爱系列</t>
  </si>
  <si>
    <t>亲肌肤贵族系列</t>
  </si>
  <si>
    <t>薄柔夜用系列</t>
  </si>
  <si>
    <t>果然裤系列/薄+C</t>
  </si>
  <si>
    <t>薄快吸</t>
  </si>
  <si>
    <t>小芯肌</t>
  </si>
  <si>
    <t>玩彩派系列</t>
  </si>
  <si>
    <t>柔润金棉系列（铂金装）</t>
  </si>
  <si>
    <t>超柔软</t>
  </si>
  <si>
    <t>天才夺金</t>
  </si>
  <si>
    <t>大宝专用</t>
  </si>
  <si>
    <t>柔软宇宙</t>
  </si>
  <si>
    <t>四象神话系列</t>
  </si>
  <si>
    <t>草莓贝贝</t>
  </si>
  <si>
    <t>航天IP/航天四象神话</t>
  </si>
  <si>
    <t>轻芯炫薄</t>
  </si>
  <si>
    <t>超薄</t>
  </si>
  <si>
    <t>皇室弱酸</t>
  </si>
  <si>
    <t>小猪佩奇苹果裤</t>
  </si>
  <si>
    <t>小猪佩奇菠萝裤</t>
  </si>
  <si>
    <t>欢薄悦动</t>
  </si>
  <si>
    <t>轻丝薄</t>
  </si>
  <si>
    <t>日享云柔</t>
  </si>
  <si>
    <t>彩虹</t>
  </si>
  <si>
    <t>皇冠奢柔</t>
  </si>
  <si>
    <t>自然系列</t>
  </si>
  <si>
    <t>新王牌系列</t>
  </si>
  <si>
    <t>臻棉系列</t>
  </si>
  <si>
    <t>超薄蓝鲸</t>
  </si>
  <si>
    <t>紫鲸幻吸</t>
  </si>
  <si>
    <t>探柔秘境</t>
  </si>
  <si>
    <t>超薄鲸吸</t>
  </si>
  <si>
    <t>海豚</t>
  </si>
  <si>
    <t>超薄透气拥抱</t>
  </si>
  <si>
    <t>拥抱系列</t>
  </si>
  <si>
    <t>狮子</t>
  </si>
  <si>
    <t>柔薄鲸吸</t>
  </si>
  <si>
    <t>芯博鲸吸</t>
  </si>
  <si>
    <t>环腰超薄</t>
  </si>
  <si>
    <t>铂芯装</t>
  </si>
  <si>
    <t>清芯逸动</t>
  </si>
  <si>
    <t>皇家至柔系列</t>
  </si>
  <si>
    <t>轻柔系列</t>
  </si>
  <si>
    <t>淳氧弱酸</t>
  </si>
  <si>
    <t>淳棉</t>
  </si>
  <si>
    <t>轻奢装</t>
  </si>
  <si>
    <t>极光透气</t>
  </si>
  <si>
    <t>特能吸</t>
  </si>
  <si>
    <t>致薄</t>
  </si>
  <si>
    <t>柔柔芯</t>
  </si>
  <si>
    <t>薄薄芯</t>
  </si>
  <si>
    <t>太空芯（熊本熊）</t>
  </si>
  <si>
    <t>花城印象系列</t>
  </si>
  <si>
    <t>瞬吸棉</t>
  </si>
  <si>
    <t>游泳裤</t>
  </si>
  <si>
    <t>海洋酷爽</t>
  </si>
  <si>
    <t>熊猫吹吹</t>
  </si>
  <si>
    <t>阳光动感</t>
  </si>
  <si>
    <t>小宇航员</t>
  </si>
  <si>
    <t>酷动BB裤</t>
  </si>
  <si>
    <t>水果POPO</t>
  </si>
  <si>
    <t>探索</t>
  </si>
  <si>
    <t>君子</t>
  </si>
  <si>
    <t>千金</t>
  </si>
  <si>
    <t>小鲜裤</t>
  </si>
  <si>
    <t>奇奇兽</t>
  </si>
  <si>
    <t>轻绒小裤裤</t>
  </si>
  <si>
    <t>奇妙动物</t>
  </si>
  <si>
    <t>吸吸拳</t>
  </si>
  <si>
    <t>温暖宝宝</t>
  </si>
  <si>
    <t>Whito</t>
  </si>
  <si>
    <t>Genki</t>
  </si>
  <si>
    <t>倾柔系列</t>
  </si>
  <si>
    <t>柔挚系列</t>
  </si>
  <si>
    <t>薄致系列</t>
  </si>
  <si>
    <t>美术家系列</t>
  </si>
  <si>
    <t>倾薄系列</t>
  </si>
  <si>
    <t>超薄干爽透气学行裤</t>
  </si>
  <si>
    <t>6D创意薄系列</t>
  </si>
  <si>
    <t>小飞人</t>
  </si>
  <si>
    <t>小小王子</t>
  </si>
  <si>
    <t>汪汪队</t>
  </si>
  <si>
    <t>云感薄</t>
  </si>
  <si>
    <t>创新薄</t>
  </si>
  <si>
    <t>山茶柔挚</t>
  </si>
  <si>
    <t>轻柔皇室弱酸</t>
  </si>
  <si>
    <t>至臻丝滑</t>
  </si>
  <si>
    <t>秒吸舒爽</t>
  </si>
  <si>
    <t>柔薄轻羽</t>
  </si>
  <si>
    <t>动起来</t>
  </si>
  <si>
    <t>金装呵护</t>
  </si>
  <si>
    <t>植萃舒护</t>
  </si>
  <si>
    <t>天空之门</t>
  </si>
  <si>
    <t>超薄透气</t>
  </si>
  <si>
    <t>熊猫裤</t>
  </si>
  <si>
    <t>Air Pro系列</t>
  </si>
  <si>
    <t>ToyJoy系列</t>
  </si>
  <si>
    <t>婴爱系列</t>
  </si>
  <si>
    <t>爱丽丝系列</t>
  </si>
  <si>
    <t>轻氧系列</t>
  </si>
  <si>
    <t>童话乐园</t>
  </si>
  <si>
    <t>皇家宝贝</t>
  </si>
  <si>
    <t>小狮子</t>
  </si>
  <si>
    <t>天才宝贝</t>
  </si>
  <si>
    <t>熊猫panpan</t>
  </si>
  <si>
    <t>飞蝶</t>
  </si>
  <si>
    <t>中国制造</t>
  </si>
  <si>
    <t>白金COOL玩</t>
  </si>
  <si>
    <t>铂金臻柔</t>
  </si>
  <si>
    <t>自造奢柔</t>
  </si>
  <si>
    <t>萌趣</t>
  </si>
  <si>
    <t>比得兔</t>
  </si>
  <si>
    <t>顽皮系列</t>
  </si>
  <si>
    <t>日用轻薄（丝薄）</t>
  </si>
  <si>
    <t>夜用绵柔（丝柔）</t>
  </si>
  <si>
    <t>弱酸亲肤（果C）</t>
  </si>
  <si>
    <t>丝柔尊享</t>
  </si>
  <si>
    <t>抑菌护肤（小鹿）</t>
  </si>
  <si>
    <t>超级飞侠</t>
  </si>
  <si>
    <t>人小力大</t>
  </si>
  <si>
    <t>小小梦想家</t>
  </si>
  <si>
    <t>小首相</t>
  </si>
  <si>
    <t>哈特王子</t>
  </si>
  <si>
    <t>森系</t>
  </si>
  <si>
    <t>艺术家</t>
  </si>
  <si>
    <t>时尚Π</t>
  </si>
  <si>
    <t>捕星记</t>
  </si>
  <si>
    <t>梦回唐朝</t>
  </si>
  <si>
    <t>唐朝风尚</t>
  </si>
  <si>
    <t>爱丽丝</t>
  </si>
  <si>
    <t>夏日么么茶</t>
  </si>
  <si>
    <t>Summer/GALA</t>
  </si>
  <si>
    <t>chiaus/雀氏</t>
  </si>
  <si>
    <t>炫吸芯</t>
  </si>
  <si>
    <t>阳光乐园系列</t>
  </si>
  <si>
    <t>极光系列</t>
  </si>
  <si>
    <t>梦幻童年</t>
  </si>
  <si>
    <t>风尚系列</t>
  </si>
  <si>
    <t>花花世界</t>
  </si>
  <si>
    <t>东方花语</t>
  </si>
  <si>
    <t>醒狮系列</t>
  </si>
  <si>
    <t>熊猫系列</t>
  </si>
  <si>
    <t>薄系列</t>
  </si>
  <si>
    <t>中国芯系列</t>
  </si>
  <si>
    <t>PH5.5</t>
  </si>
  <si>
    <t>艾心果</t>
  </si>
  <si>
    <t>萌艾</t>
  </si>
  <si>
    <t>醒醒</t>
  </si>
  <si>
    <t>艺术大师</t>
  </si>
  <si>
    <t>丛林狂想</t>
  </si>
  <si>
    <t>盲盒</t>
  </si>
  <si>
    <t>Q薄萌羽</t>
  </si>
  <si>
    <t>殿堂薄纱</t>
  </si>
  <si>
    <t>致皇家</t>
  </si>
  <si>
    <t>天空系列</t>
  </si>
  <si>
    <t>芯呼吸</t>
  </si>
  <si>
    <t>云吸畅爽</t>
  </si>
  <si>
    <t>多彩梦</t>
  </si>
  <si>
    <t>云薄轻芯</t>
  </si>
  <si>
    <t>超薄透气干爽系列</t>
  </si>
  <si>
    <t>米菲夜用系列</t>
  </si>
  <si>
    <t>小花园系列</t>
  </si>
  <si>
    <t>云弹乐动系列</t>
  </si>
  <si>
    <t>成长日志</t>
  </si>
  <si>
    <t>干爽超薄</t>
  </si>
  <si>
    <t>运动型</t>
  </si>
  <si>
    <t>大师杰作</t>
  </si>
  <si>
    <t>深海系列</t>
  </si>
  <si>
    <t>神现</t>
  </si>
  <si>
    <t>山海经</t>
  </si>
  <si>
    <t>棉花糖</t>
  </si>
  <si>
    <t>珍珠绵柔</t>
  </si>
  <si>
    <t>银装</t>
  </si>
  <si>
    <t>屁屁面膜</t>
  </si>
  <si>
    <t>森林密语</t>
  </si>
  <si>
    <t>air 薄 pro</t>
  </si>
  <si>
    <t>air 薄</t>
  </si>
  <si>
    <t>宇宙系列</t>
  </si>
  <si>
    <t>地标系列</t>
  </si>
  <si>
    <t>小倾芯</t>
  </si>
  <si>
    <t>芯太软</t>
  </si>
  <si>
    <t>芯飞扬</t>
  </si>
  <si>
    <t>王子帅帅裤</t>
  </si>
  <si>
    <t>仙女飘飘裙</t>
  </si>
  <si>
    <t>天鹅柔</t>
  </si>
  <si>
    <t>蚕丝柔维E</t>
  </si>
  <si>
    <t>奇幻马戏城</t>
  </si>
  <si>
    <t>小怪兽</t>
  </si>
  <si>
    <t>疯狂动物迷</t>
  </si>
  <si>
    <t>zero</t>
  </si>
  <si>
    <t>珊瑚海精灵</t>
  </si>
  <si>
    <t>薄乐C</t>
  </si>
  <si>
    <t>特薄绵柔</t>
  </si>
  <si>
    <t>柔润轻芯</t>
  </si>
  <si>
    <t>元気小精灵</t>
  </si>
  <si>
    <t>丝薄呵护</t>
  </si>
  <si>
    <t>超级薄系列</t>
  </si>
  <si>
    <t>童话家</t>
  </si>
  <si>
    <t>薄羽芯</t>
  </si>
  <si>
    <t>小小冒险家</t>
  </si>
  <si>
    <t>小小远洋家</t>
  </si>
  <si>
    <t>飞翔家</t>
  </si>
  <si>
    <t>维E鲜润</t>
  </si>
  <si>
    <t>乳木果鲜</t>
  </si>
  <si>
    <t>薄荷植愈</t>
  </si>
  <si>
    <t>AB芯抑菌</t>
  </si>
  <si>
    <t>透气薄敏感肌</t>
  </si>
  <si>
    <t>奢宠柔</t>
  </si>
  <si>
    <t>舞曲</t>
  </si>
  <si>
    <t>微氧芯</t>
  </si>
  <si>
    <t>丝蛋白</t>
  </si>
  <si>
    <t>一抹轻芯</t>
  </si>
  <si>
    <t>轻松小熊</t>
  </si>
  <si>
    <t>萌叽</t>
  </si>
  <si>
    <t>金质环腰</t>
  </si>
  <si>
    <t>乐天派</t>
  </si>
  <si>
    <t>优+柔</t>
  </si>
  <si>
    <t>优+薄</t>
  </si>
  <si>
    <t>弱酸果C</t>
  </si>
  <si>
    <t>C位薄</t>
  </si>
  <si>
    <t>可爱爽</t>
  </si>
  <si>
    <t>柔薄系列</t>
  </si>
  <si>
    <t>净护系列</t>
  </si>
  <si>
    <t>吸系列</t>
  </si>
  <si>
    <t>国潮熊猫</t>
  </si>
  <si>
    <t>云端系列</t>
  </si>
  <si>
    <t>缤纷童年</t>
  </si>
  <si>
    <t>梦幻海洋</t>
  </si>
  <si>
    <t>丛林之王</t>
  </si>
  <si>
    <t>真芯柔</t>
  </si>
  <si>
    <t>真芯爱</t>
  </si>
  <si>
    <t>真芯吸</t>
  </si>
  <si>
    <t>真芯睡</t>
  </si>
  <si>
    <t>真芯薄</t>
  </si>
  <si>
    <t>金芯呵护（超薄透气）</t>
  </si>
  <si>
    <t>丝享奢宠（弱酸）</t>
  </si>
  <si>
    <t>医护级</t>
  </si>
  <si>
    <t>钻石装</t>
  </si>
  <si>
    <t>轻透2.0</t>
  </si>
  <si>
    <t>Air柔日款</t>
  </si>
  <si>
    <t>Air柔夜款</t>
  </si>
  <si>
    <t>Breeze透日款</t>
  </si>
  <si>
    <t>Breeze透夜款</t>
  </si>
  <si>
    <t>兔兔柔</t>
  </si>
  <si>
    <t>光感柔</t>
  </si>
  <si>
    <t>初生柔</t>
  </si>
  <si>
    <t>放飞裸感</t>
  </si>
  <si>
    <t>天然裸感</t>
  </si>
  <si>
    <t>零触感丝柔</t>
  </si>
  <si>
    <t>丝绸裸感</t>
  </si>
  <si>
    <t>奢柔裸感</t>
  </si>
  <si>
    <t>GALA</t>
  </si>
  <si>
    <t>大艺术家</t>
  </si>
  <si>
    <t>莫吉托/mojito</t>
  </si>
  <si>
    <t>season流年</t>
  </si>
  <si>
    <t>NATURE</t>
  </si>
  <si>
    <t>音乐浪潮</t>
  </si>
  <si>
    <t>绵柔瞬吸</t>
  </si>
  <si>
    <t>铂金装</t>
  </si>
  <si>
    <t>POMPOM</t>
  </si>
  <si>
    <t>畅想家裸感</t>
  </si>
  <si>
    <t>嘭嘭</t>
  </si>
  <si>
    <t>魔力幻吸</t>
  </si>
  <si>
    <t>超薄全能</t>
  </si>
  <si>
    <t>轻呼吸</t>
  </si>
  <si>
    <t>纯净</t>
  </si>
  <si>
    <t>BB熊很柔软</t>
  </si>
  <si>
    <t>BB熊魔力吸</t>
  </si>
  <si>
    <t>BB熊真抑菌</t>
  </si>
  <si>
    <t>乐柔系列</t>
  </si>
  <si>
    <t>轻芯系列</t>
  </si>
  <si>
    <t>爱抚</t>
  </si>
  <si>
    <t>超薄萌柔</t>
  </si>
  <si>
    <t>芯选期待系列</t>
  </si>
  <si>
    <t>悦享纯柔</t>
  </si>
  <si>
    <t>臻品系列</t>
  </si>
  <si>
    <t>天空轻薄纸尿裤</t>
  </si>
  <si>
    <t>天空轻薄拉拉裤</t>
  </si>
  <si>
    <t>星外访客</t>
  </si>
  <si>
    <t>多效护理</t>
  </si>
  <si>
    <t>智能瞬吸/超薄干爽</t>
  </si>
  <si>
    <t>吸立方</t>
  </si>
  <si>
    <t>维E魔法</t>
  </si>
  <si>
    <t>奇幻丛林</t>
  </si>
  <si>
    <t>轻芯干爽/柔薄轻芯</t>
  </si>
  <si>
    <t>KSM</t>
  </si>
  <si>
    <t>悦享馨柔/奢护丝柔（铂金）</t>
  </si>
  <si>
    <t>蓝装</t>
  </si>
  <si>
    <t>丛林</t>
  </si>
  <si>
    <t>轻透型</t>
  </si>
  <si>
    <t>弱酸性</t>
  </si>
  <si>
    <t>蚕丝</t>
  </si>
  <si>
    <t>爱芽系列</t>
  </si>
  <si>
    <t>萌芽系列（医护级）</t>
  </si>
  <si>
    <t>婴芽系列</t>
  </si>
  <si>
    <t>臻薄系列</t>
  </si>
  <si>
    <t>熊芯呵护系列</t>
  </si>
  <si>
    <t>经典版</t>
  </si>
  <si>
    <t>至尊版</t>
  </si>
  <si>
    <t>童趣医护</t>
  </si>
  <si>
    <t>柔软twins</t>
  </si>
  <si>
    <t>双生装</t>
  </si>
  <si>
    <t>微生态</t>
  </si>
  <si>
    <t>鲸量吸Pro</t>
  </si>
  <si>
    <t>裸感柔Air</t>
  </si>
  <si>
    <t>透氧薄Lite</t>
  </si>
  <si>
    <t>花神护牡丹</t>
  </si>
  <si>
    <t>优选系列</t>
  </si>
  <si>
    <t>ai科技系列</t>
  </si>
  <si>
    <t>轻薄系列</t>
  </si>
  <si>
    <t>臻薄芯体验（臻薄）</t>
  </si>
  <si>
    <t>臻柔</t>
  </si>
  <si>
    <t>茁芯（纸尿裤）</t>
  </si>
  <si>
    <t>茁芯（成长裤）</t>
  </si>
  <si>
    <t>山茶油纸尿裤</t>
  </si>
  <si>
    <t>星辰大海</t>
  </si>
  <si>
    <t>绿光森林</t>
  </si>
  <si>
    <t>小枫铃</t>
  </si>
  <si>
    <t>芯轻柔</t>
  </si>
  <si>
    <t>瞬吸极薄</t>
  </si>
  <si>
    <t>梦幻森林</t>
  </si>
  <si>
    <t>空调小内裤</t>
  </si>
  <si>
    <t>杏花</t>
  </si>
  <si>
    <t>悦享轻薄</t>
  </si>
  <si>
    <t>橄榄润肤</t>
  </si>
  <si>
    <t>薄觉</t>
  </si>
  <si>
    <t>薄示</t>
  </si>
  <si>
    <t>紫草润肤</t>
  </si>
  <si>
    <t>芦荟润肤</t>
  </si>
  <si>
    <t>天生有范</t>
  </si>
  <si>
    <t>Touch air</t>
  </si>
  <si>
    <t>Touch</t>
  </si>
  <si>
    <t>Lite</t>
  </si>
  <si>
    <t>Toch探索</t>
  </si>
  <si>
    <t>暖芯依护</t>
  </si>
  <si>
    <t>倾芯柔</t>
  </si>
  <si>
    <t>甄芯薄婴</t>
  </si>
  <si>
    <t>安芯兔</t>
  </si>
  <si>
    <t>盏放</t>
  </si>
  <si>
    <t>温和的呵护</t>
  </si>
  <si>
    <t>乖乖兔</t>
  </si>
  <si>
    <t>淘气熊</t>
  </si>
  <si>
    <t>臻芯系列</t>
  </si>
  <si>
    <t>萌芯系列</t>
  </si>
  <si>
    <t>象芯力系列</t>
  </si>
  <si>
    <t>爱不完系列</t>
  </si>
  <si>
    <t>纯臻</t>
  </si>
  <si>
    <t>金芯呵护</t>
  </si>
  <si>
    <t>丝享奢宠</t>
  </si>
  <si>
    <t>6.0系列</t>
  </si>
  <si>
    <t>5.0系列</t>
  </si>
  <si>
    <t>4.0系列</t>
  </si>
  <si>
    <t>3.0系列</t>
  </si>
  <si>
    <t>惠享薄系列</t>
  </si>
  <si>
    <t>国潮系列</t>
  </si>
  <si>
    <t>童话精灵系列</t>
  </si>
  <si>
    <t>泡泡腰系列</t>
  </si>
  <si>
    <t>国潮玲珑装</t>
  </si>
  <si>
    <t>优趣系列</t>
  </si>
  <si>
    <t>舒享成长</t>
  </si>
  <si>
    <t>舒享棉薄</t>
  </si>
  <si>
    <t>天使</t>
  </si>
  <si>
    <t>彩虹PP</t>
  </si>
  <si>
    <t>牛油果果</t>
  </si>
  <si>
    <t>IP联名/航天未来</t>
  </si>
  <si>
    <t>星梦</t>
  </si>
  <si>
    <t>品牌（新）</t>
    <phoneticPr fontId="5" type="noConversion"/>
  </si>
  <si>
    <t>Huggies/好奇</t>
  </si>
  <si>
    <t>BEABA</t>
  </si>
  <si>
    <t>BBC</t>
  </si>
  <si>
    <t>妙而舒</t>
  </si>
  <si>
    <t>露安适</t>
  </si>
  <si>
    <t>泰迪熊</t>
  </si>
  <si>
    <t>Q·MO/奇莫</t>
  </si>
  <si>
    <t>贝氏</t>
  </si>
  <si>
    <t>欧贝比</t>
  </si>
  <si>
    <t>爱酷熊</t>
  </si>
  <si>
    <t>凯儿得乐</t>
  </si>
  <si>
    <t>乐贝</t>
  </si>
  <si>
    <t>七色猪</t>
  </si>
  <si>
    <t>费雪</t>
  </si>
  <si>
    <t>Anmous</t>
  </si>
  <si>
    <t>So Love</t>
  </si>
  <si>
    <t>WESENS/卫神</t>
  </si>
  <si>
    <t>cojin/茵茵</t>
  </si>
  <si>
    <t>子初</t>
  </si>
  <si>
    <t>Suitsky/舒比奇</t>
  </si>
  <si>
    <t>精典泰迪</t>
  </si>
  <si>
    <t>爸爸的选择</t>
  </si>
  <si>
    <t>爱乐爱（Eleser）</t>
  </si>
  <si>
    <t>Enternal Summer</t>
  </si>
  <si>
    <t>咪洁（MIJIE）</t>
  </si>
  <si>
    <t>Paul Frank/大嘴猴</t>
  </si>
  <si>
    <t>贝亲</t>
  </si>
  <si>
    <t>婴芽</t>
  </si>
  <si>
    <t>YUBEST/优贝舒</t>
  </si>
  <si>
    <t>品牌&amp;系列</t>
    <phoneticPr fontId="5" type="noConversion"/>
  </si>
  <si>
    <t>Huggies/好奇</t>
    <phoneticPr fontId="5" type="noConversion"/>
  </si>
  <si>
    <t>KAO/花王</t>
    <phoneticPr fontId="5" type="noConversion"/>
  </si>
  <si>
    <t>品牌&amp;系列（原始）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</si>
</sst>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6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ren.sjr" refreshedDate="45057.615462962996" createdVersion="5" refreshedVersion="5" minRefreshableVersion="3" recordCount="513" xr:uid="{00000000-000A-0000-FFFF-FFFF00000000}">
  <cacheSource type="worksheet">
    <worksheetSource ref="A1:G514" sheet="原始映射表"/>
  </cacheSource>
  <cacheFields count="4">
    <cacheField name="品牌" numFmtId="0">
      <sharedItems count="98">
        <s v="好奇"/>
        <s v="帮宝适"/>
        <s v="大王"/>
        <s v="碧芭宝贝"/>
        <s v="moony"/>
        <s v="BABYCARE"/>
        <s v="KAO/花王"/>
        <s v="宜婴"/>
        <s v="BOBDOG/巴布豆"/>
        <s v="安儿乐"/>
        <s v="爽然"/>
        <s v="LELCH/露安适"/>
        <s v="TEDDY BEAR/泰迪熊"/>
        <s v="CHIAUS/雀氏"/>
        <s v="优厘"/>
        <s v="D－SLEEPBABY/舒氏宝贝"/>
        <s v="家得宝"/>
        <s v="Q－MO/奇莫"/>
        <s v="妈咪宝贝"/>
        <s v="beishi/贝氏"/>
        <s v="FIVE RAMS/五羊"/>
        <s v="乐氧派"/>
        <s v="DADDY BABY/爹地宝贝"/>
        <s v="南极人"/>
        <s v="佳婴"/>
        <s v="NEPIA/妮飘"/>
        <s v="DRESS/吉氏"/>
        <s v="FITTI/菲比"/>
        <s v="小鹿叮叮"/>
        <s v="龙猫博士"/>
        <s v="OHBABY/欧贝比"/>
        <s v="AIKUUBEAR/爱酷熊"/>
        <s v="BEBETOUR"/>
        <s v="HOPE BABY/希望宝宝"/>
        <s v="Care Daily/凯儿得乐"/>
        <s v="leby/乐贝"/>
        <s v="Qisezhu/七色猪"/>
        <s v="聪博"/>
        <s v="哆啦哈蕾"/>
        <s v="FISHER-PRICE/费雪"/>
        <s v="Anmous/安慕斯"/>
        <s v="The three piggy/三只小猪"/>
        <s v="宛初"/>
        <s v="趣天才"/>
        <s v="Gift/亲抚"/>
        <s v="艾叶草"/>
        <s v="nuby（努比）"/>
        <s v="SOLOVE"/>
        <s v="奇酷（Chikool）"/>
        <s v="柔丫"/>
        <s v="卫神（wesens）"/>
        <s v="茵茵（cojin）"/>
        <s v="子初（Springbuds）"/>
        <s v="十月结晶"/>
        <s v="舒比奇"/>
        <s v="名人宝宝"/>
        <s v="优茵"/>
        <s v="9C"/>
        <s v="BaKen/倍康"/>
        <s v="Berlquer/蓓趣"/>
        <s v="Besuper/贝舒乐"/>
        <s v="Classic Teddy/精典泰迪"/>
        <s v="DADDY'S CHOICE/爸爸的选择"/>
        <s v="Dodie"/>
        <s v="Eleser/爱乐爱"/>
        <s v="Enternal Summer/盛夏光年"/>
        <s v="Goodbaby/好孩子"/>
        <s v="Howdge/好之"/>
        <s v="可优比"/>
        <s v="MIJIE/咪洁"/>
        <s v="nuby/努比"/>
        <s v="OKBEBE"/>
        <s v="大嘴猴"/>
        <s v="Pigeon/贝亲"/>
        <s v="YINGYA/婴芽"/>
        <s v="米兜熊"/>
        <s v="亲宝宝"/>
        <s v="亲格"/>
        <s v="松达"/>
        <s v="王子婴儿"/>
        <s v="小茗妈妈"/>
        <s v="小歪歪"/>
        <s v="一朵"/>
        <s v="兔头妈妈甄选"/>
        <s v="布班迪"/>
        <s v="宝婴美"/>
        <s v="巴巴象"/>
        <s v="英维妮"/>
        <s v="OUKATU/悠卡兔"/>
        <s v="UYUBO/优宜宝"/>
        <s v="萌亲日记"/>
        <s v="bebebus"/>
        <s v="SCOORNEST/科巢"/>
        <s v="Capable/卡比布"/>
        <s v="优贝舒"/>
        <s v="雅耐"/>
        <s v="德佑"/>
        <s v="花臣"/>
      </sharedItems>
    </cacheField>
    <cacheField name="系列线" numFmtId="0">
      <sharedItems containsBlank="1" count="480">
        <s v="皇家御裤"/>
        <s v="金装"/>
        <s v="小森林"/>
        <s v="小桃裤/铂金装"/>
        <s v="柯基裤/软萌星人"/>
        <s v="小云窗"/>
        <s v="奢透呼吸"/>
        <s v="企鹅裤"/>
        <s v="蒲公英"/>
        <s v="黑金帮"/>
        <s v="一级帮"/>
        <s v="绿帮（超薄干爽）"/>
        <s v="清新帮"/>
        <s v="纯净帮"/>
        <s v="袋鼠裤"/>
        <s v="光羽"/>
        <s v="短裤式"/>
        <s v="迪士尼IP"/>
        <s v="精灵"/>
        <s v="轻透系列"/>
        <s v="自然之恩"/>
        <s v="鎏金"/>
        <s v="甜睡系列"/>
        <s v="花信风"/>
        <s v="维E"/>
        <s v="轻薄贴身系列"/>
        <s v="奢华肌"/>
        <s v="family"/>
        <s v="盛夏光年"/>
        <s v="大鱼海棠"/>
        <s v="Smiley"/>
        <s v="Radio"/>
        <s v="冰淇淋"/>
        <s v="丛林物语"/>
        <s v="缥缈"/>
        <s v="疯狂动物谜"/>
        <s v="光年之外"/>
        <s v="风雅系列"/>
        <s v="麒遇记"/>
        <s v="panda/胖达"/>
        <s v="夏末半海"/>
        <s v="糖果"/>
        <s v="炫彩"/>
        <s v="气功"/>
        <s v="极上系列"/>
        <s v="甄选系列"/>
        <s v="畅透系列"/>
        <s v="睡睡裤"/>
        <s v="皇家佑肌"/>
        <s v="妈咪宝贝"/>
        <s v="云柔系列"/>
        <s v="皇室"/>
        <s v="木法沙"/>
        <s v="专研臀肌"/>
        <s v="星星的礼物"/>
        <s v="太空银离子"/>
        <s v="Air Pro"/>
        <s v="飞享"/>
        <s v="花苞裤"/>
        <s v="经典（瞬爽透气）"/>
        <s v="成长一步"/>
        <s v="巧虎"/>
        <s v="梦想家"/>
        <s v="红花山"/>
        <s v="夏日清爽"/>
        <s v="空调裤"/>
        <s v="弱酸水果裤"/>
        <s v="有氧极薄"/>
        <s v="云柔丝滑"/>
        <s v="璀璨星河"/>
        <s v="牛奶小内裤"/>
        <s v="春之畅"/>
        <s v="太空裤"/>
        <s v="菠萝裤"/>
        <s v="小波浪"/>
        <s v="淘气菠萝"/>
        <s v="梦の初语"/>
        <s v="小轻芯"/>
        <s v="扭扭弹力裤"/>
        <s v="魔力吸吸"/>
        <s v="特柔小轻芯"/>
        <s v="超薄干爽"/>
        <s v="超柔防漏"/>
        <s v="生肖裤"/>
        <s v="通用超薄透气（实惠干爽）"/>
        <s v="小酷裤"/>
        <s v="屁屁好朋友（超薄）"/>
        <s v="糖果成长裤"/>
        <s v="小鸭成长裤"/>
        <s v="夜用NIGHT成长裤"/>
        <s v="Summer超薄成长裤"/>
        <s v="小画家"/>
        <s v="环球之旅"/>
        <s v="桃叶精华"/>
        <s v="小公举"/>
        <s v="小熊成长"/>
        <s v="蓝甘菊"/>
        <s v="小黄鸭"/>
        <s v="日夏"/>
        <s v="至柔"/>
        <s v="天鹅裤"/>
        <s v="纯净小熊"/>
        <s v="柔护"/>
        <s v="经典系列"/>
        <s v="日夜清新系列"/>
        <s v="日夜透薄系列"/>
        <s v="体育之星"/>
        <s v="天然亲肤系列"/>
        <s v="氧护系列"/>
        <s v="微气候"/>
        <s v="呼吸特薄系列"/>
        <s v="臻薄宠爱系列"/>
        <s v="亲肌肤贵族系列"/>
        <s v="薄柔夜用系列"/>
        <s v="果然裤系列/薄+C"/>
        <s v="薄快吸"/>
        <s v="小芯肌"/>
        <s v="玩彩派系列"/>
        <s v="柔润金棉系列（铂金装）"/>
        <s v="超柔软"/>
        <s v="天才夺金"/>
        <s v="大宝专用"/>
        <s v="柔软宇宙"/>
        <s v="四象神话系列"/>
        <s v="草莓贝贝"/>
        <s v="航天IP/航天四象神话"/>
        <s v="轻芯炫薄"/>
        <s v="超薄"/>
        <s v="皇室弱酸"/>
        <s v="小猪佩奇苹果裤"/>
        <s v="小猪佩奇菠萝裤"/>
        <s v="欢薄悦动"/>
        <s v="轻丝薄"/>
        <s v="日享云柔"/>
        <s v="彩虹"/>
        <s v="皇冠奢柔"/>
        <s v="自然系列"/>
        <s v="新王牌系列"/>
        <s v="臻棉系列"/>
        <s v="超薄蓝鲸"/>
        <s v="紫鲸幻吸"/>
        <s v="探柔秘境"/>
        <s v="超薄鲸吸"/>
        <s v="海豚"/>
        <s v="超薄透气拥抱"/>
        <s v="拥抱系列"/>
        <s v="狮子"/>
        <s v="柔薄鲸吸"/>
        <s v="芯博鲸吸"/>
        <s v="环腰超薄"/>
        <s v="铂芯装"/>
        <s v="清芯逸动"/>
        <s v="皇家至柔系列"/>
        <s v="轻柔系列"/>
        <s v="淳氧弱酸"/>
        <s v="淳棉"/>
        <m/>
        <s v="轻奢装"/>
        <s v="极光透气"/>
        <s v="特能吸"/>
        <s v="致薄"/>
        <s v="柔柔芯"/>
        <s v="薄薄芯"/>
        <s v="太空芯（熊本熊）"/>
        <s v="花城印象系列"/>
        <s v="瞬吸棉"/>
        <s v="游泳裤"/>
        <s v="海洋酷爽"/>
        <s v="熊猫吹吹"/>
        <s v="阳光动感"/>
        <s v="小宇航员"/>
        <s v="酷动BB裤"/>
        <s v="水果POPO"/>
        <s v="探索"/>
        <s v="君子"/>
        <s v="千金"/>
        <s v="小鲜裤"/>
        <s v="奇奇兽"/>
        <s v="轻绒小裤裤"/>
        <s v="奇妙动物"/>
        <s v="吸吸拳"/>
        <s v="温暖宝宝"/>
        <s v="Whito"/>
        <s v="Genki"/>
        <s v="倾柔系列"/>
        <s v="柔挚系列"/>
        <s v="薄致系列"/>
        <s v="美术家系列"/>
        <s v="倾薄系列"/>
        <s v="超薄干爽透气学行裤"/>
        <s v="6D创意薄系列"/>
        <s v="小飞人"/>
        <s v="小小王子"/>
        <s v="汪汪队"/>
        <s v="云感薄"/>
        <s v="创新薄"/>
        <s v="山茶柔挚"/>
        <s v="轻柔皇室弱酸"/>
        <s v="至臻丝滑"/>
        <s v="秒吸舒爽"/>
        <s v="柔薄轻羽"/>
        <s v="动起来"/>
        <s v="金装呵护"/>
        <s v="植萃舒护"/>
        <s v="天空之门"/>
        <s v="超薄透气"/>
        <s v="熊猫裤"/>
        <s v="Air Pro系列"/>
        <s v="ToyJoy系列"/>
        <s v="婴爱系列"/>
        <s v="爱丽丝系列"/>
        <s v="轻氧系列"/>
        <s v="童话乐园"/>
        <s v="皇家宝贝"/>
        <s v="小狮子"/>
        <s v="天才宝贝"/>
        <s v="熊猫panpan"/>
        <s v="飞蝶"/>
        <s v="中国制造"/>
        <s v="白金COOL玩"/>
        <s v="铂金臻柔"/>
        <s v="自造奢柔"/>
        <s v="萌趣"/>
        <s v="比得兔"/>
        <s v="顽皮系列"/>
        <s v="日用轻薄（丝薄）"/>
        <s v="夜用绵柔（丝柔）"/>
        <s v="弱酸亲肤（果C）"/>
        <s v="丝柔尊享"/>
        <s v="抑菌护肤（小鹿）"/>
        <s v="超级飞侠"/>
        <s v="人小力大"/>
        <s v="小小梦想家"/>
        <s v="小首相"/>
        <s v="哈特王子"/>
        <s v="森系"/>
        <s v="艺术家"/>
        <s v="时尚Π"/>
        <s v="捕星记"/>
        <s v="梦回唐朝"/>
        <s v="唐朝风尚"/>
        <s v="爱丽丝"/>
        <s v="夏日么么茶"/>
        <s v="Summer/GALA"/>
        <s v="炫吸芯"/>
        <s v="阳光乐园系列"/>
        <s v="极光系列"/>
        <s v="梦幻童年"/>
        <s v="风尚系列"/>
        <s v="花花世界"/>
        <s v="东方花语"/>
        <s v="醒狮系列"/>
        <s v="熊猫系列"/>
        <s v="薄系列"/>
        <s v="中国芯系列"/>
        <s v="PH5.5"/>
        <s v="艾心果"/>
        <s v="萌艾"/>
        <s v="醒醒"/>
        <s v="艺术大师"/>
        <s v="丛林狂想"/>
        <s v="盲盒"/>
        <s v="Q薄萌羽"/>
        <s v="殿堂薄纱"/>
        <s v="致皇家"/>
        <s v="天空系列"/>
        <s v="芯呼吸"/>
        <s v="云吸畅爽"/>
        <s v="多彩梦"/>
        <s v="云薄轻芯"/>
        <s v="超薄透气干爽系列"/>
        <s v="米菲夜用系列"/>
        <s v="小花园系列"/>
        <s v="云弹乐动系列"/>
        <s v="成长日志"/>
        <s v="干爽超薄"/>
        <s v="运动型"/>
        <s v="大师杰作"/>
        <s v="深海系列"/>
        <s v="神现"/>
        <s v="山海经"/>
        <s v="棉花糖"/>
        <s v="珍珠绵柔"/>
        <s v="银装"/>
        <s v="屁屁面膜"/>
        <s v="森林密语"/>
        <s v="air 薄 pro"/>
        <s v="air 薄"/>
        <s v="宇宙系列"/>
        <s v="地标系列"/>
        <s v="小倾芯"/>
        <s v="芯太软"/>
        <s v="芯飞扬"/>
        <s v="王子帅帅裤"/>
        <s v="仙女飘飘裙"/>
        <s v="天鹅柔"/>
        <s v="蚕丝柔维E"/>
        <s v="奇幻马戏城"/>
        <s v="小怪兽"/>
        <s v="疯狂动物迷"/>
        <s v="zero"/>
        <s v="珊瑚海精灵"/>
        <s v="薄乐C"/>
        <s v="特薄绵柔"/>
        <s v="柔润轻芯"/>
        <s v="元気小精灵"/>
        <s v="丝薄呵护"/>
        <s v="超级薄系列"/>
        <s v="童话家"/>
        <s v="薄羽芯"/>
        <s v="小小冒险家"/>
        <s v="小小远洋家"/>
        <s v="飞翔家"/>
        <s v="维E鲜润"/>
        <s v="乳木果鲜"/>
        <s v="薄荷植愈"/>
        <s v="AB芯抑菌"/>
        <s v="透气薄敏感肌"/>
        <s v="奢宠柔"/>
        <s v="舞曲"/>
        <s v="微氧芯"/>
        <s v="丝蛋白"/>
        <s v="一抹轻芯"/>
        <s v="轻松小熊"/>
        <s v="萌叽"/>
        <s v="金质环腰"/>
        <s v="乐天派"/>
        <s v="优+柔"/>
        <s v="优+薄"/>
        <s v="弱酸果C"/>
        <s v="C位薄"/>
        <s v="可爱爽"/>
        <s v="柔薄系列"/>
        <s v="净护系列"/>
        <s v="吸系列"/>
        <s v="国潮熊猫"/>
        <s v="云端系列"/>
        <s v="缤纷童年"/>
        <s v="梦幻海洋"/>
        <s v="丛林之王"/>
        <s v="真芯柔"/>
        <s v="真芯爱"/>
        <s v="真芯吸"/>
        <s v="真芯睡"/>
        <s v="真芯薄"/>
        <s v="金芯呵护（超薄透气）"/>
        <s v="丝享奢宠（弱酸）"/>
        <s v="医护级"/>
        <s v="钻石装"/>
        <s v="轻透2.0"/>
        <s v="Air柔日款"/>
        <s v="Air柔夜款"/>
        <s v="Breeze透日款"/>
        <s v="Breeze透夜款"/>
        <s v="兔兔柔"/>
        <s v="光感柔"/>
        <s v="初生柔"/>
        <s v="放飞裸感"/>
        <s v="天然裸感"/>
        <s v="零触感丝柔"/>
        <s v="丝绸裸感"/>
        <s v="奢柔裸感"/>
        <s v="GALA"/>
        <s v="大艺术家"/>
        <s v="莫吉托/mojito"/>
        <s v="season流年"/>
        <s v="NATURE"/>
        <s v="音乐浪潮"/>
        <s v="绵柔瞬吸"/>
        <s v="铂金装"/>
        <s v="POMPOM"/>
        <s v="畅想家裸感"/>
        <s v="嘭嘭"/>
        <s v="魔力幻吸"/>
        <s v="超薄全能"/>
        <s v="轻呼吸"/>
        <s v="纯净"/>
        <s v="BB熊很柔软"/>
        <s v="BB熊魔力吸"/>
        <s v="BB熊真抑菌"/>
        <s v="乐柔系列"/>
        <s v="轻芯系列"/>
        <s v="爱抚"/>
        <s v="超薄萌柔"/>
        <s v="芯选期待系列"/>
        <s v="悦享纯柔"/>
        <s v="臻品系列"/>
        <s v="天空轻薄纸尿裤"/>
        <s v="天空轻薄拉拉裤"/>
        <s v="星外访客"/>
        <s v="多效护理"/>
        <s v="智能瞬吸/超薄干爽"/>
        <s v="吸立方"/>
        <s v="维E魔法"/>
        <s v="奇幻丛林"/>
        <s v="轻芯干爽/柔薄轻芯"/>
        <s v="KSM"/>
        <s v="悦享馨柔/奢护丝柔（铂金）"/>
        <s v="蓝装"/>
        <s v="丛林"/>
        <s v="轻透型"/>
        <s v="弱酸性"/>
        <s v="蚕丝"/>
        <s v="爱芽系列"/>
        <s v="萌芽系列（医护级）"/>
        <s v="婴芽系列"/>
        <s v="臻薄系列"/>
        <s v="熊芯呵护系列"/>
        <s v="经典版"/>
        <s v="至尊版"/>
        <s v="童趣医护"/>
        <s v="柔软twins"/>
        <s v="双生装"/>
        <s v="微生态"/>
        <s v="鲸量吸Pro"/>
        <s v="裸感柔Air"/>
        <s v="透氧薄Lite"/>
        <s v="花神护牡丹"/>
        <s v="优选系列"/>
        <s v="ai科技系列"/>
        <s v="轻薄系列"/>
        <s v="臻薄芯体验（臻薄）"/>
        <s v="臻柔"/>
        <s v="茁芯（纸尿裤）"/>
        <s v="茁芯（成长裤）"/>
        <s v="山茶油纸尿裤"/>
        <s v="星辰大海"/>
        <s v="绿光森林"/>
        <s v="小枫铃"/>
        <s v="芯轻柔"/>
        <s v="瞬吸极薄"/>
        <s v="梦幻森林"/>
        <s v="空调小内裤"/>
        <s v="杏花"/>
        <s v="悦享轻薄"/>
        <s v="橄榄润肤"/>
        <s v="薄觉"/>
        <s v="薄示"/>
        <s v="紫草润肤"/>
        <s v="芦荟润肤"/>
        <s v="天生有范"/>
        <s v="Touch air"/>
        <s v="Touch"/>
        <s v="Lite"/>
        <s v="Toch探索"/>
        <s v="暖芯依护"/>
        <s v="倾芯柔"/>
        <s v="甄芯薄婴"/>
        <s v="安芯兔"/>
        <s v="盏放"/>
        <s v="温和的呵护"/>
        <s v="乖乖兔"/>
        <s v="淘气熊"/>
        <s v="臻芯系列"/>
        <s v="萌芯系列"/>
        <s v="象芯力系列"/>
        <s v="爱不完系列"/>
        <s v="纯臻"/>
        <s v="金芯呵护"/>
        <s v="丝享奢宠"/>
        <s v="6.0系列"/>
        <s v="5.0系列"/>
        <s v="4.0系列"/>
        <s v="3.0系列"/>
        <s v="惠享薄系列"/>
        <s v="国潮系列"/>
        <s v="童话精灵系列"/>
        <s v="泡泡腰系列"/>
        <s v="国潮玲珑装"/>
        <s v="优趣系列"/>
        <s v="舒享成长"/>
        <s v="舒享棉薄"/>
        <s v="天使"/>
        <s v="彩虹PP"/>
        <s v="牛油果果"/>
        <s v="IP联名/航天未来"/>
        <s v="星梦"/>
        <s v="盛夏光年+大鱼海棠" u="1"/>
        <s v="全系列试用装" u="1"/>
        <s v="太空阴离子" u="1"/>
      </sharedItems>
    </cacheField>
    <cacheField name="片单价" numFmtId="0">
      <sharedItems containsMixedTypes="1" containsNumber="1" count="241">
        <n v="1.8"/>
        <n v="1.2"/>
        <n v="2.7"/>
        <n v="1.34"/>
        <n v="2.15"/>
        <n v="1.31"/>
        <n v="1.47"/>
        <n v="4.5999999999999996"/>
        <n v="2.25"/>
        <n v="3.09"/>
        <n v="1.27"/>
        <n v="1.44"/>
        <n v="6"/>
        <n v="2.6"/>
        <n v="6.8"/>
        <n v="0.75"/>
        <n v="2.59"/>
        <n v="2.0299999999999998"/>
        <n v="3.6"/>
        <s v="4+"/>
        <n v="6.2"/>
        <n v="1.69"/>
        <n v="2.27"/>
        <n v="1.65"/>
        <n v="1.88"/>
        <n v="1.73"/>
        <n v="2.12"/>
        <n v="2.58"/>
        <n v="1.74"/>
        <n v="2.2200000000000002"/>
        <n v="3.31"/>
        <n v="2.04"/>
        <n v="3.2"/>
        <n v="4.3"/>
        <n v="3.4"/>
        <n v="3.28"/>
        <n v="2.0499999999999998"/>
        <n v="3.45"/>
        <n v="2.09"/>
        <n v="0.96153846153846201"/>
        <n v="1.4629629629629599"/>
        <n v="2.6333333333333302"/>
        <n v="2.68"/>
        <n v="1.46"/>
        <n v="2.4500000000000002"/>
        <n v="2.64"/>
        <n v="2.95"/>
        <n v="2"/>
        <n v="2.8"/>
        <n v="2.0750000000000002"/>
        <n v="3.92105263157895"/>
        <n v="0.66"/>
        <n v="1.57"/>
        <n v="0.93"/>
        <n v="1.04"/>
        <n v="1.1000000000000001"/>
        <n v="0.81"/>
        <n v="0.98"/>
        <n v="3.95"/>
        <n v="1.26315789473684"/>
        <n v="2.4615384615384599"/>
        <n v="1.3888888888888899"/>
        <n v="1.125"/>
        <n v="0.46153846153846201"/>
        <n v="1.0909090909090899"/>
        <n v="1.25"/>
        <n v="1.21"/>
        <n v="0.95"/>
        <n v="1.22"/>
        <n v="1.4722222222222201"/>
        <n v="0.71"/>
        <n v="1.81"/>
        <n v="0.54"/>
        <n v="0.97"/>
        <n v="0.82758620689655205"/>
        <n v="1"/>
        <n v="0.88787878787878804"/>
        <n v="1.05"/>
        <n v="0.86739130434782596"/>
        <n v="1.1913043478260901"/>
        <n v="1.0652173913043499"/>
        <n v="1.0394736842105301"/>
        <n v="1.06"/>
        <n v="1.35"/>
        <n v="2.2999999999999998"/>
        <n v="0.87"/>
        <n v="0.94230769230769196"/>
        <n v="0.90789473684210498"/>
        <n v="2.7250000000000001"/>
        <n v="2.7045454545454501"/>
        <n v="2.73"/>
        <n v="2.97"/>
        <n v="2.82"/>
        <n v="5.5"/>
        <n v="1.5714285714285701"/>
        <n v="1.4750000000000001"/>
        <n v="1.76"/>
        <n v="1.4"/>
        <n v="1.10147058823529"/>
        <n v="1.8407894736842101"/>
        <n v="2.23"/>
        <n v="2.2475000000000001"/>
        <n v="2.4"/>
        <n v="1.99"/>
        <n v="1.28"/>
        <n v="0.83"/>
        <n v="1.1399999999999999"/>
        <n v="0.9"/>
        <n v="1.58"/>
        <n v="1.53"/>
        <n v="1.32"/>
        <n v="0.84"/>
        <n v="0.82"/>
        <n v="0.88"/>
        <n v="2.31"/>
        <n v="0.6"/>
        <n v="0.89"/>
        <n v="0.77"/>
        <n v="1.61"/>
        <n v="1.83"/>
        <n v="0.74"/>
        <n v="1.97"/>
        <n v="0.79"/>
        <n v="1.85"/>
        <n v="5.7"/>
        <n v="1.68"/>
        <n v="0.8"/>
        <n v="0.59"/>
        <n v="0.92"/>
        <n v="1.23"/>
        <n v="1.24"/>
        <n v="1.17"/>
        <n v="0.99"/>
        <s v="1元以下"/>
        <n v="1.07"/>
        <n v="1.0900000000000001"/>
        <n v="1.01"/>
        <n v="1.6"/>
        <n v="2.81"/>
        <n v="3.36"/>
        <n v="1.37"/>
        <n v="2.33"/>
        <n v="2.35"/>
        <n v="1.43"/>
        <n v="0.9375"/>
        <n v="1.1200000000000001"/>
        <n v="0.91"/>
        <n v="1.1499999999999999"/>
        <n v="1.29"/>
        <n v="0.57999999999999996"/>
        <n v="2.93333333333333"/>
        <n v="2.02"/>
        <n v="3.5"/>
        <n v="1.63"/>
        <n v="1.87"/>
        <n v="3.1"/>
        <n v="3.3"/>
        <n v="1.49"/>
        <n v="1.41"/>
        <n v="2.08"/>
        <n v="0.68"/>
        <n v="0.64"/>
        <n v="0.78"/>
        <n v="1.66"/>
        <n v="2.3199999999999998"/>
        <n v="1.84"/>
        <n v="1.3"/>
        <n v="2.2000000000000002"/>
        <n v="1.52"/>
        <n v="1.92"/>
        <n v="0.96"/>
        <n v="2.1543478260869602"/>
        <n v="2.0190476190476199"/>
        <n v="0.95799999999999996"/>
        <n v="1.5"/>
        <n v="4.96"/>
        <n v="1.95"/>
        <n v="0.73145161290322602"/>
        <n v="2.2324999999999999"/>
        <n v="2.1842105263157898"/>
        <n v="1.93"/>
        <n v="3.07"/>
        <n v="1.42105263157895"/>
        <n v="1.4552631578947399"/>
        <n v="0.96666666666666701"/>
        <n v="1.08"/>
        <n v="0.22"/>
        <n v="1.1910714285714299"/>
        <n v="1.54"/>
        <n v="2.67"/>
        <n v="1.7"/>
        <n v="1.56"/>
        <n v="0.85"/>
        <n v="1.79"/>
        <n v="1.98"/>
        <n v="2.16"/>
        <n v="1.18"/>
        <n v="1.89"/>
        <n v="1.19"/>
        <n v="0.76"/>
        <n v="1.9"/>
        <n v="1.1299999999999999"/>
        <n v="1.59"/>
        <n v="4.63"/>
        <n v="2.48"/>
        <n v="2.75"/>
        <n v="2.92"/>
        <n v="4.0599999999999996"/>
        <n v="2.72"/>
        <n v="3.92"/>
        <n v="2.5"/>
        <n v="3.48"/>
        <n v="2.14"/>
        <n v="1.33"/>
        <n v="1.86"/>
        <n v="0.55000000000000004"/>
        <n v="1.55"/>
        <n v="1.78"/>
        <n v="1.42"/>
        <n v="2.36"/>
        <n v="3.23"/>
        <n v="1.26"/>
        <n v="1.02"/>
        <n v="2.13"/>
        <n v="1.75"/>
        <n v="2.06"/>
        <n v="0.94"/>
        <n v="1.03"/>
        <n v="1.82"/>
        <n v="0.69"/>
        <n v="1.64"/>
        <n v="1.36"/>
        <n v="1.1100000000000001"/>
        <n v="1.45"/>
        <n v="0.7"/>
        <n v="3.75"/>
        <n v="2.5299999999999998"/>
        <n v="2.37"/>
        <n v="2.11"/>
        <n v="2.1"/>
        <n v="2.2799999999999998"/>
      </sharedItems>
    </cacheField>
    <cacheField name="价位段" numFmtId="0">
      <sharedItems count="10">
        <s v="1-2元"/>
        <s v="2.5-3.5元"/>
        <s v="2-2.5元"/>
        <s v="3.5+"/>
        <s v="1元以下"/>
        <s v="1.5-2元" u="1"/>
        <s v="1-1.5元" u="1"/>
        <s v="2-3元" u="1"/>
        <s v="4元+" u="1"/>
        <s v="3-4元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x v="0"/>
    <x v="0"/>
    <x v="0"/>
    <x v="0"/>
  </r>
  <r>
    <x v="0"/>
    <x v="1"/>
    <x v="1"/>
    <x v="0"/>
  </r>
  <r>
    <x v="0"/>
    <x v="2"/>
    <x v="2"/>
    <x v="1"/>
  </r>
  <r>
    <x v="0"/>
    <x v="3"/>
    <x v="3"/>
    <x v="0"/>
  </r>
  <r>
    <x v="0"/>
    <x v="4"/>
    <x v="4"/>
    <x v="2"/>
  </r>
  <r>
    <x v="0"/>
    <x v="5"/>
    <x v="5"/>
    <x v="0"/>
  </r>
  <r>
    <x v="0"/>
    <x v="6"/>
    <x v="6"/>
    <x v="0"/>
  </r>
  <r>
    <x v="0"/>
    <x v="7"/>
    <x v="7"/>
    <x v="3"/>
  </r>
  <r>
    <x v="0"/>
    <x v="8"/>
    <x v="8"/>
    <x v="2"/>
  </r>
  <r>
    <x v="1"/>
    <x v="9"/>
    <x v="9"/>
    <x v="1"/>
  </r>
  <r>
    <x v="1"/>
    <x v="10"/>
    <x v="0"/>
    <x v="0"/>
  </r>
  <r>
    <x v="1"/>
    <x v="11"/>
    <x v="10"/>
    <x v="0"/>
  </r>
  <r>
    <x v="1"/>
    <x v="12"/>
    <x v="11"/>
    <x v="0"/>
  </r>
  <r>
    <x v="1"/>
    <x v="13"/>
    <x v="12"/>
    <x v="3"/>
  </r>
  <r>
    <x v="1"/>
    <x v="14"/>
    <x v="13"/>
    <x v="1"/>
  </r>
  <r>
    <x v="2"/>
    <x v="15"/>
    <x v="14"/>
    <x v="3"/>
  </r>
  <r>
    <x v="2"/>
    <x v="16"/>
    <x v="15"/>
    <x v="4"/>
  </r>
  <r>
    <x v="2"/>
    <x v="17"/>
    <x v="16"/>
    <x v="1"/>
  </r>
  <r>
    <x v="2"/>
    <x v="18"/>
    <x v="17"/>
    <x v="2"/>
  </r>
  <r>
    <x v="2"/>
    <x v="19"/>
    <x v="18"/>
    <x v="3"/>
  </r>
  <r>
    <x v="2"/>
    <x v="20"/>
    <x v="19"/>
    <x v="3"/>
  </r>
  <r>
    <x v="2"/>
    <x v="21"/>
    <x v="20"/>
    <x v="3"/>
  </r>
  <r>
    <x v="2"/>
    <x v="22"/>
    <x v="7"/>
    <x v="3"/>
  </r>
  <r>
    <x v="2"/>
    <x v="23"/>
    <x v="16"/>
    <x v="1"/>
  </r>
  <r>
    <x v="2"/>
    <x v="24"/>
    <x v="21"/>
    <x v="0"/>
  </r>
  <r>
    <x v="2"/>
    <x v="25"/>
    <x v="22"/>
    <x v="2"/>
  </r>
  <r>
    <x v="2"/>
    <x v="26"/>
    <x v="23"/>
    <x v="0"/>
  </r>
  <r>
    <x v="3"/>
    <x v="27"/>
    <x v="24"/>
    <x v="0"/>
  </r>
  <r>
    <x v="3"/>
    <x v="28"/>
    <x v="25"/>
    <x v="0"/>
  </r>
  <r>
    <x v="3"/>
    <x v="29"/>
    <x v="26"/>
    <x v="2"/>
  </r>
  <r>
    <x v="3"/>
    <x v="30"/>
    <x v="27"/>
    <x v="1"/>
  </r>
  <r>
    <x v="3"/>
    <x v="31"/>
    <x v="28"/>
    <x v="0"/>
  </r>
  <r>
    <x v="3"/>
    <x v="32"/>
    <x v="29"/>
    <x v="2"/>
  </r>
  <r>
    <x v="3"/>
    <x v="33"/>
    <x v="26"/>
    <x v="2"/>
  </r>
  <r>
    <x v="3"/>
    <x v="34"/>
    <x v="30"/>
    <x v="1"/>
  </r>
  <r>
    <x v="3"/>
    <x v="35"/>
    <x v="31"/>
    <x v="2"/>
  </r>
  <r>
    <x v="3"/>
    <x v="36"/>
    <x v="32"/>
    <x v="1"/>
  </r>
  <r>
    <x v="3"/>
    <x v="37"/>
    <x v="33"/>
    <x v="3"/>
  </r>
  <r>
    <x v="3"/>
    <x v="38"/>
    <x v="34"/>
    <x v="1"/>
  </r>
  <r>
    <x v="3"/>
    <x v="39"/>
    <x v="35"/>
    <x v="1"/>
  </r>
  <r>
    <x v="3"/>
    <x v="40"/>
    <x v="36"/>
    <x v="2"/>
  </r>
  <r>
    <x v="3"/>
    <x v="41"/>
    <x v="0"/>
    <x v="0"/>
  </r>
  <r>
    <x v="3"/>
    <x v="42"/>
    <x v="29"/>
    <x v="2"/>
  </r>
  <r>
    <x v="3"/>
    <x v="43"/>
    <x v="37"/>
    <x v="1"/>
  </r>
  <r>
    <x v="4"/>
    <x v="44"/>
    <x v="38"/>
    <x v="2"/>
  </r>
  <r>
    <x v="4"/>
    <x v="45"/>
    <x v="39"/>
    <x v="4"/>
  </r>
  <r>
    <x v="4"/>
    <x v="46"/>
    <x v="40"/>
    <x v="0"/>
  </r>
  <r>
    <x v="4"/>
    <x v="47"/>
    <x v="41"/>
    <x v="1"/>
  </r>
  <r>
    <x v="4"/>
    <x v="48"/>
    <x v="42"/>
    <x v="1"/>
  </r>
  <r>
    <x v="4"/>
    <x v="49"/>
    <x v="43"/>
    <x v="0"/>
  </r>
  <r>
    <x v="4"/>
    <x v="50"/>
    <x v="3"/>
    <x v="0"/>
  </r>
  <r>
    <x v="5"/>
    <x v="51"/>
    <x v="44"/>
    <x v="2"/>
  </r>
  <r>
    <x v="5"/>
    <x v="52"/>
    <x v="45"/>
    <x v="1"/>
  </r>
  <r>
    <x v="5"/>
    <x v="53"/>
    <x v="46"/>
    <x v="1"/>
  </r>
  <r>
    <x v="5"/>
    <x v="54"/>
    <x v="47"/>
    <x v="2"/>
  </r>
  <r>
    <x v="5"/>
    <x v="55"/>
    <x v="48"/>
    <x v="1"/>
  </r>
  <r>
    <x v="5"/>
    <x v="56"/>
    <x v="49"/>
    <x v="2"/>
  </r>
  <r>
    <x v="5"/>
    <x v="57"/>
    <x v="34"/>
    <x v="1"/>
  </r>
  <r>
    <x v="5"/>
    <x v="58"/>
    <x v="50"/>
    <x v="3"/>
  </r>
  <r>
    <x v="6"/>
    <x v="59"/>
    <x v="0"/>
    <x v="0"/>
  </r>
  <r>
    <x v="6"/>
    <x v="60"/>
    <x v="51"/>
    <x v="4"/>
  </r>
  <r>
    <x v="6"/>
    <x v="61"/>
    <x v="52"/>
    <x v="0"/>
  </r>
  <r>
    <x v="7"/>
    <x v="62"/>
    <x v="53"/>
    <x v="4"/>
  </r>
  <r>
    <x v="7"/>
    <x v="63"/>
    <x v="5"/>
    <x v="0"/>
  </r>
  <r>
    <x v="7"/>
    <x v="64"/>
    <x v="54"/>
    <x v="0"/>
  </r>
  <r>
    <x v="7"/>
    <x v="18"/>
    <x v="55"/>
    <x v="0"/>
  </r>
  <r>
    <x v="7"/>
    <x v="65"/>
    <x v="56"/>
    <x v="4"/>
  </r>
  <r>
    <x v="7"/>
    <x v="66"/>
    <x v="57"/>
    <x v="4"/>
  </r>
  <r>
    <x v="7"/>
    <x v="67"/>
    <x v="24"/>
    <x v="0"/>
  </r>
  <r>
    <x v="7"/>
    <x v="68"/>
    <x v="39"/>
    <x v="4"/>
  </r>
  <r>
    <x v="7"/>
    <x v="69"/>
    <x v="58"/>
    <x v="3"/>
  </r>
  <r>
    <x v="7"/>
    <x v="70"/>
    <x v="59"/>
    <x v="0"/>
  </r>
  <r>
    <x v="7"/>
    <x v="71"/>
    <x v="60"/>
    <x v="2"/>
  </r>
  <r>
    <x v="8"/>
    <x v="72"/>
    <x v="61"/>
    <x v="0"/>
  </r>
  <r>
    <x v="8"/>
    <x v="73"/>
    <x v="62"/>
    <x v="0"/>
  </r>
  <r>
    <x v="8"/>
    <x v="74"/>
    <x v="63"/>
    <x v="4"/>
  </r>
  <r>
    <x v="8"/>
    <x v="75"/>
    <x v="64"/>
    <x v="0"/>
  </r>
  <r>
    <x v="8"/>
    <x v="76"/>
    <x v="65"/>
    <x v="0"/>
  </r>
  <r>
    <x v="9"/>
    <x v="77"/>
    <x v="66"/>
    <x v="0"/>
  </r>
  <r>
    <x v="9"/>
    <x v="78"/>
    <x v="67"/>
    <x v="4"/>
  </r>
  <r>
    <x v="9"/>
    <x v="79"/>
    <x v="68"/>
    <x v="0"/>
  </r>
  <r>
    <x v="9"/>
    <x v="80"/>
    <x v="69"/>
    <x v="0"/>
  </r>
  <r>
    <x v="9"/>
    <x v="81"/>
    <x v="70"/>
    <x v="4"/>
  </r>
  <r>
    <x v="9"/>
    <x v="82"/>
    <x v="2"/>
    <x v="1"/>
  </r>
  <r>
    <x v="9"/>
    <x v="83"/>
    <x v="71"/>
    <x v="0"/>
  </r>
  <r>
    <x v="9"/>
    <x v="84"/>
    <x v="72"/>
    <x v="4"/>
  </r>
  <r>
    <x v="9"/>
    <x v="85"/>
    <x v="73"/>
    <x v="4"/>
  </r>
  <r>
    <x v="10"/>
    <x v="86"/>
    <x v="74"/>
    <x v="4"/>
  </r>
  <r>
    <x v="10"/>
    <x v="87"/>
    <x v="75"/>
    <x v="0"/>
  </r>
  <r>
    <x v="10"/>
    <x v="88"/>
    <x v="76"/>
    <x v="4"/>
  </r>
  <r>
    <x v="10"/>
    <x v="89"/>
    <x v="77"/>
    <x v="0"/>
  </r>
  <r>
    <x v="10"/>
    <x v="90"/>
    <x v="78"/>
    <x v="4"/>
  </r>
  <r>
    <x v="10"/>
    <x v="91"/>
    <x v="79"/>
    <x v="0"/>
  </r>
  <r>
    <x v="10"/>
    <x v="92"/>
    <x v="80"/>
    <x v="0"/>
  </r>
  <r>
    <x v="10"/>
    <x v="93"/>
    <x v="81"/>
    <x v="0"/>
  </r>
  <r>
    <x v="10"/>
    <x v="94"/>
    <x v="82"/>
    <x v="0"/>
  </r>
  <r>
    <x v="10"/>
    <x v="95"/>
    <x v="83"/>
    <x v="0"/>
  </r>
  <r>
    <x v="10"/>
    <x v="96"/>
    <x v="84"/>
    <x v="2"/>
  </r>
  <r>
    <x v="10"/>
    <x v="97"/>
    <x v="85"/>
    <x v="4"/>
  </r>
  <r>
    <x v="10"/>
    <x v="98"/>
    <x v="25"/>
    <x v="0"/>
  </r>
  <r>
    <x v="10"/>
    <x v="99"/>
    <x v="86"/>
    <x v="4"/>
  </r>
  <r>
    <x v="10"/>
    <x v="100"/>
    <x v="87"/>
    <x v="4"/>
  </r>
  <r>
    <x v="11"/>
    <x v="101"/>
    <x v="88"/>
    <x v="1"/>
  </r>
  <r>
    <x v="11"/>
    <x v="102"/>
    <x v="89"/>
    <x v="1"/>
  </r>
  <r>
    <x v="11"/>
    <x v="103"/>
    <x v="50"/>
    <x v="3"/>
  </r>
  <r>
    <x v="11"/>
    <x v="104"/>
    <x v="90"/>
    <x v="1"/>
  </r>
  <r>
    <x v="11"/>
    <x v="105"/>
    <x v="91"/>
    <x v="1"/>
  </r>
  <r>
    <x v="11"/>
    <x v="106"/>
    <x v="22"/>
    <x v="2"/>
  </r>
  <r>
    <x v="11"/>
    <x v="107"/>
    <x v="92"/>
    <x v="1"/>
  </r>
  <r>
    <x v="11"/>
    <x v="108"/>
    <x v="93"/>
    <x v="3"/>
  </r>
  <r>
    <x v="11"/>
    <x v="109"/>
    <x v="50"/>
    <x v="3"/>
  </r>
  <r>
    <x v="12"/>
    <x v="110"/>
    <x v="94"/>
    <x v="0"/>
  </r>
  <r>
    <x v="12"/>
    <x v="111"/>
    <x v="95"/>
    <x v="2"/>
  </r>
  <r>
    <x v="12"/>
    <x v="112"/>
    <x v="84"/>
    <x v="2"/>
  </r>
  <r>
    <x v="12"/>
    <x v="113"/>
    <x v="96"/>
    <x v="0"/>
  </r>
  <r>
    <x v="13"/>
    <x v="114"/>
    <x v="97"/>
    <x v="0"/>
  </r>
  <r>
    <x v="13"/>
    <x v="115"/>
    <x v="68"/>
    <x v="0"/>
  </r>
  <r>
    <x v="13"/>
    <x v="116"/>
    <x v="55"/>
    <x v="0"/>
  </r>
  <r>
    <x v="13"/>
    <x v="117"/>
    <x v="98"/>
    <x v="0"/>
  </r>
  <r>
    <x v="13"/>
    <x v="118"/>
    <x v="99"/>
    <x v="0"/>
  </r>
  <r>
    <x v="13"/>
    <x v="119"/>
    <x v="38"/>
    <x v="2"/>
  </r>
  <r>
    <x v="13"/>
    <x v="120"/>
    <x v="100"/>
    <x v="2"/>
  </r>
  <r>
    <x v="13"/>
    <x v="121"/>
    <x v="55"/>
    <x v="0"/>
  </r>
  <r>
    <x v="13"/>
    <x v="122"/>
    <x v="101"/>
    <x v="2"/>
  </r>
  <r>
    <x v="13"/>
    <x v="123"/>
    <x v="25"/>
    <x v="0"/>
  </r>
  <r>
    <x v="13"/>
    <x v="124"/>
    <x v="102"/>
    <x v="2"/>
  </r>
  <r>
    <x v="13"/>
    <x v="125"/>
    <x v="103"/>
    <x v="0"/>
  </r>
  <r>
    <x v="13"/>
    <x v="126"/>
    <x v="66"/>
    <x v="0"/>
  </r>
  <r>
    <x v="14"/>
    <x v="127"/>
    <x v="104"/>
    <x v="0"/>
  </r>
  <r>
    <x v="14"/>
    <x v="128"/>
    <x v="105"/>
    <x v="4"/>
  </r>
  <r>
    <x v="15"/>
    <x v="129"/>
    <x v="106"/>
    <x v="0"/>
  </r>
  <r>
    <x v="15"/>
    <x v="130"/>
    <x v="107"/>
    <x v="4"/>
  </r>
  <r>
    <x v="15"/>
    <x v="131"/>
    <x v="106"/>
    <x v="0"/>
  </r>
  <r>
    <x v="15"/>
    <x v="132"/>
    <x v="11"/>
    <x v="0"/>
  </r>
  <r>
    <x v="15"/>
    <x v="133"/>
    <x v="108"/>
    <x v="0"/>
  </r>
  <r>
    <x v="15"/>
    <x v="134"/>
    <x v="68"/>
    <x v="0"/>
  </r>
  <r>
    <x v="15"/>
    <x v="135"/>
    <x v="109"/>
    <x v="0"/>
  </r>
  <r>
    <x v="15"/>
    <x v="136"/>
    <x v="110"/>
    <x v="0"/>
  </r>
  <r>
    <x v="16"/>
    <x v="137"/>
    <x v="111"/>
    <x v="4"/>
  </r>
  <r>
    <x v="16"/>
    <x v="138"/>
    <x v="77"/>
    <x v="0"/>
  </r>
  <r>
    <x v="16"/>
    <x v="139"/>
    <x v="112"/>
    <x v="4"/>
  </r>
  <r>
    <x v="16"/>
    <x v="140"/>
    <x v="112"/>
    <x v="4"/>
  </r>
  <r>
    <x v="16"/>
    <x v="141"/>
    <x v="77"/>
    <x v="0"/>
  </r>
  <r>
    <x v="16"/>
    <x v="142"/>
    <x v="113"/>
    <x v="4"/>
  </r>
  <r>
    <x v="16"/>
    <x v="143"/>
    <x v="53"/>
    <x v="4"/>
  </r>
  <r>
    <x v="16"/>
    <x v="144"/>
    <x v="114"/>
    <x v="2"/>
  </r>
  <r>
    <x v="16"/>
    <x v="145"/>
    <x v="73"/>
    <x v="4"/>
  </r>
  <r>
    <x v="16"/>
    <x v="146"/>
    <x v="115"/>
    <x v="4"/>
  </r>
  <r>
    <x v="16"/>
    <x v="147"/>
    <x v="116"/>
    <x v="4"/>
  </r>
  <r>
    <x v="16"/>
    <x v="148"/>
    <x v="104"/>
    <x v="0"/>
  </r>
  <r>
    <x v="16"/>
    <x v="149"/>
    <x v="117"/>
    <x v="4"/>
  </r>
  <r>
    <x v="16"/>
    <x v="150"/>
    <x v="118"/>
    <x v="0"/>
  </r>
  <r>
    <x v="16"/>
    <x v="151"/>
    <x v="15"/>
    <x v="0"/>
  </r>
  <r>
    <x v="17"/>
    <x v="152"/>
    <x v="109"/>
    <x v="0"/>
  </r>
  <r>
    <x v="17"/>
    <x v="153"/>
    <x v="108"/>
    <x v="0"/>
  </r>
  <r>
    <x v="17"/>
    <x v="154"/>
    <x v="24"/>
    <x v="0"/>
  </r>
  <r>
    <x v="17"/>
    <x v="155"/>
    <x v="119"/>
    <x v="0"/>
  </r>
  <r>
    <x v="18"/>
    <x v="156"/>
    <x v="56"/>
    <x v="4"/>
  </r>
  <r>
    <x v="19"/>
    <x v="156"/>
    <x v="120"/>
    <x v="4"/>
  </r>
  <r>
    <x v="20"/>
    <x v="157"/>
    <x v="54"/>
    <x v="0"/>
  </r>
  <r>
    <x v="20"/>
    <x v="158"/>
    <x v="121"/>
    <x v="0"/>
  </r>
  <r>
    <x v="20"/>
    <x v="159"/>
    <x v="107"/>
    <x v="4"/>
  </r>
  <r>
    <x v="20"/>
    <x v="160"/>
    <x v="71"/>
    <x v="0"/>
  </r>
  <r>
    <x v="20"/>
    <x v="161"/>
    <x v="107"/>
    <x v="4"/>
  </r>
  <r>
    <x v="20"/>
    <x v="162"/>
    <x v="122"/>
    <x v="4"/>
  </r>
  <r>
    <x v="20"/>
    <x v="163"/>
    <x v="56"/>
    <x v="4"/>
  </r>
  <r>
    <x v="20"/>
    <x v="164"/>
    <x v="30"/>
    <x v="1"/>
  </r>
  <r>
    <x v="20"/>
    <x v="165"/>
    <x v="123"/>
    <x v="0"/>
  </r>
  <r>
    <x v="20"/>
    <x v="166"/>
    <x v="124"/>
    <x v="3"/>
  </r>
  <r>
    <x v="20"/>
    <x v="167"/>
    <x v="125"/>
    <x v="0"/>
  </r>
  <r>
    <x v="20"/>
    <x v="168"/>
    <x v="126"/>
    <x v="4"/>
  </r>
  <r>
    <x v="20"/>
    <x v="169"/>
    <x v="13"/>
    <x v="1"/>
  </r>
  <r>
    <x v="20"/>
    <x v="170"/>
    <x v="71"/>
    <x v="0"/>
  </r>
  <r>
    <x v="21"/>
    <x v="156"/>
    <x v="127"/>
    <x v="4"/>
  </r>
  <r>
    <x v="22"/>
    <x v="171"/>
    <x v="128"/>
    <x v="4"/>
  </r>
  <r>
    <x v="22"/>
    <x v="172"/>
    <x v="73"/>
    <x v="4"/>
  </r>
  <r>
    <x v="22"/>
    <x v="173"/>
    <x v="56"/>
    <x v="4"/>
  </r>
  <r>
    <x v="22"/>
    <x v="174"/>
    <x v="129"/>
    <x v="0"/>
  </r>
  <r>
    <x v="22"/>
    <x v="175"/>
    <x v="129"/>
    <x v="0"/>
  </r>
  <r>
    <x v="22"/>
    <x v="176"/>
    <x v="66"/>
    <x v="0"/>
  </r>
  <r>
    <x v="22"/>
    <x v="177"/>
    <x v="130"/>
    <x v="0"/>
  </r>
  <r>
    <x v="22"/>
    <x v="178"/>
    <x v="75"/>
    <x v="0"/>
  </r>
  <r>
    <x v="22"/>
    <x v="179"/>
    <x v="106"/>
    <x v="0"/>
  </r>
  <r>
    <x v="22"/>
    <x v="136"/>
    <x v="118"/>
    <x v="0"/>
  </r>
  <r>
    <x v="22"/>
    <x v="180"/>
    <x v="131"/>
    <x v="0"/>
  </r>
  <r>
    <x v="22"/>
    <x v="181"/>
    <x v="132"/>
    <x v="4"/>
  </r>
  <r>
    <x v="23"/>
    <x v="156"/>
    <x v="133"/>
    <x v="4"/>
  </r>
  <r>
    <x v="24"/>
    <x v="156"/>
    <x v="133"/>
    <x v="4"/>
  </r>
  <r>
    <x v="25"/>
    <x v="182"/>
    <x v="29"/>
    <x v="2"/>
  </r>
  <r>
    <x v="25"/>
    <x v="183"/>
    <x v="10"/>
    <x v="0"/>
  </r>
  <r>
    <x v="26"/>
    <x v="184"/>
    <x v="52"/>
    <x v="0"/>
  </r>
  <r>
    <x v="26"/>
    <x v="185"/>
    <x v="134"/>
    <x v="0"/>
  </r>
  <r>
    <x v="26"/>
    <x v="186"/>
    <x v="135"/>
    <x v="0"/>
  </r>
  <r>
    <x v="26"/>
    <x v="187"/>
    <x v="136"/>
    <x v="0"/>
  </r>
  <r>
    <x v="26"/>
    <x v="188"/>
    <x v="137"/>
    <x v="0"/>
  </r>
  <r>
    <x v="26"/>
    <x v="189"/>
    <x v="138"/>
    <x v="1"/>
  </r>
  <r>
    <x v="26"/>
    <x v="190"/>
    <x v="139"/>
    <x v="1"/>
  </r>
  <r>
    <x v="26"/>
    <x v="191"/>
    <x v="116"/>
    <x v="4"/>
  </r>
  <r>
    <x v="26"/>
    <x v="192"/>
    <x v="116"/>
    <x v="4"/>
  </r>
  <r>
    <x v="26"/>
    <x v="193"/>
    <x v="140"/>
    <x v="0"/>
  </r>
  <r>
    <x v="26"/>
    <x v="194"/>
    <x v="141"/>
    <x v="2"/>
  </r>
  <r>
    <x v="26"/>
    <x v="195"/>
    <x v="3"/>
    <x v="0"/>
  </r>
  <r>
    <x v="26"/>
    <x v="196"/>
    <x v="142"/>
    <x v="2"/>
  </r>
  <r>
    <x v="26"/>
    <x v="197"/>
    <x v="143"/>
    <x v="0"/>
  </r>
  <r>
    <x v="27"/>
    <x v="190"/>
    <x v="144"/>
    <x v="4"/>
  </r>
  <r>
    <x v="27"/>
    <x v="198"/>
    <x v="84"/>
    <x v="2"/>
  </r>
  <r>
    <x v="27"/>
    <x v="199"/>
    <x v="111"/>
    <x v="4"/>
  </r>
  <r>
    <x v="27"/>
    <x v="200"/>
    <x v="145"/>
    <x v="0"/>
  </r>
  <r>
    <x v="27"/>
    <x v="201"/>
    <x v="146"/>
    <x v="4"/>
  </r>
  <r>
    <x v="27"/>
    <x v="202"/>
    <x v="137"/>
    <x v="0"/>
  </r>
  <r>
    <x v="27"/>
    <x v="203"/>
    <x v="21"/>
    <x v="0"/>
  </r>
  <r>
    <x v="28"/>
    <x v="156"/>
    <x v="147"/>
    <x v="0"/>
  </r>
  <r>
    <x v="29"/>
    <x v="156"/>
    <x v="133"/>
    <x v="4"/>
  </r>
  <r>
    <x v="30"/>
    <x v="204"/>
    <x v="83"/>
    <x v="0"/>
  </r>
  <r>
    <x v="30"/>
    <x v="205"/>
    <x v="148"/>
    <x v="0"/>
  </r>
  <r>
    <x v="31"/>
    <x v="156"/>
    <x v="149"/>
    <x v="4"/>
  </r>
  <r>
    <x v="5"/>
    <x v="206"/>
    <x v="150"/>
    <x v="1"/>
  </r>
  <r>
    <x v="32"/>
    <x v="207"/>
    <x v="151"/>
    <x v="2"/>
  </r>
  <r>
    <x v="32"/>
    <x v="208"/>
    <x v="152"/>
    <x v="1"/>
  </r>
  <r>
    <x v="32"/>
    <x v="209"/>
    <x v="84"/>
    <x v="2"/>
  </r>
  <r>
    <x v="32"/>
    <x v="210"/>
    <x v="102"/>
    <x v="2"/>
  </r>
  <r>
    <x v="32"/>
    <x v="211"/>
    <x v="153"/>
    <x v="0"/>
  </r>
  <r>
    <x v="32"/>
    <x v="212"/>
    <x v="154"/>
    <x v="0"/>
  </r>
  <r>
    <x v="32"/>
    <x v="213"/>
    <x v="44"/>
    <x v="2"/>
  </r>
  <r>
    <x v="32"/>
    <x v="214"/>
    <x v="141"/>
    <x v="2"/>
  </r>
  <r>
    <x v="32"/>
    <x v="215"/>
    <x v="152"/>
    <x v="1"/>
  </r>
  <r>
    <x v="32"/>
    <x v="216"/>
    <x v="155"/>
    <x v="1"/>
  </r>
  <r>
    <x v="32"/>
    <x v="217"/>
    <x v="156"/>
    <x v="1"/>
  </r>
  <r>
    <x v="33"/>
    <x v="218"/>
    <x v="157"/>
    <x v="0"/>
  </r>
  <r>
    <x v="33"/>
    <x v="219"/>
    <x v="66"/>
    <x v="0"/>
  </r>
  <r>
    <x v="33"/>
    <x v="220"/>
    <x v="158"/>
    <x v="0"/>
  </r>
  <r>
    <x v="33"/>
    <x v="221"/>
    <x v="159"/>
    <x v="2"/>
  </r>
  <r>
    <x v="34"/>
    <x v="222"/>
    <x v="125"/>
    <x v="0"/>
  </r>
  <r>
    <x v="34"/>
    <x v="223"/>
    <x v="131"/>
    <x v="0"/>
  </r>
  <r>
    <x v="34"/>
    <x v="224"/>
    <x v="0"/>
    <x v="0"/>
  </r>
  <r>
    <x v="34"/>
    <x v="225"/>
    <x v="100"/>
    <x v="2"/>
  </r>
  <r>
    <x v="34"/>
    <x v="226"/>
    <x v="131"/>
    <x v="0"/>
  </r>
  <r>
    <x v="34"/>
    <x v="227"/>
    <x v="35"/>
    <x v="1"/>
  </r>
  <r>
    <x v="34"/>
    <x v="228"/>
    <x v="38"/>
    <x v="2"/>
  </r>
  <r>
    <x v="34"/>
    <x v="229"/>
    <x v="17"/>
    <x v="2"/>
  </r>
  <r>
    <x v="34"/>
    <x v="230"/>
    <x v="153"/>
    <x v="0"/>
  </r>
  <r>
    <x v="35"/>
    <x v="156"/>
    <x v="160"/>
    <x v="4"/>
  </r>
  <r>
    <x v="36"/>
    <x v="231"/>
    <x v="115"/>
    <x v="4"/>
  </r>
  <r>
    <x v="36"/>
    <x v="232"/>
    <x v="122"/>
    <x v="4"/>
  </r>
  <r>
    <x v="36"/>
    <x v="233"/>
    <x v="161"/>
    <x v="4"/>
  </r>
  <r>
    <x v="37"/>
    <x v="205"/>
    <x v="1"/>
    <x v="0"/>
  </r>
  <r>
    <x v="37"/>
    <x v="234"/>
    <x v="72"/>
    <x v="4"/>
  </r>
  <r>
    <x v="38"/>
    <x v="235"/>
    <x v="82"/>
    <x v="0"/>
  </r>
  <r>
    <x v="38"/>
    <x v="236"/>
    <x v="162"/>
    <x v="4"/>
  </r>
  <r>
    <x v="38"/>
    <x v="237"/>
    <x v="111"/>
    <x v="4"/>
  </r>
  <r>
    <x v="38"/>
    <x v="238"/>
    <x v="65"/>
    <x v="0"/>
  </r>
  <r>
    <x v="38"/>
    <x v="239"/>
    <x v="97"/>
    <x v="0"/>
  </r>
  <r>
    <x v="38"/>
    <x v="240"/>
    <x v="107"/>
    <x v="4"/>
  </r>
  <r>
    <x v="3"/>
    <x v="241"/>
    <x v="163"/>
    <x v="0"/>
  </r>
  <r>
    <x v="3"/>
    <x v="242"/>
    <x v="164"/>
    <x v="2"/>
  </r>
  <r>
    <x v="3"/>
    <x v="243"/>
    <x v="16"/>
    <x v="1"/>
  </r>
  <r>
    <x v="39"/>
    <x v="156"/>
    <x v="165"/>
    <x v="0"/>
  </r>
  <r>
    <x v="40"/>
    <x v="156"/>
    <x v="129"/>
    <x v="0"/>
  </r>
  <r>
    <x v="41"/>
    <x v="156"/>
    <x v="166"/>
    <x v="0"/>
  </r>
  <r>
    <x v="13"/>
    <x v="120"/>
    <x v="167"/>
    <x v="2"/>
  </r>
  <r>
    <x v="42"/>
    <x v="244"/>
    <x v="0"/>
    <x v="0"/>
  </r>
  <r>
    <x v="42"/>
    <x v="245"/>
    <x v="160"/>
    <x v="4"/>
  </r>
  <r>
    <x v="42"/>
    <x v="246"/>
    <x v="168"/>
    <x v="0"/>
  </r>
  <r>
    <x v="42"/>
    <x v="247"/>
    <x v="65"/>
    <x v="0"/>
  </r>
  <r>
    <x v="43"/>
    <x v="248"/>
    <x v="48"/>
    <x v="1"/>
  </r>
  <r>
    <x v="43"/>
    <x v="249"/>
    <x v="84"/>
    <x v="2"/>
  </r>
  <r>
    <x v="44"/>
    <x v="250"/>
    <x v="0"/>
    <x v="0"/>
  </r>
  <r>
    <x v="44"/>
    <x v="251"/>
    <x v="103"/>
    <x v="0"/>
  </r>
  <r>
    <x v="44"/>
    <x v="252"/>
    <x v="153"/>
    <x v="0"/>
  </r>
  <r>
    <x v="44"/>
    <x v="253"/>
    <x v="169"/>
    <x v="0"/>
  </r>
  <r>
    <x v="44"/>
    <x v="254"/>
    <x v="167"/>
    <x v="2"/>
  </r>
  <r>
    <x v="44"/>
    <x v="255"/>
    <x v="84"/>
    <x v="2"/>
  </r>
  <r>
    <x v="45"/>
    <x v="256"/>
    <x v="170"/>
    <x v="4"/>
  </r>
  <r>
    <x v="45"/>
    <x v="257"/>
    <x v="136"/>
    <x v="0"/>
  </r>
  <r>
    <x v="45"/>
    <x v="258"/>
    <x v="107"/>
    <x v="4"/>
  </r>
  <r>
    <x v="5"/>
    <x v="259"/>
    <x v="171"/>
    <x v="2"/>
  </r>
  <r>
    <x v="3"/>
    <x v="260"/>
    <x v="172"/>
    <x v="2"/>
  </r>
  <r>
    <x v="3"/>
    <x v="261"/>
    <x v="173"/>
    <x v="4"/>
  </r>
  <r>
    <x v="4"/>
    <x v="262"/>
    <x v="174"/>
    <x v="0"/>
  </r>
  <r>
    <x v="4"/>
    <x v="263"/>
    <x v="102"/>
    <x v="2"/>
  </r>
  <r>
    <x v="4"/>
    <x v="264"/>
    <x v="175"/>
    <x v="3"/>
  </r>
  <r>
    <x v="46"/>
    <x v="265"/>
    <x v="110"/>
    <x v="0"/>
  </r>
  <r>
    <x v="47"/>
    <x v="266"/>
    <x v="158"/>
    <x v="0"/>
  </r>
  <r>
    <x v="47"/>
    <x v="267"/>
    <x v="25"/>
    <x v="0"/>
  </r>
  <r>
    <x v="47"/>
    <x v="268"/>
    <x v="25"/>
    <x v="0"/>
  </r>
  <r>
    <x v="47"/>
    <x v="269"/>
    <x v="176"/>
    <x v="0"/>
  </r>
  <r>
    <x v="47"/>
    <x v="270"/>
    <x v="176"/>
    <x v="0"/>
  </r>
  <r>
    <x v="47"/>
    <x v="271"/>
    <x v="176"/>
    <x v="0"/>
  </r>
  <r>
    <x v="47"/>
    <x v="272"/>
    <x v="25"/>
    <x v="0"/>
  </r>
  <r>
    <x v="47"/>
    <x v="273"/>
    <x v="165"/>
    <x v="0"/>
  </r>
  <r>
    <x v="47"/>
    <x v="274"/>
    <x v="159"/>
    <x v="2"/>
  </r>
  <r>
    <x v="9"/>
    <x v="275"/>
    <x v="177"/>
    <x v="4"/>
  </r>
  <r>
    <x v="9"/>
    <x v="276"/>
    <x v="178"/>
    <x v="2"/>
  </r>
  <r>
    <x v="3"/>
    <x v="277"/>
    <x v="179"/>
    <x v="2"/>
  </r>
  <r>
    <x v="3"/>
    <x v="278"/>
    <x v="121"/>
    <x v="0"/>
  </r>
  <r>
    <x v="3"/>
    <x v="279"/>
    <x v="180"/>
    <x v="0"/>
  </r>
  <r>
    <x v="3"/>
    <x v="280"/>
    <x v="181"/>
    <x v="1"/>
  </r>
  <r>
    <x v="2"/>
    <x v="281"/>
    <x v="182"/>
    <x v="0"/>
  </r>
  <r>
    <x v="2"/>
    <x v="282"/>
    <x v="183"/>
    <x v="0"/>
  </r>
  <r>
    <x v="0"/>
    <x v="283"/>
    <x v="184"/>
    <x v="4"/>
  </r>
  <r>
    <x v="0"/>
    <x v="284"/>
    <x v="37"/>
    <x v="1"/>
  </r>
  <r>
    <x v="0"/>
    <x v="285"/>
    <x v="2"/>
    <x v="1"/>
  </r>
  <r>
    <x v="48"/>
    <x v="286"/>
    <x v="185"/>
    <x v="0"/>
  </r>
  <r>
    <x v="48"/>
    <x v="287"/>
    <x v="186"/>
    <x v="4"/>
  </r>
  <r>
    <x v="48"/>
    <x v="1"/>
    <x v="132"/>
    <x v="4"/>
  </r>
  <r>
    <x v="48"/>
    <x v="288"/>
    <x v="156"/>
    <x v="1"/>
  </r>
  <r>
    <x v="48"/>
    <x v="289"/>
    <x v="153"/>
    <x v="0"/>
  </r>
  <r>
    <x v="49"/>
    <x v="290"/>
    <x v="166"/>
    <x v="0"/>
  </r>
  <r>
    <x v="49"/>
    <x v="291"/>
    <x v="187"/>
    <x v="0"/>
  </r>
  <r>
    <x v="49"/>
    <x v="292"/>
    <x v="140"/>
    <x v="0"/>
  </r>
  <r>
    <x v="49"/>
    <x v="293"/>
    <x v="188"/>
    <x v="0"/>
  </r>
  <r>
    <x v="49"/>
    <x v="294"/>
    <x v="188"/>
    <x v="0"/>
  </r>
  <r>
    <x v="49"/>
    <x v="295"/>
    <x v="189"/>
    <x v="1"/>
  </r>
  <r>
    <x v="49"/>
    <x v="296"/>
    <x v="106"/>
    <x v="0"/>
  </r>
  <r>
    <x v="50"/>
    <x v="297"/>
    <x v="158"/>
    <x v="0"/>
  </r>
  <r>
    <x v="50"/>
    <x v="298"/>
    <x v="23"/>
    <x v="0"/>
  </r>
  <r>
    <x v="50"/>
    <x v="299"/>
    <x v="166"/>
    <x v="0"/>
  </r>
  <r>
    <x v="50"/>
    <x v="300"/>
    <x v="190"/>
    <x v="0"/>
  </r>
  <r>
    <x v="50"/>
    <x v="301"/>
    <x v="191"/>
    <x v="0"/>
  </r>
  <r>
    <x v="51"/>
    <x v="302"/>
    <x v="107"/>
    <x v="4"/>
  </r>
  <r>
    <x v="51"/>
    <x v="303"/>
    <x v="192"/>
    <x v="4"/>
  </r>
  <r>
    <x v="51"/>
    <x v="304"/>
    <x v="170"/>
    <x v="4"/>
  </r>
  <r>
    <x v="51"/>
    <x v="305"/>
    <x v="192"/>
    <x v="4"/>
  </r>
  <r>
    <x v="51"/>
    <x v="306"/>
    <x v="128"/>
    <x v="4"/>
  </r>
  <r>
    <x v="51"/>
    <x v="307"/>
    <x v="128"/>
    <x v="4"/>
  </r>
  <r>
    <x v="51"/>
    <x v="308"/>
    <x v="75"/>
    <x v="4"/>
  </r>
  <r>
    <x v="52"/>
    <x v="309"/>
    <x v="129"/>
    <x v="0"/>
  </r>
  <r>
    <x v="53"/>
    <x v="310"/>
    <x v="11"/>
    <x v="0"/>
  </r>
  <r>
    <x v="53"/>
    <x v="232"/>
    <x v="109"/>
    <x v="0"/>
  </r>
  <r>
    <x v="53"/>
    <x v="311"/>
    <x v="193"/>
    <x v="0"/>
  </r>
  <r>
    <x v="53"/>
    <x v="312"/>
    <x v="22"/>
    <x v="2"/>
  </r>
  <r>
    <x v="54"/>
    <x v="313"/>
    <x v="11"/>
    <x v="0"/>
  </r>
  <r>
    <x v="54"/>
    <x v="314"/>
    <x v="52"/>
    <x v="0"/>
  </r>
  <r>
    <x v="54"/>
    <x v="315"/>
    <x v="194"/>
    <x v="0"/>
  </r>
  <r>
    <x v="54"/>
    <x v="316"/>
    <x v="195"/>
    <x v="2"/>
  </r>
  <r>
    <x v="54"/>
    <x v="317"/>
    <x v="196"/>
    <x v="0"/>
  </r>
  <r>
    <x v="54"/>
    <x v="318"/>
    <x v="10"/>
    <x v="0"/>
  </r>
  <r>
    <x v="54"/>
    <x v="319"/>
    <x v="1"/>
    <x v="0"/>
  </r>
  <r>
    <x v="54"/>
    <x v="320"/>
    <x v="48"/>
    <x v="1"/>
  </r>
  <r>
    <x v="54"/>
    <x v="321"/>
    <x v="197"/>
    <x v="0"/>
  </r>
  <r>
    <x v="55"/>
    <x v="322"/>
    <x v="135"/>
    <x v="0"/>
  </r>
  <r>
    <x v="55"/>
    <x v="323"/>
    <x v="198"/>
    <x v="0"/>
  </r>
  <r>
    <x v="55"/>
    <x v="324"/>
    <x v="65"/>
    <x v="0"/>
  </r>
  <r>
    <x v="56"/>
    <x v="325"/>
    <x v="120"/>
    <x v="4"/>
  </r>
  <r>
    <x v="56"/>
    <x v="326"/>
    <x v="126"/>
    <x v="4"/>
  </r>
  <r>
    <x v="56"/>
    <x v="327"/>
    <x v="70"/>
    <x v="4"/>
  </r>
  <r>
    <x v="56"/>
    <x v="328"/>
    <x v="70"/>
    <x v="4"/>
  </r>
  <r>
    <x v="56"/>
    <x v="329"/>
    <x v="199"/>
    <x v="4"/>
  </r>
  <r>
    <x v="57"/>
    <x v="330"/>
    <x v="126"/>
    <x v="4"/>
  </r>
  <r>
    <x v="57"/>
    <x v="331"/>
    <x v="126"/>
    <x v="4"/>
  </r>
  <r>
    <x v="58"/>
    <x v="253"/>
    <x v="57"/>
    <x v="4"/>
  </r>
  <r>
    <x v="58"/>
    <x v="332"/>
    <x v="75"/>
    <x v="0"/>
  </r>
  <r>
    <x v="58"/>
    <x v="333"/>
    <x v="135"/>
    <x v="0"/>
  </r>
  <r>
    <x v="58"/>
    <x v="334"/>
    <x v="131"/>
    <x v="0"/>
  </r>
  <r>
    <x v="58"/>
    <x v="335"/>
    <x v="131"/>
    <x v="0"/>
  </r>
  <r>
    <x v="59"/>
    <x v="336"/>
    <x v="140"/>
    <x v="0"/>
  </r>
  <r>
    <x v="59"/>
    <x v="337"/>
    <x v="140"/>
    <x v="0"/>
  </r>
  <r>
    <x v="59"/>
    <x v="338"/>
    <x v="200"/>
    <x v="0"/>
  </r>
  <r>
    <x v="59"/>
    <x v="339"/>
    <x v="131"/>
    <x v="0"/>
  </r>
  <r>
    <x v="60"/>
    <x v="340"/>
    <x v="158"/>
    <x v="0"/>
  </r>
  <r>
    <x v="60"/>
    <x v="341"/>
    <x v="201"/>
    <x v="0"/>
  </r>
  <r>
    <x v="60"/>
    <x v="342"/>
    <x v="135"/>
    <x v="0"/>
  </r>
  <r>
    <x v="60"/>
    <x v="343"/>
    <x v="176"/>
    <x v="0"/>
  </r>
  <r>
    <x v="60"/>
    <x v="344"/>
    <x v="116"/>
    <x v="4"/>
  </r>
  <r>
    <x v="61"/>
    <x v="345"/>
    <x v="192"/>
    <x v="4"/>
  </r>
  <r>
    <x v="61"/>
    <x v="346"/>
    <x v="65"/>
    <x v="0"/>
  </r>
  <r>
    <x v="61"/>
    <x v="347"/>
    <x v="67"/>
    <x v="4"/>
  </r>
  <r>
    <x v="62"/>
    <x v="348"/>
    <x v="202"/>
    <x v="0"/>
  </r>
  <r>
    <x v="62"/>
    <x v="349"/>
    <x v="131"/>
    <x v="0"/>
  </r>
  <r>
    <x v="63"/>
    <x v="350"/>
    <x v="8"/>
    <x v="2"/>
  </r>
  <r>
    <x v="63"/>
    <x v="351"/>
    <x v="8"/>
    <x v="2"/>
  </r>
  <r>
    <x v="63"/>
    <x v="352"/>
    <x v="180"/>
    <x v="0"/>
  </r>
  <r>
    <x v="63"/>
    <x v="353"/>
    <x v="180"/>
    <x v="0"/>
  </r>
  <r>
    <x v="63"/>
    <x v="354"/>
    <x v="180"/>
    <x v="0"/>
  </r>
  <r>
    <x v="63"/>
    <x v="355"/>
    <x v="46"/>
    <x v="1"/>
  </r>
  <r>
    <x v="63"/>
    <x v="356"/>
    <x v="37"/>
    <x v="1"/>
  </r>
  <r>
    <x v="64"/>
    <x v="357"/>
    <x v="194"/>
    <x v="0"/>
  </r>
  <r>
    <x v="64"/>
    <x v="358"/>
    <x v="203"/>
    <x v="3"/>
  </r>
  <r>
    <x v="64"/>
    <x v="359"/>
    <x v="204"/>
    <x v="2"/>
  </r>
  <r>
    <x v="64"/>
    <x v="321"/>
    <x v="205"/>
    <x v="1"/>
  </r>
  <r>
    <x v="64"/>
    <x v="360"/>
    <x v="205"/>
    <x v="1"/>
  </r>
  <r>
    <x v="64"/>
    <x v="361"/>
    <x v="206"/>
    <x v="1"/>
  </r>
  <r>
    <x v="65"/>
    <x v="362"/>
    <x v="205"/>
    <x v="1"/>
  </r>
  <r>
    <x v="65"/>
    <x v="242"/>
    <x v="141"/>
    <x v="2"/>
  </r>
  <r>
    <x v="65"/>
    <x v="363"/>
    <x v="207"/>
    <x v="3"/>
  </r>
  <r>
    <x v="65"/>
    <x v="364"/>
    <x v="208"/>
    <x v="1"/>
  </r>
  <r>
    <x v="65"/>
    <x v="365"/>
    <x v="155"/>
    <x v="1"/>
  </r>
  <r>
    <x v="65"/>
    <x v="366"/>
    <x v="37"/>
    <x v="1"/>
  </r>
  <r>
    <x v="65"/>
    <x v="367"/>
    <x v="209"/>
    <x v="3"/>
  </r>
  <r>
    <x v="66"/>
    <x v="368"/>
    <x v="23"/>
    <x v="0"/>
  </r>
  <r>
    <x v="66"/>
    <x v="369"/>
    <x v="4"/>
    <x v="2"/>
  </r>
  <r>
    <x v="66"/>
    <x v="370"/>
    <x v="210"/>
    <x v="2"/>
  </r>
  <r>
    <x v="66"/>
    <x v="371"/>
    <x v="211"/>
    <x v="1"/>
  </r>
  <r>
    <x v="66"/>
    <x v="372"/>
    <x v="212"/>
    <x v="2"/>
  </r>
  <r>
    <x v="66"/>
    <x v="373"/>
    <x v="156"/>
    <x v="1"/>
  </r>
  <r>
    <x v="67"/>
    <x v="374"/>
    <x v="213"/>
    <x v="0"/>
  </r>
  <r>
    <x v="67"/>
    <x v="375"/>
    <x v="147"/>
    <x v="0"/>
  </r>
  <r>
    <x v="67"/>
    <x v="376"/>
    <x v="147"/>
    <x v="0"/>
  </r>
  <r>
    <x v="68"/>
    <x v="377"/>
    <x v="17"/>
    <x v="2"/>
  </r>
  <r>
    <x v="68"/>
    <x v="378"/>
    <x v="153"/>
    <x v="0"/>
  </r>
  <r>
    <x v="68"/>
    <x v="379"/>
    <x v="154"/>
    <x v="0"/>
  </r>
  <r>
    <x v="69"/>
    <x v="380"/>
    <x v="107"/>
    <x v="4"/>
  </r>
  <r>
    <x v="69"/>
    <x v="381"/>
    <x v="149"/>
    <x v="4"/>
  </r>
  <r>
    <x v="69"/>
    <x v="382"/>
    <x v="214"/>
    <x v="0"/>
  </r>
  <r>
    <x v="69"/>
    <x v="383"/>
    <x v="215"/>
    <x v="4"/>
  </r>
  <r>
    <x v="69"/>
    <x v="384"/>
    <x v="164"/>
    <x v="2"/>
  </r>
  <r>
    <x v="69"/>
    <x v="385"/>
    <x v="158"/>
    <x v="0"/>
  </r>
  <r>
    <x v="69"/>
    <x v="386"/>
    <x v="216"/>
    <x v="0"/>
  </r>
  <r>
    <x v="70"/>
    <x v="387"/>
    <x v="197"/>
    <x v="0"/>
  </r>
  <r>
    <x v="70"/>
    <x v="388"/>
    <x v="17"/>
    <x v="2"/>
  </r>
  <r>
    <x v="30"/>
    <x v="389"/>
    <x v="217"/>
    <x v="0"/>
  </r>
  <r>
    <x v="71"/>
    <x v="390"/>
    <x v="53"/>
    <x v="4"/>
  </r>
  <r>
    <x v="71"/>
    <x v="205"/>
    <x v="53"/>
    <x v="4"/>
  </r>
  <r>
    <x v="72"/>
    <x v="391"/>
    <x v="52"/>
    <x v="0"/>
  </r>
  <r>
    <x v="72"/>
    <x v="392"/>
    <x v="218"/>
    <x v="0"/>
  </r>
  <r>
    <x v="72"/>
    <x v="393"/>
    <x v="166"/>
    <x v="0"/>
  </r>
  <r>
    <x v="72"/>
    <x v="394"/>
    <x v="66"/>
    <x v="0"/>
  </r>
  <r>
    <x v="72"/>
    <x v="395"/>
    <x v="0"/>
    <x v="0"/>
  </r>
  <r>
    <x v="72"/>
    <x v="396"/>
    <x v="68"/>
    <x v="0"/>
  </r>
  <r>
    <x v="72"/>
    <x v="397"/>
    <x v="219"/>
    <x v="2"/>
  </r>
  <r>
    <x v="72"/>
    <x v="398"/>
    <x v="140"/>
    <x v="0"/>
  </r>
  <r>
    <x v="72"/>
    <x v="399"/>
    <x v="47"/>
    <x v="0"/>
  </r>
  <r>
    <x v="73"/>
    <x v="400"/>
    <x v="220"/>
    <x v="1"/>
  </r>
  <r>
    <x v="73"/>
    <x v="401"/>
    <x v="154"/>
    <x v="0"/>
  </r>
  <r>
    <x v="73"/>
    <x v="402"/>
    <x v="47"/>
    <x v="2"/>
  </r>
  <r>
    <x v="74"/>
    <x v="403"/>
    <x v="111"/>
    <x v="4"/>
  </r>
  <r>
    <x v="74"/>
    <x v="404"/>
    <x v="135"/>
    <x v="0"/>
  </r>
  <r>
    <x v="74"/>
    <x v="405"/>
    <x v="221"/>
    <x v="0"/>
  </r>
  <r>
    <x v="75"/>
    <x v="406"/>
    <x v="222"/>
    <x v="0"/>
  </r>
  <r>
    <x v="75"/>
    <x v="407"/>
    <x v="222"/>
    <x v="0"/>
  </r>
  <r>
    <x v="75"/>
    <x v="408"/>
    <x v="55"/>
    <x v="0"/>
  </r>
  <r>
    <x v="75"/>
    <x v="409"/>
    <x v="55"/>
    <x v="0"/>
  </r>
  <r>
    <x v="75"/>
    <x v="410"/>
    <x v="190"/>
    <x v="0"/>
  </r>
  <r>
    <x v="75"/>
    <x v="411"/>
    <x v="190"/>
    <x v="0"/>
  </r>
  <r>
    <x v="75"/>
    <x v="412"/>
    <x v="213"/>
    <x v="0"/>
  </r>
  <r>
    <x v="75"/>
    <x v="413"/>
    <x v="223"/>
    <x v="2"/>
  </r>
  <r>
    <x v="76"/>
    <x v="414"/>
    <x v="168"/>
    <x v="0"/>
  </r>
  <r>
    <x v="76"/>
    <x v="415"/>
    <x v="129"/>
    <x v="0"/>
  </r>
  <r>
    <x v="76"/>
    <x v="416"/>
    <x v="54"/>
    <x v="0"/>
  </r>
  <r>
    <x v="76"/>
    <x v="417"/>
    <x v="159"/>
    <x v="2"/>
  </r>
  <r>
    <x v="77"/>
    <x v="418"/>
    <x v="166"/>
    <x v="0"/>
  </r>
  <r>
    <x v="77"/>
    <x v="332"/>
    <x v="77"/>
    <x v="0"/>
  </r>
  <r>
    <x v="77"/>
    <x v="50"/>
    <x v="166"/>
    <x v="0"/>
  </r>
  <r>
    <x v="77"/>
    <x v="419"/>
    <x v="168"/>
    <x v="0"/>
  </r>
  <r>
    <x v="77"/>
    <x v="420"/>
    <x v="198"/>
    <x v="0"/>
  </r>
  <r>
    <x v="78"/>
    <x v="421"/>
    <x v="224"/>
    <x v="0"/>
  </r>
  <r>
    <x v="78"/>
    <x v="422"/>
    <x v="137"/>
    <x v="0"/>
  </r>
  <r>
    <x v="78"/>
    <x v="423"/>
    <x v="143"/>
    <x v="0"/>
  </r>
  <r>
    <x v="78"/>
    <x v="424"/>
    <x v="225"/>
    <x v="2"/>
  </r>
  <r>
    <x v="78"/>
    <x v="425"/>
    <x v="218"/>
    <x v="0"/>
  </r>
  <r>
    <x v="79"/>
    <x v="426"/>
    <x v="15"/>
    <x v="4"/>
  </r>
  <r>
    <x v="79"/>
    <x v="427"/>
    <x v="145"/>
    <x v="0"/>
  </r>
  <r>
    <x v="79"/>
    <x v="428"/>
    <x v="113"/>
    <x v="4"/>
  </r>
  <r>
    <x v="79"/>
    <x v="429"/>
    <x v="160"/>
    <x v="4"/>
  </r>
  <r>
    <x v="80"/>
    <x v="156"/>
    <x v="147"/>
    <x v="0"/>
  </r>
  <r>
    <x v="81"/>
    <x v="430"/>
    <x v="117"/>
    <x v="4"/>
  </r>
  <r>
    <x v="81"/>
    <x v="431"/>
    <x v="73"/>
    <x v="4"/>
  </r>
  <r>
    <x v="81"/>
    <x v="432"/>
    <x v="117"/>
    <x v="4"/>
  </r>
  <r>
    <x v="82"/>
    <x v="433"/>
    <x v="83"/>
    <x v="0"/>
  </r>
  <r>
    <x v="82"/>
    <x v="1"/>
    <x v="77"/>
    <x v="0"/>
  </r>
  <r>
    <x v="82"/>
    <x v="434"/>
    <x v="226"/>
    <x v="4"/>
  </r>
  <r>
    <x v="82"/>
    <x v="435"/>
    <x v="136"/>
    <x v="0"/>
  </r>
  <r>
    <x v="82"/>
    <x v="436"/>
    <x v="128"/>
    <x v="4"/>
  </r>
  <r>
    <x v="82"/>
    <x v="437"/>
    <x v="227"/>
    <x v="0"/>
  </r>
  <r>
    <x v="82"/>
    <x v="438"/>
    <x v="224"/>
    <x v="0"/>
  </r>
  <r>
    <x v="82"/>
    <x v="439"/>
    <x v="196"/>
    <x v="0"/>
  </r>
  <r>
    <x v="82"/>
    <x v="440"/>
    <x v="226"/>
    <x v="4"/>
  </r>
  <r>
    <x v="83"/>
    <x v="441"/>
    <x v="194"/>
    <x v="0"/>
  </r>
  <r>
    <x v="83"/>
    <x v="442"/>
    <x v="188"/>
    <x v="0"/>
  </r>
  <r>
    <x v="83"/>
    <x v="443"/>
    <x v="168"/>
    <x v="0"/>
  </r>
  <r>
    <x v="83"/>
    <x v="444"/>
    <x v="228"/>
    <x v="0"/>
  </r>
  <r>
    <x v="84"/>
    <x v="445"/>
    <x v="199"/>
    <x v="4"/>
  </r>
  <r>
    <x v="84"/>
    <x v="446"/>
    <x v="224"/>
    <x v="4"/>
  </r>
  <r>
    <x v="84"/>
    <x v="447"/>
    <x v="140"/>
    <x v="0"/>
  </r>
  <r>
    <x v="84"/>
    <x v="448"/>
    <x v="199"/>
    <x v="4"/>
  </r>
  <r>
    <x v="84"/>
    <x v="449"/>
    <x v="229"/>
    <x v="4"/>
  </r>
  <r>
    <x v="85"/>
    <x v="450"/>
    <x v="105"/>
    <x v="4"/>
  </r>
  <r>
    <x v="85"/>
    <x v="451"/>
    <x v="85"/>
    <x v="4"/>
  </r>
  <r>
    <x v="85"/>
    <x v="452"/>
    <x v="85"/>
    <x v="4"/>
  </r>
  <r>
    <x v="85"/>
    <x v="205"/>
    <x v="111"/>
    <x v="4"/>
  </r>
  <r>
    <x v="86"/>
    <x v="453"/>
    <x v="230"/>
    <x v="0"/>
  </r>
  <r>
    <x v="86"/>
    <x v="454"/>
    <x v="231"/>
    <x v="0"/>
  </r>
  <r>
    <x v="86"/>
    <x v="455"/>
    <x v="165"/>
    <x v="0"/>
  </r>
  <r>
    <x v="86"/>
    <x v="456"/>
    <x v="23"/>
    <x v="0"/>
  </r>
  <r>
    <x v="86"/>
    <x v="103"/>
    <x v="52"/>
    <x v="0"/>
  </r>
  <r>
    <x v="86"/>
    <x v="457"/>
    <x v="23"/>
    <x v="0"/>
  </r>
  <r>
    <x v="87"/>
    <x v="156"/>
    <x v="52"/>
    <x v="0"/>
  </r>
  <r>
    <x v="88"/>
    <x v="156"/>
    <x v="232"/>
    <x v="0"/>
  </r>
  <r>
    <x v="61"/>
    <x v="458"/>
    <x v="67"/>
    <x v="4"/>
  </r>
  <r>
    <x v="61"/>
    <x v="459"/>
    <x v="67"/>
    <x v="4"/>
  </r>
  <r>
    <x v="89"/>
    <x v="156"/>
    <x v="233"/>
    <x v="0"/>
  </r>
  <r>
    <x v="90"/>
    <x v="156"/>
    <x v="234"/>
    <x v="4"/>
  </r>
  <r>
    <x v="91"/>
    <x v="156"/>
    <x v="235"/>
    <x v="3"/>
  </r>
  <r>
    <x v="92"/>
    <x v="156"/>
    <x v="166"/>
    <x v="0"/>
  </r>
  <r>
    <x v="93"/>
    <x v="460"/>
    <x v="236"/>
    <x v="1"/>
  </r>
  <r>
    <x v="93"/>
    <x v="461"/>
    <x v="237"/>
    <x v="2"/>
  </r>
  <r>
    <x v="93"/>
    <x v="462"/>
    <x v="137"/>
    <x v="0"/>
  </r>
  <r>
    <x v="93"/>
    <x v="463"/>
    <x v="238"/>
    <x v="2"/>
  </r>
  <r>
    <x v="93"/>
    <x v="464"/>
    <x v="239"/>
    <x v="2"/>
  </r>
  <r>
    <x v="93"/>
    <x v="465"/>
    <x v="102"/>
    <x v="2"/>
  </r>
  <r>
    <x v="93"/>
    <x v="466"/>
    <x v="102"/>
    <x v="2"/>
  </r>
  <r>
    <x v="93"/>
    <x v="467"/>
    <x v="240"/>
    <x v="2"/>
  </r>
  <r>
    <x v="93"/>
    <x v="468"/>
    <x v="137"/>
    <x v="0"/>
  </r>
  <r>
    <x v="94"/>
    <x v="469"/>
    <x v="127"/>
    <x v="4"/>
  </r>
  <r>
    <x v="94"/>
    <x v="470"/>
    <x v="127"/>
    <x v="4"/>
  </r>
  <r>
    <x v="94"/>
    <x v="471"/>
    <x v="127"/>
    <x v="4"/>
  </r>
  <r>
    <x v="94"/>
    <x v="472"/>
    <x v="199"/>
    <x v="4"/>
  </r>
  <r>
    <x v="95"/>
    <x v="156"/>
    <x v="72"/>
    <x v="4"/>
  </r>
  <r>
    <x v="96"/>
    <x v="473"/>
    <x v="160"/>
    <x v="4"/>
  </r>
  <r>
    <x v="96"/>
    <x v="474"/>
    <x v="174"/>
    <x v="0"/>
  </r>
  <r>
    <x v="96"/>
    <x v="475"/>
    <x v="123"/>
    <x v="0"/>
  </r>
  <r>
    <x v="96"/>
    <x v="476"/>
    <x v="123"/>
    <x v="0"/>
  </r>
  <r>
    <x v="97"/>
    <x v="156"/>
    <x v="16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34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9:C108" firstHeaderRow="1" firstDataRow="1" firstDataCol="3"/>
  <pivotFields count="4">
    <pivotField axis="axisRow" compact="0" multipleItemSelectionAllowed="1" showAll="0">
      <items count="99">
        <item sd="0" x="57"/>
        <item sd="0" x="31"/>
        <item sd="0" x="40"/>
        <item sd="0" x="5"/>
        <item sd="0" x="58"/>
        <item sd="0" x="91"/>
        <item sd="0" x="32"/>
        <item sd="0" x="19"/>
        <item sd="0" x="59"/>
        <item sd="0" x="60"/>
        <item sd="0" x="8"/>
        <item sd="0" x="93"/>
        <item sd="0" x="34"/>
        <item sd="0" x="13"/>
        <item sd="0" x="61"/>
        <item sd="0" x="22"/>
        <item sd="0" x="62"/>
        <item sd="0" x="63"/>
        <item sd="0" x="26"/>
        <item sd="0" x="15"/>
        <item sd="0" x="64"/>
        <item sd="0" x="65"/>
        <item sd="0" x="39"/>
        <item sd="0" x="27"/>
        <item sd="0" x="20"/>
        <item sd="0" x="44"/>
        <item sd="0" x="66"/>
        <item sd="0" x="33"/>
        <item sd="0" x="67"/>
        <item sd="0" x="6"/>
        <item sd="0" x="35"/>
        <item sd="0" x="11"/>
        <item sd="0" x="69"/>
        <item sd="0" x="4"/>
        <item sd="0" x="25"/>
        <item sd="0" x="46"/>
        <item sd="0" x="70"/>
        <item sd="0" x="30"/>
        <item sd="0" x="71"/>
        <item sd="0" x="88"/>
        <item sd="0" x="73"/>
        <item sd="0" x="36"/>
        <item sd="0" x="17"/>
        <item sd="0" x="92"/>
        <item sd="0" x="47"/>
        <item sd="0" x="12"/>
        <item sd="0" x="41"/>
        <item sd="0" x="89"/>
        <item sd="0" x="74"/>
        <item sd="0" x="45"/>
        <item sd="0" x="9"/>
        <item sd="0" x="86"/>
        <item sd="0" x="1"/>
        <item sd="0" x="85"/>
        <item sd="0" x="3"/>
        <item sd="0" x="84"/>
        <item sd="0" x="37"/>
        <item sd="0" x="2"/>
        <item sd="0" x="72"/>
        <item sd="0" x="96"/>
        <item sd="0" x="38"/>
        <item sd="0" x="0"/>
        <item sd="0" x="97"/>
        <item sd="0" x="24"/>
        <item sd="0" x="16"/>
        <item sd="0" x="68"/>
        <item sd="0" x="21"/>
        <item sd="0" x="29"/>
        <item sd="0" x="18"/>
        <item sd="0" x="90"/>
        <item sd="0" x="75"/>
        <item sd="0" x="55"/>
        <item sd="0" x="23"/>
        <item sd="0" x="48"/>
        <item sd="0" x="76"/>
        <item sd="0" x="77"/>
        <item sd="0" x="43"/>
        <item sd="0" x="49"/>
        <item sd="0" x="53"/>
        <item sd="0" x="54"/>
        <item sd="0" x="10"/>
        <item sd="0" x="78"/>
        <item sd="0" x="83"/>
        <item sd="0" x="42"/>
        <item sd="0" x="79"/>
        <item sd="0" x="50"/>
        <item sd="0" x="28"/>
        <item sd="0" x="80"/>
        <item sd="0" x="81"/>
        <item sd="0" x="95"/>
        <item sd="0" x="82"/>
        <item sd="0" x="7"/>
        <item sd="0" x="51"/>
        <item sd="0" x="87"/>
        <item sd="0" x="94"/>
        <item sd="0" x="14"/>
        <item sd="0" x="56"/>
        <item sd="0" x="52"/>
        <item t="default"/>
      </items>
    </pivotField>
    <pivotField axis="axisRow" compact="0" showAll="0">
      <items count="481">
        <item x="463"/>
        <item x="462"/>
        <item x="461"/>
        <item x="460"/>
        <item x="190"/>
        <item x="316"/>
        <item x="56"/>
        <item x="207"/>
        <item x="287"/>
        <item x="286"/>
        <item x="350"/>
        <item x="351"/>
        <item x="419"/>
        <item x="377"/>
        <item x="378"/>
        <item x="379"/>
        <item x="352"/>
        <item x="353"/>
        <item x="330"/>
        <item x="27"/>
        <item x="362"/>
        <item x="183"/>
        <item x="475"/>
        <item x="396"/>
        <item x="443"/>
        <item x="366"/>
        <item x="39"/>
        <item x="255"/>
        <item x="370"/>
        <item x="262"/>
        <item x="31"/>
        <item x="365"/>
        <item x="30"/>
        <item x="243"/>
        <item x="90"/>
        <item x="444"/>
        <item x="442"/>
        <item x="441"/>
        <item x="208"/>
        <item x="182"/>
        <item x="300"/>
        <item x="256"/>
        <item x="456"/>
        <item x="382"/>
        <item x="241"/>
        <item x="210"/>
        <item x="403"/>
        <item x="448"/>
        <item x="219"/>
        <item x="162"/>
        <item x="315"/>
        <item x="436"/>
        <item x="115"/>
        <item x="302"/>
        <item x="113"/>
        <item x="437"/>
        <item x="253"/>
        <item x="309"/>
        <item x="186"/>
        <item x="223"/>
        <item x="337"/>
        <item x="32"/>
        <item x="73"/>
        <item x="220"/>
        <item x="369"/>
        <item x="150"/>
        <item x="238"/>
        <item x="134"/>
        <item x="473"/>
        <item x="402"/>
        <item x="296"/>
        <item x="124"/>
        <item x="46"/>
        <item x="371"/>
        <item x="127"/>
        <item x="81"/>
        <item x="189"/>
        <item x="142"/>
        <item x="139"/>
        <item x="383"/>
        <item x="374"/>
        <item x="205"/>
        <item x="270"/>
        <item x="144"/>
        <item x="307"/>
        <item x="230"/>
        <item x="82"/>
        <item x="119"/>
        <item x="274"/>
        <item x="60"/>
        <item x="356"/>
        <item x="195"/>
        <item x="71"/>
        <item x="376"/>
        <item x="13"/>
        <item x="101"/>
        <item x="457"/>
        <item x="155"/>
        <item x="154"/>
        <item x="399"/>
        <item x="260"/>
        <item x="33"/>
        <item x="339"/>
        <item x="69"/>
        <item x="121"/>
        <item x="277"/>
        <item x="363"/>
        <item x="29"/>
        <item x="14"/>
        <item x="289"/>
        <item x="17"/>
        <item x="263"/>
        <item x="250"/>
        <item x="201"/>
        <item x="16"/>
        <item x="268"/>
        <item x="390"/>
        <item x="357"/>
        <item x="217"/>
        <item x="312"/>
        <item x="57"/>
        <item x="248"/>
        <item x="37"/>
        <item x="299"/>
        <item x="35"/>
        <item x="435"/>
        <item x="275"/>
        <item x="451"/>
        <item x="355"/>
        <item x="36"/>
        <item x="15"/>
        <item x="468"/>
        <item x="465"/>
        <item x="335"/>
        <item x="114"/>
        <item x="234"/>
        <item x="143"/>
        <item x="167"/>
        <item x="125"/>
        <item x="9"/>
        <item x="63"/>
        <item x="110"/>
        <item x="58"/>
        <item x="164"/>
        <item x="249"/>
        <item x="417"/>
        <item x="23"/>
        <item x="131"/>
        <item x="92"/>
        <item x="149"/>
        <item x="135"/>
        <item x="213"/>
        <item x="48"/>
        <item x="0"/>
        <item x="152"/>
        <item x="51"/>
        <item x="128"/>
        <item x="464"/>
        <item x="158"/>
        <item x="246"/>
        <item x="44"/>
        <item x="458"/>
        <item x="345"/>
        <item x="325"/>
        <item x="1"/>
        <item x="202"/>
        <item x="59"/>
        <item x="408"/>
        <item x="103"/>
        <item x="18"/>
        <item x="414"/>
        <item x="333"/>
        <item x="174"/>
        <item x="4"/>
        <item x="331"/>
        <item x="65"/>
        <item x="432"/>
        <item x="171"/>
        <item x="96"/>
        <item x="398"/>
        <item x="380"/>
        <item x="326"/>
        <item x="359"/>
        <item x="21"/>
        <item x="439"/>
        <item x="415"/>
        <item x="11"/>
        <item x="427"/>
        <item x="49"/>
        <item x="261"/>
        <item x="187"/>
        <item x="257"/>
        <item x="324"/>
        <item x="222"/>
        <item x="454"/>
        <item x="404"/>
        <item x="76"/>
        <item x="338"/>
        <item x="431"/>
        <item x="247"/>
        <item x="239"/>
        <item x="62"/>
        <item x="271"/>
        <item x="368"/>
        <item x="281"/>
        <item x="199"/>
        <item x="373"/>
        <item x="79"/>
        <item x="364"/>
        <item x="52"/>
        <item x="70"/>
        <item x="474"/>
        <item x="78"/>
        <item x="445"/>
        <item x="467"/>
        <item x="372"/>
        <item x="86"/>
        <item x="284"/>
        <item x="34"/>
        <item x="8"/>
        <item x="394"/>
        <item x="297"/>
        <item x="179"/>
        <item x="177"/>
        <item x="38"/>
        <item x="7"/>
        <item x="43"/>
        <item x="175"/>
        <item x="61"/>
        <item x="112"/>
        <item x="25"/>
        <item x="420"/>
        <item x="375"/>
        <item x="178"/>
        <item x="197"/>
        <item x="153"/>
        <item x="157"/>
        <item x="132"/>
        <item x="323"/>
        <item x="349"/>
        <item x="19"/>
        <item x="400"/>
        <item x="395"/>
        <item x="381"/>
        <item x="126"/>
        <item x="211"/>
        <item x="188"/>
        <item x="184"/>
        <item x="446"/>
        <item x="151"/>
        <item x="12"/>
        <item m="1" x="478"/>
        <item x="231"/>
        <item x="98"/>
        <item x="133"/>
        <item x="104"/>
        <item x="105"/>
        <item x="225"/>
        <item x="147"/>
        <item x="200"/>
        <item x="332"/>
        <item x="102"/>
        <item x="161"/>
        <item x="411"/>
        <item x="122"/>
        <item x="118"/>
        <item x="304"/>
        <item x="185"/>
        <item x="314"/>
        <item x="329"/>
        <item x="227"/>
        <item x="66"/>
        <item x="401"/>
        <item x="285"/>
        <item x="235"/>
        <item x="196"/>
        <item x="425"/>
        <item x="280"/>
        <item x="301"/>
        <item x="318"/>
        <item x="26"/>
        <item x="361"/>
        <item x="6"/>
        <item x="278"/>
        <item x="279"/>
        <item x="83"/>
        <item x="28"/>
        <item m="1" x="477"/>
        <item x="146"/>
        <item x="237"/>
        <item x="470"/>
        <item x="471"/>
        <item x="412"/>
        <item x="172"/>
        <item x="47"/>
        <item x="430"/>
        <item x="165"/>
        <item x="306"/>
        <item x="360"/>
        <item x="321"/>
        <item x="228"/>
        <item x="459"/>
        <item x="346"/>
        <item x="123"/>
        <item x="72"/>
        <item x="163"/>
        <item m="1" x="479"/>
        <item x="141"/>
        <item x="173"/>
        <item x="240"/>
        <item x="41"/>
        <item x="87"/>
        <item x="93"/>
        <item x="75"/>
        <item x="452"/>
        <item x="303"/>
        <item x="159"/>
        <item x="80"/>
        <item x="106"/>
        <item x="215"/>
        <item x="120"/>
        <item x="100"/>
        <item x="295"/>
        <item x="388"/>
        <item x="387"/>
        <item x="265"/>
        <item x="204"/>
        <item x="358"/>
        <item x="107"/>
        <item x="440"/>
        <item x="472"/>
        <item x="22"/>
        <item x="84"/>
        <item x="308"/>
        <item x="466"/>
        <item x="212"/>
        <item x="410"/>
        <item x="317"/>
        <item x="416"/>
        <item x="354"/>
        <item x="117"/>
        <item x="224"/>
        <item x="193"/>
        <item x="293"/>
        <item x="109"/>
        <item x="413"/>
        <item x="320"/>
        <item x="24"/>
        <item x="393"/>
        <item x="313"/>
        <item x="450"/>
        <item x="181"/>
        <item x="319"/>
        <item x="392"/>
        <item x="180"/>
        <item x="334"/>
        <item x="40"/>
        <item x="242"/>
        <item x="64"/>
        <item x="294"/>
        <item x="455"/>
        <item x="74"/>
        <item x="191"/>
        <item x="428"/>
        <item x="94"/>
        <item x="298"/>
        <item x="272"/>
        <item x="91"/>
        <item x="97"/>
        <item x="85"/>
        <item x="77"/>
        <item x="290"/>
        <item x="2"/>
        <item x="214"/>
        <item x="233"/>
        <item x="3"/>
        <item x="176"/>
        <item x="310"/>
        <item x="232"/>
        <item x="192"/>
        <item x="311"/>
        <item x="116"/>
        <item x="95"/>
        <item x="88"/>
        <item x="170"/>
        <item x="5"/>
        <item x="130"/>
        <item x="129"/>
        <item x="148"/>
        <item x="292"/>
        <item x="266"/>
        <item x="429"/>
        <item x="291"/>
        <item x="384"/>
        <item x="137"/>
        <item x="426"/>
        <item x="476"/>
        <item x="389"/>
        <item x="54"/>
        <item x="251"/>
        <item x="258"/>
        <item x="433"/>
        <item x="216"/>
        <item x="168"/>
        <item x="206"/>
        <item x="252"/>
        <item x="407"/>
        <item x="42"/>
        <item x="244"/>
        <item x="169"/>
        <item x="245"/>
        <item x="108"/>
        <item x="89"/>
        <item x="226"/>
        <item x="10"/>
        <item x="322"/>
        <item x="347"/>
        <item x="259"/>
        <item x="236"/>
        <item x="229"/>
        <item x="367"/>
        <item x="283"/>
        <item x="209"/>
        <item x="405"/>
        <item x="145"/>
        <item x="328"/>
        <item x="327"/>
        <item x="469"/>
        <item x="418"/>
        <item x="166"/>
        <item x="67"/>
        <item x="288"/>
        <item x="305"/>
        <item x="385"/>
        <item x="434"/>
        <item x="397"/>
        <item x="269"/>
        <item x="273"/>
        <item x="336"/>
        <item x="194"/>
        <item x="68"/>
        <item x="50"/>
        <item x="267"/>
        <item x="276"/>
        <item x="449"/>
        <item x="282"/>
        <item x="341"/>
        <item x="344"/>
        <item x="340"/>
        <item x="343"/>
        <item x="342"/>
        <item x="447"/>
        <item x="45"/>
        <item x="111"/>
        <item x="406"/>
        <item x="421"/>
        <item x="138"/>
        <item x="386"/>
        <item x="422"/>
        <item x="453"/>
        <item x="203"/>
        <item x="99"/>
        <item x="198"/>
        <item x="409"/>
        <item x="160"/>
        <item x="264"/>
        <item x="391"/>
        <item x="254"/>
        <item x="218"/>
        <item x="53"/>
        <item x="424"/>
        <item x="423"/>
        <item x="438"/>
        <item x="140"/>
        <item x="136"/>
        <item x="20"/>
        <item x="221"/>
        <item x="348"/>
        <item x="156"/>
        <item x="55"/>
        <item t="default"/>
      </items>
    </pivotField>
    <pivotField compact="0" showAll="0"/>
    <pivotField axis="axisRow" compact="0" showAll="0">
      <items count="11">
        <item m="1" x="5"/>
        <item m="1" x="6"/>
        <item x="4"/>
        <item m="1" x="7"/>
        <item m="1" x="9"/>
        <item m="1" x="8"/>
        <item x="0"/>
        <item x="1"/>
        <item x="2"/>
        <item x="3"/>
        <item t="default"/>
      </items>
    </pivotField>
  </pivotFields>
  <rowFields count="3">
    <field x="0"/>
    <field x="1"/>
    <field x="3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3" cacheId="34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J9:L15" firstHeaderRow="1" firstDataRow="1" firstDataCol="3"/>
  <pivotFields count="4">
    <pivotField axis="axisRow" compact="0" showAll="0">
      <items count="99">
        <item x="57"/>
        <item x="31"/>
        <item x="40"/>
        <item x="5"/>
        <item x="58"/>
        <item x="91"/>
        <item x="32"/>
        <item x="19"/>
        <item x="59"/>
        <item x="60"/>
        <item x="8"/>
        <item x="93"/>
        <item x="34"/>
        <item x="13"/>
        <item x="61"/>
        <item x="22"/>
        <item x="62"/>
        <item x="63"/>
        <item x="26"/>
        <item x="15"/>
        <item x="64"/>
        <item x="65"/>
        <item x="39"/>
        <item x="27"/>
        <item x="20"/>
        <item x="44"/>
        <item x="66"/>
        <item x="33"/>
        <item x="67"/>
        <item x="6"/>
        <item x="35"/>
        <item x="11"/>
        <item x="69"/>
        <item x="4"/>
        <item x="25"/>
        <item x="46"/>
        <item x="70"/>
        <item x="30"/>
        <item x="71"/>
        <item x="88"/>
        <item x="73"/>
        <item x="36"/>
        <item x="17"/>
        <item x="92"/>
        <item x="47"/>
        <item x="12"/>
        <item x="41"/>
        <item x="89"/>
        <item x="74"/>
        <item x="45"/>
        <item x="9"/>
        <item x="86"/>
        <item x="1"/>
        <item x="85"/>
        <item x="3"/>
        <item x="84"/>
        <item x="37"/>
        <item x="2"/>
        <item x="72"/>
        <item x="96"/>
        <item x="38"/>
        <item x="0"/>
        <item x="97"/>
        <item x="24"/>
        <item x="16"/>
        <item x="68"/>
        <item x="21"/>
        <item x="29"/>
        <item x="18"/>
        <item x="90"/>
        <item x="75"/>
        <item x="55"/>
        <item x="23"/>
        <item x="48"/>
        <item x="76"/>
        <item x="77"/>
        <item x="43"/>
        <item x="49"/>
        <item x="53"/>
        <item x="54"/>
        <item x="10"/>
        <item x="78"/>
        <item x="83"/>
        <item x="42"/>
        <item x="79"/>
        <item x="50"/>
        <item x="28"/>
        <item x="80"/>
        <item x="81"/>
        <item x="95"/>
        <item x="82"/>
        <item x="7"/>
        <item x="51"/>
        <item x="87"/>
        <item x="94"/>
        <item x="14"/>
        <item x="56"/>
        <item x="52"/>
        <item t="default"/>
      </items>
    </pivotField>
    <pivotField axis="axisRow" compact="0" showAll="0">
      <items count="481">
        <item x="463"/>
        <item x="462"/>
        <item x="461"/>
        <item x="460"/>
        <item x="190"/>
        <item x="316"/>
        <item x="56"/>
        <item x="207"/>
        <item x="287"/>
        <item x="286"/>
        <item x="350"/>
        <item x="351"/>
        <item x="419"/>
        <item x="377"/>
        <item x="378"/>
        <item x="379"/>
        <item x="352"/>
        <item x="353"/>
        <item x="330"/>
        <item x="27"/>
        <item x="362"/>
        <item x="183"/>
        <item x="475"/>
        <item x="396"/>
        <item x="443"/>
        <item x="366"/>
        <item x="39"/>
        <item x="255"/>
        <item x="370"/>
        <item x="262"/>
        <item x="31"/>
        <item x="365"/>
        <item x="30"/>
        <item x="243"/>
        <item x="90"/>
        <item x="444"/>
        <item x="442"/>
        <item x="441"/>
        <item x="208"/>
        <item x="182"/>
        <item x="300"/>
        <item x="256"/>
        <item x="456"/>
        <item x="382"/>
        <item x="241"/>
        <item x="210"/>
        <item x="403"/>
        <item x="448"/>
        <item x="219"/>
        <item x="162"/>
        <item x="315"/>
        <item x="436"/>
        <item x="115"/>
        <item x="302"/>
        <item x="113"/>
        <item x="437"/>
        <item x="253"/>
        <item x="309"/>
        <item x="186"/>
        <item x="223"/>
        <item x="337"/>
        <item x="32"/>
        <item x="73"/>
        <item x="220"/>
        <item x="369"/>
        <item x="150"/>
        <item x="238"/>
        <item x="134"/>
        <item x="473"/>
        <item x="402"/>
        <item x="296"/>
        <item x="124"/>
        <item x="46"/>
        <item x="371"/>
        <item x="127"/>
        <item x="81"/>
        <item x="189"/>
        <item x="142"/>
        <item x="139"/>
        <item x="383"/>
        <item x="374"/>
        <item x="205"/>
        <item x="270"/>
        <item x="144"/>
        <item x="307"/>
        <item x="230"/>
        <item x="82"/>
        <item x="119"/>
        <item x="274"/>
        <item x="60"/>
        <item x="356"/>
        <item x="195"/>
        <item x="71"/>
        <item x="376"/>
        <item x="13"/>
        <item x="101"/>
        <item x="457"/>
        <item x="155"/>
        <item x="154"/>
        <item x="399"/>
        <item x="260"/>
        <item x="33"/>
        <item x="339"/>
        <item x="69"/>
        <item x="121"/>
        <item x="277"/>
        <item x="363"/>
        <item x="29"/>
        <item x="14"/>
        <item x="289"/>
        <item x="17"/>
        <item x="263"/>
        <item x="250"/>
        <item x="201"/>
        <item x="16"/>
        <item x="268"/>
        <item x="390"/>
        <item x="357"/>
        <item x="217"/>
        <item x="312"/>
        <item x="57"/>
        <item x="248"/>
        <item x="37"/>
        <item x="299"/>
        <item x="35"/>
        <item x="435"/>
        <item x="275"/>
        <item x="451"/>
        <item x="355"/>
        <item x="36"/>
        <item x="15"/>
        <item x="468"/>
        <item x="465"/>
        <item x="335"/>
        <item x="114"/>
        <item x="234"/>
        <item x="143"/>
        <item x="167"/>
        <item x="125"/>
        <item x="9"/>
        <item x="63"/>
        <item x="110"/>
        <item x="58"/>
        <item x="164"/>
        <item x="249"/>
        <item x="417"/>
        <item x="23"/>
        <item x="131"/>
        <item x="92"/>
        <item x="149"/>
        <item x="135"/>
        <item x="213"/>
        <item x="48"/>
        <item x="0"/>
        <item x="152"/>
        <item x="51"/>
        <item x="128"/>
        <item x="464"/>
        <item x="158"/>
        <item x="246"/>
        <item x="44"/>
        <item x="458"/>
        <item x="345"/>
        <item x="325"/>
        <item x="1"/>
        <item x="202"/>
        <item x="59"/>
        <item x="408"/>
        <item x="103"/>
        <item x="18"/>
        <item x="414"/>
        <item x="333"/>
        <item x="174"/>
        <item x="4"/>
        <item x="331"/>
        <item x="65"/>
        <item x="432"/>
        <item x="171"/>
        <item x="96"/>
        <item x="398"/>
        <item x="380"/>
        <item x="326"/>
        <item x="359"/>
        <item x="21"/>
        <item x="439"/>
        <item x="415"/>
        <item x="11"/>
        <item x="427"/>
        <item x="49"/>
        <item x="261"/>
        <item x="187"/>
        <item x="257"/>
        <item x="324"/>
        <item x="222"/>
        <item x="454"/>
        <item x="404"/>
        <item x="76"/>
        <item x="338"/>
        <item x="431"/>
        <item x="247"/>
        <item x="239"/>
        <item x="62"/>
        <item x="271"/>
        <item x="368"/>
        <item x="281"/>
        <item x="199"/>
        <item x="373"/>
        <item x="79"/>
        <item x="364"/>
        <item x="52"/>
        <item x="70"/>
        <item x="474"/>
        <item x="78"/>
        <item x="445"/>
        <item x="467"/>
        <item x="372"/>
        <item x="86"/>
        <item x="284"/>
        <item x="34"/>
        <item x="8"/>
        <item x="394"/>
        <item x="297"/>
        <item x="179"/>
        <item x="177"/>
        <item x="38"/>
        <item x="7"/>
        <item x="43"/>
        <item x="175"/>
        <item x="61"/>
        <item x="112"/>
        <item x="25"/>
        <item x="420"/>
        <item x="375"/>
        <item x="178"/>
        <item x="197"/>
        <item x="153"/>
        <item x="157"/>
        <item x="132"/>
        <item x="323"/>
        <item x="349"/>
        <item x="19"/>
        <item x="400"/>
        <item x="395"/>
        <item x="381"/>
        <item x="126"/>
        <item x="211"/>
        <item x="188"/>
        <item x="184"/>
        <item x="446"/>
        <item x="151"/>
        <item x="12"/>
        <item m="1" x="478"/>
        <item x="231"/>
        <item x="98"/>
        <item x="133"/>
        <item x="104"/>
        <item x="105"/>
        <item x="225"/>
        <item x="147"/>
        <item x="200"/>
        <item x="332"/>
        <item x="102"/>
        <item x="161"/>
        <item x="411"/>
        <item x="122"/>
        <item x="118"/>
        <item x="304"/>
        <item x="185"/>
        <item x="314"/>
        <item x="329"/>
        <item x="227"/>
        <item x="66"/>
        <item x="401"/>
        <item x="285"/>
        <item x="235"/>
        <item x="196"/>
        <item x="425"/>
        <item x="280"/>
        <item x="301"/>
        <item x="318"/>
        <item x="26"/>
        <item x="361"/>
        <item x="6"/>
        <item x="278"/>
        <item x="279"/>
        <item x="83"/>
        <item x="28"/>
        <item m="1" x="477"/>
        <item x="146"/>
        <item x="237"/>
        <item x="470"/>
        <item x="471"/>
        <item x="412"/>
        <item x="172"/>
        <item x="47"/>
        <item x="430"/>
        <item x="165"/>
        <item x="306"/>
        <item x="360"/>
        <item x="321"/>
        <item x="228"/>
        <item x="459"/>
        <item x="346"/>
        <item x="123"/>
        <item x="72"/>
        <item x="163"/>
        <item m="1" x="479"/>
        <item x="141"/>
        <item x="173"/>
        <item x="240"/>
        <item x="41"/>
        <item x="87"/>
        <item x="93"/>
        <item x="75"/>
        <item x="452"/>
        <item x="303"/>
        <item x="159"/>
        <item x="80"/>
        <item x="106"/>
        <item x="215"/>
        <item x="120"/>
        <item x="100"/>
        <item x="295"/>
        <item x="388"/>
        <item x="387"/>
        <item x="265"/>
        <item x="204"/>
        <item x="358"/>
        <item x="107"/>
        <item x="440"/>
        <item x="472"/>
        <item x="22"/>
        <item x="84"/>
        <item x="308"/>
        <item x="466"/>
        <item x="212"/>
        <item x="410"/>
        <item x="317"/>
        <item x="416"/>
        <item x="354"/>
        <item x="117"/>
        <item x="224"/>
        <item x="193"/>
        <item x="293"/>
        <item x="109"/>
        <item x="413"/>
        <item x="320"/>
        <item x="24"/>
        <item x="393"/>
        <item x="313"/>
        <item x="450"/>
        <item x="181"/>
        <item x="319"/>
        <item x="392"/>
        <item x="180"/>
        <item x="334"/>
        <item x="40"/>
        <item x="242"/>
        <item x="64"/>
        <item x="294"/>
        <item x="455"/>
        <item x="74"/>
        <item x="191"/>
        <item x="428"/>
        <item x="94"/>
        <item x="298"/>
        <item x="272"/>
        <item x="91"/>
        <item x="97"/>
        <item x="85"/>
        <item x="77"/>
        <item x="290"/>
        <item x="2"/>
        <item x="214"/>
        <item x="233"/>
        <item x="3"/>
        <item x="176"/>
        <item x="310"/>
        <item x="232"/>
        <item x="192"/>
        <item x="311"/>
        <item x="116"/>
        <item x="95"/>
        <item x="88"/>
        <item x="170"/>
        <item x="5"/>
        <item x="130"/>
        <item x="129"/>
        <item x="148"/>
        <item x="292"/>
        <item x="266"/>
        <item x="429"/>
        <item x="291"/>
        <item x="384"/>
        <item x="137"/>
        <item x="426"/>
        <item x="476"/>
        <item x="389"/>
        <item x="54"/>
        <item x="251"/>
        <item x="258"/>
        <item x="433"/>
        <item x="216"/>
        <item x="168"/>
        <item x="206"/>
        <item x="252"/>
        <item x="407"/>
        <item x="42"/>
        <item x="244"/>
        <item x="169"/>
        <item x="245"/>
        <item x="108"/>
        <item x="89"/>
        <item x="226"/>
        <item x="10"/>
        <item x="322"/>
        <item x="347"/>
        <item x="259"/>
        <item x="236"/>
        <item x="229"/>
        <item x="367"/>
        <item x="283"/>
        <item x="209"/>
        <item x="405"/>
        <item x="145"/>
        <item x="328"/>
        <item x="327"/>
        <item x="469"/>
        <item x="418"/>
        <item x="166"/>
        <item x="67"/>
        <item x="288"/>
        <item x="305"/>
        <item x="385"/>
        <item x="434"/>
        <item x="397"/>
        <item x="269"/>
        <item x="273"/>
        <item x="336"/>
        <item x="194"/>
        <item x="68"/>
        <item x="50"/>
        <item x="267"/>
        <item x="276"/>
        <item x="449"/>
        <item x="282"/>
        <item x="341"/>
        <item x="344"/>
        <item x="340"/>
        <item x="343"/>
        <item x="342"/>
        <item x="447"/>
        <item x="45"/>
        <item x="111"/>
        <item x="406"/>
        <item x="421"/>
        <item x="138"/>
        <item x="386"/>
        <item x="422"/>
        <item x="453"/>
        <item x="203"/>
        <item x="99"/>
        <item x="198"/>
        <item x="409"/>
        <item x="160"/>
        <item x="264"/>
        <item x="391"/>
        <item x="254"/>
        <item x="218"/>
        <item x="53"/>
        <item x="424"/>
        <item x="423"/>
        <item x="438"/>
        <item x="140"/>
        <item x="136"/>
        <item x="20"/>
        <item x="221"/>
        <item x="348"/>
        <item x="156"/>
        <item x="55"/>
        <item t="default"/>
      </items>
    </pivotField>
    <pivotField compact="0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7"/>
        <item x="29"/>
        <item x="30"/>
        <item x="31"/>
        <item x="32"/>
        <item x="33"/>
        <item x="34"/>
        <item x="35"/>
        <item x="75"/>
        <item x="210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24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6"/>
        <item x="28"/>
        <item x="36"/>
        <item t="default"/>
      </items>
    </pivotField>
    <pivotField axis="axisRow" compact="0" multipleItemSelectionAllowed="1" showAll="0">
      <items count="11">
        <item sd="0" m="1" x="5"/>
        <item sd="0" m="1" x="6"/>
        <item sd="0" x="4"/>
        <item sd="0" m="1" x="7"/>
        <item sd="0" m="1" x="9"/>
        <item sd="0" m="1" x="8"/>
        <item sd="0" x="0"/>
        <item sd="0" x="1"/>
        <item sd="0" x="2"/>
        <item sd="0" x="3"/>
        <item t="default"/>
      </items>
    </pivotField>
  </pivotFields>
  <rowFields count="3">
    <field x="3"/>
    <field x="0"/>
    <field x="1"/>
  </rowFields>
  <rowItems count="6">
    <i>
      <x v="2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108"/>
  <sheetViews>
    <sheetView workbookViewId="0">
      <selection activeCell="B5" sqref="B5"/>
    </sheetView>
  </sheetViews>
  <sheetFormatPr defaultColWidth="8.75" defaultRowHeight="13.5" x14ac:dyDescent="0.15"/>
  <cols>
    <col min="1" max="2" width="28.625"/>
    <col min="3" max="3" width="9.875"/>
    <col min="12" max="12" width="9.875"/>
  </cols>
  <sheetData>
    <row r="9" spans="1:12" x14ac:dyDescent="0.15">
      <c r="A9" t="s">
        <v>0</v>
      </c>
      <c r="B9" t="s">
        <v>1</v>
      </c>
      <c r="C9" t="s">
        <v>2</v>
      </c>
      <c r="J9" t="s">
        <v>2</v>
      </c>
      <c r="K9" t="s">
        <v>0</v>
      </c>
      <c r="L9" t="s">
        <v>1</v>
      </c>
    </row>
    <row r="10" spans="1:12" x14ac:dyDescent="0.15">
      <c r="A10" t="s">
        <v>3</v>
      </c>
      <c r="J10" t="s">
        <v>4</v>
      </c>
    </row>
    <row r="11" spans="1:12" x14ac:dyDescent="0.15">
      <c r="A11" t="s">
        <v>5</v>
      </c>
      <c r="J11" t="s">
        <v>6</v>
      </c>
    </row>
    <row r="12" spans="1:12" x14ac:dyDescent="0.15">
      <c r="A12" t="s">
        <v>7</v>
      </c>
      <c r="J12" t="s">
        <v>8</v>
      </c>
    </row>
    <row r="13" spans="1:12" x14ac:dyDescent="0.15">
      <c r="A13" t="s">
        <v>9</v>
      </c>
      <c r="J13" t="s">
        <v>10</v>
      </c>
    </row>
    <row r="14" spans="1:12" x14ac:dyDescent="0.15">
      <c r="A14" t="s">
        <v>11</v>
      </c>
      <c r="J14" t="s">
        <v>12</v>
      </c>
    </row>
    <row r="15" spans="1:12" x14ac:dyDescent="0.15">
      <c r="A15" t="s">
        <v>13</v>
      </c>
      <c r="J15" t="s">
        <v>14</v>
      </c>
    </row>
    <row r="16" spans="1:12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  <row r="42" spans="1:1" x14ac:dyDescent="0.15">
      <c r="A42" t="s">
        <v>41</v>
      </c>
    </row>
    <row r="43" spans="1:1" x14ac:dyDescent="0.15">
      <c r="A43" t="s">
        <v>42</v>
      </c>
    </row>
    <row r="44" spans="1:1" x14ac:dyDescent="0.15">
      <c r="A44" t="s">
        <v>43</v>
      </c>
    </row>
    <row r="45" spans="1:1" x14ac:dyDescent="0.15">
      <c r="A45" t="s">
        <v>44</v>
      </c>
    </row>
    <row r="46" spans="1:1" x14ac:dyDescent="0.15">
      <c r="A46" t="s">
        <v>45</v>
      </c>
    </row>
    <row r="47" spans="1:1" x14ac:dyDescent="0.15">
      <c r="A47" t="s">
        <v>46</v>
      </c>
    </row>
    <row r="48" spans="1:1" x14ac:dyDescent="0.15">
      <c r="A48" t="s">
        <v>47</v>
      </c>
    </row>
    <row r="49" spans="1:1" x14ac:dyDescent="0.15">
      <c r="A49" t="s">
        <v>48</v>
      </c>
    </row>
    <row r="50" spans="1:1" x14ac:dyDescent="0.15">
      <c r="A50" t="s">
        <v>49</v>
      </c>
    </row>
    <row r="51" spans="1:1" x14ac:dyDescent="0.15">
      <c r="A51" t="s">
        <v>50</v>
      </c>
    </row>
    <row r="52" spans="1:1" x14ac:dyDescent="0.15">
      <c r="A52" t="s">
        <v>51</v>
      </c>
    </row>
    <row r="53" spans="1:1" x14ac:dyDescent="0.15">
      <c r="A53" t="s">
        <v>52</v>
      </c>
    </row>
    <row r="54" spans="1:1" x14ac:dyDescent="0.15">
      <c r="A54" t="s">
        <v>53</v>
      </c>
    </row>
    <row r="55" spans="1:1" x14ac:dyDescent="0.15">
      <c r="A55" t="s">
        <v>54</v>
      </c>
    </row>
    <row r="56" spans="1:1" x14ac:dyDescent="0.15">
      <c r="A56" t="s">
        <v>55</v>
      </c>
    </row>
    <row r="57" spans="1:1" x14ac:dyDescent="0.15">
      <c r="A57" t="s">
        <v>56</v>
      </c>
    </row>
    <row r="58" spans="1:1" x14ac:dyDescent="0.15">
      <c r="A58" t="s">
        <v>57</v>
      </c>
    </row>
    <row r="59" spans="1:1" x14ac:dyDescent="0.15">
      <c r="A59" t="s">
        <v>58</v>
      </c>
    </row>
    <row r="60" spans="1:1" x14ac:dyDescent="0.15">
      <c r="A60" t="s">
        <v>59</v>
      </c>
    </row>
    <row r="61" spans="1:1" x14ac:dyDescent="0.15">
      <c r="A61" t="s">
        <v>60</v>
      </c>
    </row>
    <row r="62" spans="1:1" x14ac:dyDescent="0.15">
      <c r="A62" t="s">
        <v>61</v>
      </c>
    </row>
    <row r="63" spans="1:1" x14ac:dyDescent="0.15">
      <c r="A63" t="s">
        <v>62</v>
      </c>
    </row>
    <row r="64" spans="1:1" x14ac:dyDescent="0.15">
      <c r="A64" t="s">
        <v>63</v>
      </c>
    </row>
    <row r="65" spans="1:1" x14ac:dyDescent="0.15">
      <c r="A65" t="s">
        <v>64</v>
      </c>
    </row>
    <row r="66" spans="1:1" x14ac:dyDescent="0.15">
      <c r="A66" t="s">
        <v>65</v>
      </c>
    </row>
    <row r="67" spans="1:1" x14ac:dyDescent="0.15">
      <c r="A67" t="s">
        <v>66</v>
      </c>
    </row>
    <row r="68" spans="1:1" x14ac:dyDescent="0.15">
      <c r="A68" t="s">
        <v>67</v>
      </c>
    </row>
    <row r="69" spans="1:1" x14ac:dyDescent="0.15">
      <c r="A69" t="s">
        <v>68</v>
      </c>
    </row>
    <row r="70" spans="1:1" x14ac:dyDescent="0.15">
      <c r="A70" t="s">
        <v>69</v>
      </c>
    </row>
    <row r="71" spans="1:1" x14ac:dyDescent="0.15">
      <c r="A71" t="s">
        <v>70</v>
      </c>
    </row>
    <row r="72" spans="1:1" x14ac:dyDescent="0.15">
      <c r="A72" t="s">
        <v>71</v>
      </c>
    </row>
    <row r="73" spans="1:1" x14ac:dyDescent="0.15">
      <c r="A73" t="s">
        <v>72</v>
      </c>
    </row>
    <row r="74" spans="1:1" x14ac:dyDescent="0.15">
      <c r="A74" t="s">
        <v>73</v>
      </c>
    </row>
    <row r="75" spans="1:1" x14ac:dyDescent="0.15">
      <c r="A75" t="s">
        <v>74</v>
      </c>
    </row>
    <row r="76" spans="1:1" x14ac:dyDescent="0.15">
      <c r="A76" t="s">
        <v>75</v>
      </c>
    </row>
    <row r="77" spans="1:1" x14ac:dyDescent="0.15">
      <c r="A77" t="s">
        <v>76</v>
      </c>
    </row>
    <row r="78" spans="1:1" x14ac:dyDescent="0.15">
      <c r="A78" t="s">
        <v>77</v>
      </c>
    </row>
    <row r="79" spans="1:1" x14ac:dyDescent="0.15">
      <c r="A79" t="s">
        <v>78</v>
      </c>
    </row>
    <row r="80" spans="1:1" x14ac:dyDescent="0.15">
      <c r="A80" t="s">
        <v>79</v>
      </c>
    </row>
    <row r="81" spans="1:1" x14ac:dyDescent="0.15">
      <c r="A81" t="s">
        <v>80</v>
      </c>
    </row>
    <row r="82" spans="1:1" x14ac:dyDescent="0.15">
      <c r="A82" t="s">
        <v>81</v>
      </c>
    </row>
    <row r="83" spans="1:1" x14ac:dyDescent="0.15">
      <c r="A83" t="s">
        <v>82</v>
      </c>
    </row>
    <row r="84" spans="1:1" x14ac:dyDescent="0.15">
      <c r="A84" t="s">
        <v>83</v>
      </c>
    </row>
    <row r="85" spans="1:1" x14ac:dyDescent="0.15">
      <c r="A85" t="s">
        <v>84</v>
      </c>
    </row>
    <row r="86" spans="1:1" x14ac:dyDescent="0.15">
      <c r="A86" t="s">
        <v>85</v>
      </c>
    </row>
    <row r="87" spans="1:1" x14ac:dyDescent="0.15">
      <c r="A87" t="s">
        <v>86</v>
      </c>
    </row>
    <row r="88" spans="1:1" x14ac:dyDescent="0.15">
      <c r="A88" t="s">
        <v>87</v>
      </c>
    </row>
    <row r="89" spans="1:1" x14ac:dyDescent="0.15">
      <c r="A89" t="s">
        <v>88</v>
      </c>
    </row>
    <row r="90" spans="1:1" x14ac:dyDescent="0.15">
      <c r="A90" t="s">
        <v>89</v>
      </c>
    </row>
    <row r="91" spans="1:1" x14ac:dyDescent="0.15">
      <c r="A91" t="s">
        <v>90</v>
      </c>
    </row>
    <row r="92" spans="1:1" x14ac:dyDescent="0.15">
      <c r="A92" t="s">
        <v>91</v>
      </c>
    </row>
    <row r="93" spans="1:1" x14ac:dyDescent="0.15">
      <c r="A93" t="s">
        <v>92</v>
      </c>
    </row>
    <row r="94" spans="1:1" x14ac:dyDescent="0.15">
      <c r="A94" t="s">
        <v>93</v>
      </c>
    </row>
    <row r="95" spans="1:1" x14ac:dyDescent="0.15">
      <c r="A95" t="s">
        <v>94</v>
      </c>
    </row>
    <row r="96" spans="1:1" x14ac:dyDescent="0.15">
      <c r="A96" t="s">
        <v>95</v>
      </c>
    </row>
    <row r="97" spans="1:1" x14ac:dyDescent="0.15">
      <c r="A97" t="s">
        <v>96</v>
      </c>
    </row>
    <row r="98" spans="1:1" x14ac:dyDescent="0.15">
      <c r="A98" t="s">
        <v>97</v>
      </c>
    </row>
    <row r="99" spans="1:1" x14ac:dyDescent="0.15">
      <c r="A99" t="s">
        <v>98</v>
      </c>
    </row>
    <row r="100" spans="1:1" x14ac:dyDescent="0.15">
      <c r="A100" t="s">
        <v>99</v>
      </c>
    </row>
    <row r="101" spans="1:1" x14ac:dyDescent="0.15">
      <c r="A101" t="s">
        <v>100</v>
      </c>
    </row>
    <row r="102" spans="1:1" x14ac:dyDescent="0.15">
      <c r="A102" t="s">
        <v>101</v>
      </c>
    </row>
    <row r="103" spans="1:1" x14ac:dyDescent="0.15">
      <c r="A103" t="s">
        <v>102</v>
      </c>
    </row>
    <row r="104" spans="1:1" x14ac:dyDescent="0.15">
      <c r="A104" t="s">
        <v>103</v>
      </c>
    </row>
    <row r="105" spans="1:1" x14ac:dyDescent="0.15">
      <c r="A105" t="s">
        <v>104</v>
      </c>
    </row>
    <row r="106" spans="1:1" x14ac:dyDescent="0.15">
      <c r="A106" t="s">
        <v>105</v>
      </c>
    </row>
    <row r="107" spans="1:1" x14ac:dyDescent="0.15">
      <c r="A107" t="s">
        <v>106</v>
      </c>
    </row>
    <row r="108" spans="1:1" x14ac:dyDescent="0.15">
      <c r="A108" t="s">
        <v>14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4"/>
  <sheetViews>
    <sheetView tabSelected="1" workbookViewId="0">
      <selection activeCell="E8" sqref="E8"/>
    </sheetView>
  </sheetViews>
  <sheetFormatPr defaultColWidth="8.75" defaultRowHeight="13.5" x14ac:dyDescent="0.15"/>
  <cols>
    <col min="1" max="1" width="24.375" style="2" customWidth="1"/>
    <col min="2" max="5" width="20.875" style="2" customWidth="1"/>
    <col min="6" max="6" width="14" style="2"/>
    <col min="7" max="7" width="12.875" style="2"/>
  </cols>
  <sheetData>
    <row r="1" spans="1:7" ht="14.25" x14ac:dyDescent="0.15">
      <c r="A1" s="3" t="s">
        <v>0</v>
      </c>
      <c r="B1" s="3" t="s">
        <v>1</v>
      </c>
      <c r="C1" s="3" t="s">
        <v>619</v>
      </c>
      <c r="D1" s="3" t="s">
        <v>586</v>
      </c>
      <c r="E1" s="3" t="s">
        <v>616</v>
      </c>
      <c r="F1" s="3" t="s">
        <v>107</v>
      </c>
      <c r="G1" s="3" t="s">
        <v>2</v>
      </c>
    </row>
    <row r="2" spans="1:7" ht="14.25" x14ac:dyDescent="0.15">
      <c r="A2" s="4" t="s">
        <v>70</v>
      </c>
      <c r="B2" s="5" t="s">
        <v>108</v>
      </c>
      <c r="C2" s="5" t="str">
        <f>A2&amp;B2</f>
        <v>好奇皇家御裤</v>
      </c>
      <c r="D2" s="5" t="s">
        <v>587</v>
      </c>
      <c r="E2" s="5" t="str">
        <f>D2&amp;B2</f>
        <v>Huggies/好奇皇家御裤</v>
      </c>
      <c r="F2" s="4">
        <v>1.8</v>
      </c>
      <c r="G2" s="4" t="s">
        <v>6</v>
      </c>
    </row>
    <row r="3" spans="1:7" ht="14.25" x14ac:dyDescent="0.15">
      <c r="A3" s="4" t="s">
        <v>70</v>
      </c>
      <c r="B3" s="5" t="s">
        <v>109</v>
      </c>
      <c r="C3" s="5" t="str">
        <f t="shared" ref="C3:C66" si="0">A3&amp;B3</f>
        <v>好奇金装</v>
      </c>
      <c r="D3" s="5" t="s">
        <v>587</v>
      </c>
      <c r="E3" s="5" t="str">
        <f t="shared" ref="E3:E66" si="1">D3&amp;B3</f>
        <v>Huggies/好奇金装</v>
      </c>
      <c r="F3" s="4">
        <v>1.2</v>
      </c>
      <c r="G3" s="4" t="s">
        <v>6</v>
      </c>
    </row>
    <row r="4" spans="1:7" ht="14.25" x14ac:dyDescent="0.15">
      <c r="A4" s="4" t="s">
        <v>70</v>
      </c>
      <c r="B4" s="5" t="s">
        <v>110</v>
      </c>
      <c r="C4" s="5" t="str">
        <f t="shared" si="0"/>
        <v>好奇小森林</v>
      </c>
      <c r="D4" s="5" t="s">
        <v>587</v>
      </c>
      <c r="E4" s="5" t="str">
        <f t="shared" si="1"/>
        <v>Huggies/好奇小森林</v>
      </c>
      <c r="F4" s="4">
        <v>2.7</v>
      </c>
      <c r="G4" s="6" t="s">
        <v>8</v>
      </c>
    </row>
    <row r="5" spans="1:7" ht="14.25" x14ac:dyDescent="0.15">
      <c r="A5" s="4" t="s">
        <v>70</v>
      </c>
      <c r="B5" s="5" t="s">
        <v>111</v>
      </c>
      <c r="C5" s="5" t="str">
        <f t="shared" si="0"/>
        <v>好奇小桃裤/铂金装</v>
      </c>
      <c r="D5" s="5" t="s">
        <v>617</v>
      </c>
      <c r="E5" s="5" t="str">
        <f t="shared" si="1"/>
        <v>Huggies/好奇小桃裤/铂金装</v>
      </c>
      <c r="F5" s="4">
        <v>1.34</v>
      </c>
      <c r="G5" s="4" t="s">
        <v>6</v>
      </c>
    </row>
    <row r="6" spans="1:7" ht="14.25" x14ac:dyDescent="0.15">
      <c r="A6" s="4" t="s">
        <v>70</v>
      </c>
      <c r="B6" s="5" t="s">
        <v>112</v>
      </c>
      <c r="C6" s="5" t="str">
        <f t="shared" si="0"/>
        <v>好奇柯基裤/软萌星人</v>
      </c>
      <c r="D6" s="5" t="s">
        <v>587</v>
      </c>
      <c r="E6" s="5" t="str">
        <f t="shared" si="1"/>
        <v>Huggies/好奇柯基裤/软萌星人</v>
      </c>
      <c r="F6" s="4">
        <v>2.15</v>
      </c>
      <c r="G6" s="4" t="s">
        <v>10</v>
      </c>
    </row>
    <row r="7" spans="1:7" ht="14.25" x14ac:dyDescent="0.15">
      <c r="A7" s="4" t="s">
        <v>70</v>
      </c>
      <c r="B7" s="5" t="s">
        <v>113</v>
      </c>
      <c r="C7" s="5" t="str">
        <f t="shared" si="0"/>
        <v>好奇小云窗</v>
      </c>
      <c r="D7" s="5" t="s">
        <v>587</v>
      </c>
      <c r="E7" s="5" t="str">
        <f t="shared" si="1"/>
        <v>Huggies/好奇小云窗</v>
      </c>
      <c r="F7" s="4">
        <v>1.31</v>
      </c>
      <c r="G7" s="4" t="s">
        <v>6</v>
      </c>
    </row>
    <row r="8" spans="1:7" ht="14.25" x14ac:dyDescent="0.15">
      <c r="A8" s="4" t="s">
        <v>70</v>
      </c>
      <c r="B8" s="5" t="s">
        <v>114</v>
      </c>
      <c r="C8" s="5" t="str">
        <f t="shared" si="0"/>
        <v>好奇奢透呼吸</v>
      </c>
      <c r="D8" s="5" t="s">
        <v>587</v>
      </c>
      <c r="E8" s="5" t="str">
        <f t="shared" si="1"/>
        <v>Huggies/好奇奢透呼吸</v>
      </c>
      <c r="F8" s="4">
        <v>1.47</v>
      </c>
      <c r="G8" s="4" t="s">
        <v>6</v>
      </c>
    </row>
    <row r="9" spans="1:7" ht="14.25" x14ac:dyDescent="0.15">
      <c r="A9" s="4" t="s">
        <v>70</v>
      </c>
      <c r="B9" s="5" t="s">
        <v>115</v>
      </c>
      <c r="C9" s="5" t="str">
        <f t="shared" si="0"/>
        <v>好奇企鹅裤</v>
      </c>
      <c r="D9" s="5" t="s">
        <v>587</v>
      </c>
      <c r="E9" s="5" t="str">
        <f t="shared" si="1"/>
        <v>Huggies/好奇企鹅裤</v>
      </c>
      <c r="F9" s="4">
        <v>4.5999999999999996</v>
      </c>
      <c r="G9" s="4" t="s">
        <v>12</v>
      </c>
    </row>
    <row r="10" spans="1:7" ht="14.25" x14ac:dyDescent="0.15">
      <c r="A10" s="4" t="s">
        <v>70</v>
      </c>
      <c r="B10" s="5" t="s">
        <v>116</v>
      </c>
      <c r="C10" s="5" t="str">
        <f t="shared" si="0"/>
        <v>好奇蒲公英</v>
      </c>
      <c r="D10" s="5" t="s">
        <v>587</v>
      </c>
      <c r="E10" s="5" t="str">
        <f t="shared" si="1"/>
        <v>Huggies/好奇蒲公英</v>
      </c>
      <c r="F10" s="4">
        <v>2.25</v>
      </c>
      <c r="G10" s="4" t="s">
        <v>10</v>
      </c>
    </row>
    <row r="11" spans="1:7" ht="14.25" x14ac:dyDescent="0.15">
      <c r="A11" s="4" t="s">
        <v>61</v>
      </c>
      <c r="B11" s="5" t="s">
        <v>117</v>
      </c>
      <c r="C11" s="5" t="str">
        <f t="shared" si="0"/>
        <v>帮宝适黑金帮</v>
      </c>
      <c r="D11" s="5" t="s">
        <v>61</v>
      </c>
      <c r="E11" s="5" t="str">
        <f t="shared" si="1"/>
        <v>帮宝适黑金帮</v>
      </c>
      <c r="F11" s="4">
        <v>3.09</v>
      </c>
      <c r="G11" s="6" t="s">
        <v>8</v>
      </c>
    </row>
    <row r="12" spans="1:7" ht="14.25" x14ac:dyDescent="0.15">
      <c r="A12" s="4" t="s">
        <v>61</v>
      </c>
      <c r="B12" s="5" t="s">
        <v>118</v>
      </c>
      <c r="C12" s="5" t="str">
        <f t="shared" si="0"/>
        <v>帮宝适一级帮</v>
      </c>
      <c r="D12" s="5" t="s">
        <v>61</v>
      </c>
      <c r="E12" s="5" t="str">
        <f t="shared" si="1"/>
        <v>帮宝适一级帮</v>
      </c>
      <c r="F12" s="4">
        <v>1.8</v>
      </c>
      <c r="G12" s="4" t="s">
        <v>6</v>
      </c>
    </row>
    <row r="13" spans="1:7" ht="14.25" x14ac:dyDescent="0.15">
      <c r="A13" s="4" t="s">
        <v>61</v>
      </c>
      <c r="B13" s="5" t="s">
        <v>119</v>
      </c>
      <c r="C13" s="5" t="str">
        <f t="shared" si="0"/>
        <v>帮宝适绿帮（超薄干爽）</v>
      </c>
      <c r="D13" s="5" t="s">
        <v>61</v>
      </c>
      <c r="E13" s="5" t="str">
        <f t="shared" si="1"/>
        <v>帮宝适绿帮（超薄干爽）</v>
      </c>
      <c r="F13" s="4">
        <v>1.27</v>
      </c>
      <c r="G13" s="4" t="s">
        <v>6</v>
      </c>
    </row>
    <row r="14" spans="1:7" ht="14.25" x14ac:dyDescent="0.15">
      <c r="A14" s="4" t="s">
        <v>61</v>
      </c>
      <c r="B14" s="5" t="s">
        <v>120</v>
      </c>
      <c r="C14" s="5" t="str">
        <f t="shared" si="0"/>
        <v>帮宝适清新帮</v>
      </c>
      <c r="D14" s="5" t="s">
        <v>61</v>
      </c>
      <c r="E14" s="5" t="str">
        <f t="shared" si="1"/>
        <v>帮宝适清新帮</v>
      </c>
      <c r="F14" s="4">
        <v>1.44</v>
      </c>
      <c r="G14" s="4" t="s">
        <v>6</v>
      </c>
    </row>
    <row r="15" spans="1:7" ht="14.25" x14ac:dyDescent="0.15">
      <c r="A15" s="4" t="s">
        <v>61</v>
      </c>
      <c r="B15" s="5" t="s">
        <v>121</v>
      </c>
      <c r="C15" s="5" t="str">
        <f t="shared" si="0"/>
        <v>帮宝适纯净帮</v>
      </c>
      <c r="D15" s="5" t="s">
        <v>61</v>
      </c>
      <c r="E15" s="5" t="str">
        <f t="shared" si="1"/>
        <v>帮宝适纯净帮</v>
      </c>
      <c r="F15" s="4">
        <v>6</v>
      </c>
      <c r="G15" s="4" t="s">
        <v>12</v>
      </c>
    </row>
    <row r="16" spans="1:7" ht="14.25" x14ac:dyDescent="0.15">
      <c r="A16" s="4" t="s">
        <v>61</v>
      </c>
      <c r="B16" s="5" t="s">
        <v>122</v>
      </c>
      <c r="C16" s="5" t="str">
        <f t="shared" si="0"/>
        <v>帮宝适袋鼠裤</v>
      </c>
      <c r="D16" s="5" t="s">
        <v>61</v>
      </c>
      <c r="E16" s="5" t="str">
        <f t="shared" si="1"/>
        <v>帮宝适袋鼠裤</v>
      </c>
      <c r="F16" s="4">
        <v>2.6</v>
      </c>
      <c r="G16" s="6" t="s">
        <v>8</v>
      </c>
    </row>
    <row r="17" spans="1:7" ht="14.25" x14ac:dyDescent="0.15">
      <c r="A17" s="4" t="s">
        <v>66</v>
      </c>
      <c r="B17" s="5" t="s">
        <v>123</v>
      </c>
      <c r="C17" s="5" t="str">
        <f t="shared" si="0"/>
        <v>大王光羽</v>
      </c>
      <c r="D17" s="5" t="s">
        <v>66</v>
      </c>
      <c r="E17" s="5" t="str">
        <f t="shared" si="1"/>
        <v>大王光羽</v>
      </c>
      <c r="F17" s="4">
        <v>6.8</v>
      </c>
      <c r="G17" s="4" t="s">
        <v>12</v>
      </c>
    </row>
    <row r="18" spans="1:7" ht="14.25" x14ac:dyDescent="0.15">
      <c r="A18" s="4" t="s">
        <v>66</v>
      </c>
      <c r="B18" s="5" t="s">
        <v>124</v>
      </c>
      <c r="C18" s="5" t="str">
        <f t="shared" si="0"/>
        <v>大王短裤式</v>
      </c>
      <c r="D18" s="5" t="s">
        <v>66</v>
      </c>
      <c r="E18" s="5" t="str">
        <f t="shared" si="1"/>
        <v>大王短裤式</v>
      </c>
      <c r="F18" s="4">
        <v>0.75</v>
      </c>
      <c r="G18" s="4" t="s">
        <v>4</v>
      </c>
    </row>
    <row r="19" spans="1:7" ht="14.25" x14ac:dyDescent="0.15">
      <c r="A19" s="4" t="s">
        <v>66</v>
      </c>
      <c r="B19" s="5" t="s">
        <v>125</v>
      </c>
      <c r="C19" s="5" t="str">
        <f t="shared" si="0"/>
        <v>大王迪士尼IP</v>
      </c>
      <c r="D19" s="5" t="s">
        <v>66</v>
      </c>
      <c r="E19" s="5" t="str">
        <f t="shared" si="1"/>
        <v>大王迪士尼IP</v>
      </c>
      <c r="F19" s="4">
        <v>2.59</v>
      </c>
      <c r="G19" s="6" t="s">
        <v>8</v>
      </c>
    </row>
    <row r="20" spans="1:7" ht="14.25" x14ac:dyDescent="0.15">
      <c r="A20" s="4" t="s">
        <v>66</v>
      </c>
      <c r="B20" s="5" t="s">
        <v>126</v>
      </c>
      <c r="C20" s="5" t="str">
        <f t="shared" si="0"/>
        <v>大王精灵</v>
      </c>
      <c r="D20" s="5" t="s">
        <v>66</v>
      </c>
      <c r="E20" s="5" t="str">
        <f t="shared" si="1"/>
        <v>大王精灵</v>
      </c>
      <c r="F20" s="4">
        <v>2.0299999999999998</v>
      </c>
      <c r="G20" s="4" t="s">
        <v>10</v>
      </c>
    </row>
    <row r="21" spans="1:7" ht="14.25" x14ac:dyDescent="0.15">
      <c r="A21" s="4" t="s">
        <v>66</v>
      </c>
      <c r="B21" s="5" t="s">
        <v>127</v>
      </c>
      <c r="C21" s="5" t="str">
        <f t="shared" si="0"/>
        <v>大王轻透系列</v>
      </c>
      <c r="D21" s="5" t="s">
        <v>66</v>
      </c>
      <c r="E21" s="5" t="str">
        <f t="shared" si="1"/>
        <v>大王轻透系列</v>
      </c>
      <c r="F21" s="4">
        <v>3.6</v>
      </c>
      <c r="G21" s="4" t="s">
        <v>12</v>
      </c>
    </row>
    <row r="22" spans="1:7" ht="14.25" x14ac:dyDescent="0.15">
      <c r="A22" s="4" t="s">
        <v>66</v>
      </c>
      <c r="B22" s="5" t="s">
        <v>128</v>
      </c>
      <c r="C22" s="5" t="str">
        <f t="shared" si="0"/>
        <v>大王自然之恩</v>
      </c>
      <c r="D22" s="5" t="s">
        <v>66</v>
      </c>
      <c r="E22" s="5" t="str">
        <f t="shared" si="1"/>
        <v>大王自然之恩</v>
      </c>
      <c r="F22" s="4" t="s">
        <v>129</v>
      </c>
      <c r="G22" s="4" t="s">
        <v>12</v>
      </c>
    </row>
    <row r="23" spans="1:7" ht="14.25" x14ac:dyDescent="0.15">
      <c r="A23" s="4" t="s">
        <v>66</v>
      </c>
      <c r="B23" s="5" t="s">
        <v>130</v>
      </c>
      <c r="C23" s="5" t="str">
        <f t="shared" si="0"/>
        <v>大王鎏金</v>
      </c>
      <c r="D23" s="5" t="s">
        <v>66</v>
      </c>
      <c r="E23" s="5" t="str">
        <f t="shared" si="1"/>
        <v>大王鎏金</v>
      </c>
      <c r="F23" s="4">
        <v>6.2</v>
      </c>
      <c r="G23" s="4" t="s">
        <v>12</v>
      </c>
    </row>
    <row r="24" spans="1:7" ht="14.25" x14ac:dyDescent="0.15">
      <c r="A24" s="4" t="s">
        <v>66</v>
      </c>
      <c r="B24" s="5" t="s">
        <v>131</v>
      </c>
      <c r="C24" s="5" t="str">
        <f t="shared" si="0"/>
        <v>大王甜睡系列</v>
      </c>
      <c r="D24" s="5" t="s">
        <v>66</v>
      </c>
      <c r="E24" s="5" t="str">
        <f t="shared" si="1"/>
        <v>大王甜睡系列</v>
      </c>
      <c r="F24" s="4">
        <v>4.5999999999999996</v>
      </c>
      <c r="G24" s="4" t="s">
        <v>12</v>
      </c>
    </row>
    <row r="25" spans="1:7" ht="14.25" x14ac:dyDescent="0.15">
      <c r="A25" s="4" t="s">
        <v>66</v>
      </c>
      <c r="B25" s="5" t="s">
        <v>132</v>
      </c>
      <c r="C25" s="5" t="str">
        <f t="shared" si="0"/>
        <v>大王花信风</v>
      </c>
      <c r="D25" s="5" t="s">
        <v>66</v>
      </c>
      <c r="E25" s="5" t="str">
        <f t="shared" si="1"/>
        <v>大王花信风</v>
      </c>
      <c r="F25" s="4">
        <v>2.59</v>
      </c>
      <c r="G25" s="6" t="s">
        <v>8</v>
      </c>
    </row>
    <row r="26" spans="1:7" ht="14.25" x14ac:dyDescent="0.15">
      <c r="A26" s="4" t="s">
        <v>66</v>
      </c>
      <c r="B26" s="4" t="s">
        <v>133</v>
      </c>
      <c r="C26" s="5" t="str">
        <f t="shared" si="0"/>
        <v>大王维E</v>
      </c>
      <c r="D26" s="5" t="s">
        <v>66</v>
      </c>
      <c r="E26" s="5" t="str">
        <f t="shared" si="1"/>
        <v>大王维E</v>
      </c>
      <c r="F26" s="4">
        <v>1.69</v>
      </c>
      <c r="G26" s="4" t="s">
        <v>6</v>
      </c>
    </row>
    <row r="27" spans="1:7" ht="14.25" x14ac:dyDescent="0.15">
      <c r="A27" s="4" t="s">
        <v>66</v>
      </c>
      <c r="B27" s="4" t="s">
        <v>134</v>
      </c>
      <c r="C27" s="5" t="str">
        <f t="shared" si="0"/>
        <v>大王轻薄贴身系列</v>
      </c>
      <c r="D27" s="5" t="s">
        <v>66</v>
      </c>
      <c r="E27" s="5" t="str">
        <f t="shared" si="1"/>
        <v>大王轻薄贴身系列</v>
      </c>
      <c r="F27" s="4">
        <v>2.27</v>
      </c>
      <c r="G27" s="4" t="s">
        <v>10</v>
      </c>
    </row>
    <row r="28" spans="1:7" ht="14.25" x14ac:dyDescent="0.15">
      <c r="A28" s="4" t="s">
        <v>66</v>
      </c>
      <c r="B28" s="4" t="s">
        <v>135</v>
      </c>
      <c r="C28" s="5" t="str">
        <f t="shared" si="0"/>
        <v>大王奢华肌</v>
      </c>
      <c r="D28" s="5" t="s">
        <v>66</v>
      </c>
      <c r="E28" s="5" t="str">
        <f t="shared" si="1"/>
        <v>大王奢华肌</v>
      </c>
      <c r="F28" s="4">
        <v>1.65</v>
      </c>
      <c r="G28" s="4" t="s">
        <v>6</v>
      </c>
    </row>
    <row r="29" spans="1:7" ht="14.25" x14ac:dyDescent="0.15">
      <c r="A29" s="4" t="s">
        <v>63</v>
      </c>
      <c r="B29" s="4" t="s">
        <v>136</v>
      </c>
      <c r="C29" s="5" t="str">
        <f t="shared" si="0"/>
        <v>碧芭宝贝family</v>
      </c>
      <c r="D29" s="5" t="s">
        <v>588</v>
      </c>
      <c r="E29" s="5" t="str">
        <f t="shared" si="1"/>
        <v>BEABAfamily</v>
      </c>
      <c r="F29" s="4">
        <v>1.88</v>
      </c>
      <c r="G29" s="4" t="s">
        <v>6</v>
      </c>
    </row>
    <row r="30" spans="1:7" ht="14.25" x14ac:dyDescent="0.15">
      <c r="A30" s="4" t="s">
        <v>63</v>
      </c>
      <c r="B30" s="4" t="s">
        <v>137</v>
      </c>
      <c r="C30" s="5" t="str">
        <f t="shared" si="0"/>
        <v>碧芭宝贝盛夏光年</v>
      </c>
      <c r="D30" s="5" t="s">
        <v>588</v>
      </c>
      <c r="E30" s="5" t="str">
        <f t="shared" si="1"/>
        <v>BEABA盛夏光年</v>
      </c>
      <c r="F30" s="4">
        <v>1.73</v>
      </c>
      <c r="G30" s="4" t="s">
        <v>6</v>
      </c>
    </row>
    <row r="31" spans="1:7" ht="14.25" x14ac:dyDescent="0.15">
      <c r="A31" s="4" t="s">
        <v>63</v>
      </c>
      <c r="B31" s="4" t="s">
        <v>138</v>
      </c>
      <c r="C31" s="5" t="str">
        <f t="shared" si="0"/>
        <v>碧芭宝贝大鱼海棠</v>
      </c>
      <c r="D31" s="5" t="s">
        <v>588</v>
      </c>
      <c r="E31" s="5" t="str">
        <f t="shared" si="1"/>
        <v>BEABA大鱼海棠</v>
      </c>
      <c r="F31" s="4">
        <v>2.12</v>
      </c>
      <c r="G31" s="4" t="s">
        <v>10</v>
      </c>
    </row>
    <row r="32" spans="1:7" ht="14.25" x14ac:dyDescent="0.15">
      <c r="A32" s="4" t="s">
        <v>63</v>
      </c>
      <c r="B32" s="4" t="s">
        <v>139</v>
      </c>
      <c r="C32" s="5" t="str">
        <f t="shared" si="0"/>
        <v>碧芭宝贝Smiley</v>
      </c>
      <c r="D32" s="5" t="s">
        <v>588</v>
      </c>
      <c r="E32" s="5" t="str">
        <f t="shared" si="1"/>
        <v>BEABASmiley</v>
      </c>
      <c r="F32" s="4">
        <v>2.58</v>
      </c>
      <c r="G32" s="6" t="s">
        <v>8</v>
      </c>
    </row>
    <row r="33" spans="1:10" ht="14.25" x14ac:dyDescent="0.15">
      <c r="A33" s="4" t="s">
        <v>63</v>
      </c>
      <c r="B33" s="4" t="s">
        <v>140</v>
      </c>
      <c r="C33" s="5" t="str">
        <f t="shared" si="0"/>
        <v>碧芭宝贝Radio</v>
      </c>
      <c r="D33" s="5" t="s">
        <v>588</v>
      </c>
      <c r="E33" s="5" t="str">
        <f t="shared" si="1"/>
        <v>BEABARadio</v>
      </c>
      <c r="F33" s="4">
        <v>1.74</v>
      </c>
      <c r="G33" s="4" t="s">
        <v>6</v>
      </c>
    </row>
    <row r="34" spans="1:10" ht="14.25" x14ac:dyDescent="0.15">
      <c r="A34" s="4" t="s">
        <v>63</v>
      </c>
      <c r="B34" s="4" t="s">
        <v>141</v>
      </c>
      <c r="C34" s="5" t="str">
        <f t="shared" si="0"/>
        <v>碧芭宝贝冰淇淋</v>
      </c>
      <c r="D34" s="5" t="s">
        <v>588</v>
      </c>
      <c r="E34" s="5" t="str">
        <f t="shared" si="1"/>
        <v>BEABA冰淇淋</v>
      </c>
      <c r="F34" s="4">
        <v>2.2200000000000002</v>
      </c>
      <c r="G34" s="4" t="s">
        <v>10</v>
      </c>
    </row>
    <row r="35" spans="1:10" ht="14.25" x14ac:dyDescent="0.15">
      <c r="A35" s="4" t="s">
        <v>63</v>
      </c>
      <c r="B35" s="4" t="s">
        <v>142</v>
      </c>
      <c r="C35" s="5" t="str">
        <f t="shared" si="0"/>
        <v>碧芭宝贝丛林物语</v>
      </c>
      <c r="D35" s="5" t="s">
        <v>588</v>
      </c>
      <c r="E35" s="5" t="str">
        <f t="shared" si="1"/>
        <v>BEABA丛林物语</v>
      </c>
      <c r="F35" s="4">
        <v>2.12</v>
      </c>
      <c r="G35" s="4" t="s">
        <v>10</v>
      </c>
    </row>
    <row r="36" spans="1:10" ht="14.25" x14ac:dyDescent="0.15">
      <c r="A36" s="4" t="s">
        <v>63</v>
      </c>
      <c r="B36" s="4" t="s">
        <v>143</v>
      </c>
      <c r="C36" s="5" t="str">
        <f t="shared" si="0"/>
        <v>碧芭宝贝缥缈</v>
      </c>
      <c r="D36" s="5" t="s">
        <v>588</v>
      </c>
      <c r="E36" s="5" t="str">
        <f t="shared" si="1"/>
        <v>BEABA缥缈</v>
      </c>
      <c r="F36" s="4">
        <v>3.31</v>
      </c>
      <c r="G36" s="6" t="s">
        <v>8</v>
      </c>
    </row>
    <row r="37" spans="1:10" ht="14.25" x14ac:dyDescent="0.15">
      <c r="A37" s="4" t="s">
        <v>63</v>
      </c>
      <c r="B37" s="4" t="s">
        <v>144</v>
      </c>
      <c r="C37" s="5" t="str">
        <f t="shared" si="0"/>
        <v>碧芭宝贝疯狂动物谜</v>
      </c>
      <c r="D37" s="5" t="s">
        <v>588</v>
      </c>
      <c r="E37" s="5" t="str">
        <f t="shared" si="1"/>
        <v>BEABA疯狂动物谜</v>
      </c>
      <c r="F37" s="4">
        <v>2.04</v>
      </c>
      <c r="G37" s="4" t="s">
        <v>10</v>
      </c>
    </row>
    <row r="38" spans="1:10" ht="14.25" x14ac:dyDescent="0.15">
      <c r="A38" s="4" t="s">
        <v>63</v>
      </c>
      <c r="B38" s="4" t="s">
        <v>145</v>
      </c>
      <c r="C38" s="5" t="str">
        <f t="shared" si="0"/>
        <v>碧芭宝贝光年之外</v>
      </c>
      <c r="D38" s="5" t="s">
        <v>588</v>
      </c>
      <c r="E38" s="5" t="str">
        <f t="shared" si="1"/>
        <v>BEABA光年之外</v>
      </c>
      <c r="F38" s="4">
        <v>3.2</v>
      </c>
      <c r="G38" s="6" t="s">
        <v>8</v>
      </c>
    </row>
    <row r="39" spans="1:10" ht="14.25" x14ac:dyDescent="0.15">
      <c r="A39" s="4" t="s">
        <v>63</v>
      </c>
      <c r="B39" s="4" t="s">
        <v>146</v>
      </c>
      <c r="C39" s="5" t="str">
        <f t="shared" si="0"/>
        <v>碧芭宝贝风雅系列</v>
      </c>
      <c r="D39" s="5" t="s">
        <v>588</v>
      </c>
      <c r="E39" s="5" t="str">
        <f t="shared" si="1"/>
        <v>BEABA风雅系列</v>
      </c>
      <c r="F39" s="4">
        <v>4.3</v>
      </c>
      <c r="G39" s="4" t="s">
        <v>12</v>
      </c>
    </row>
    <row r="40" spans="1:10" ht="14.25" x14ac:dyDescent="0.15">
      <c r="A40" s="7" t="s">
        <v>63</v>
      </c>
      <c r="B40" s="7" t="s">
        <v>147</v>
      </c>
      <c r="C40" s="5" t="str">
        <f t="shared" si="0"/>
        <v>碧芭宝贝麒遇记</v>
      </c>
      <c r="D40" s="5" t="s">
        <v>588</v>
      </c>
      <c r="E40" s="5" t="str">
        <f t="shared" si="1"/>
        <v>BEABA麒遇记</v>
      </c>
      <c r="F40" s="7">
        <v>3.4</v>
      </c>
      <c r="G40" s="6" t="s">
        <v>8</v>
      </c>
    </row>
    <row r="41" spans="1:10" ht="14.25" x14ac:dyDescent="0.15">
      <c r="A41" s="7" t="s">
        <v>63</v>
      </c>
      <c r="B41" s="7" t="s">
        <v>148</v>
      </c>
      <c r="C41" s="5" t="str">
        <f t="shared" si="0"/>
        <v>碧芭宝贝panda/胖达</v>
      </c>
      <c r="D41" s="5" t="s">
        <v>588</v>
      </c>
      <c r="E41" s="5" t="str">
        <f t="shared" si="1"/>
        <v>BEABApanda/胖达</v>
      </c>
      <c r="F41" s="7">
        <v>3.28</v>
      </c>
      <c r="G41" s="6" t="s">
        <v>8</v>
      </c>
    </row>
    <row r="42" spans="1:10" ht="14.25" x14ac:dyDescent="0.15">
      <c r="A42" s="7" t="s">
        <v>63</v>
      </c>
      <c r="B42" s="7" t="s">
        <v>149</v>
      </c>
      <c r="C42" s="5" t="str">
        <f t="shared" si="0"/>
        <v>碧芭宝贝夏末半海</v>
      </c>
      <c r="D42" s="5" t="s">
        <v>588</v>
      </c>
      <c r="E42" s="5" t="str">
        <f t="shared" si="1"/>
        <v>BEABA夏末半海</v>
      </c>
      <c r="F42" s="7">
        <v>2.0499999999999998</v>
      </c>
      <c r="G42" s="4" t="s">
        <v>10</v>
      </c>
    </row>
    <row r="43" spans="1:10" ht="14.25" x14ac:dyDescent="0.15">
      <c r="A43" s="7" t="s">
        <v>63</v>
      </c>
      <c r="B43" s="7" t="s">
        <v>150</v>
      </c>
      <c r="C43" s="5" t="str">
        <f t="shared" si="0"/>
        <v>碧芭宝贝糖果</v>
      </c>
      <c r="D43" s="5" t="s">
        <v>588</v>
      </c>
      <c r="E43" s="5" t="str">
        <f t="shared" si="1"/>
        <v>BEABA糖果</v>
      </c>
      <c r="F43" s="7">
        <v>1.8</v>
      </c>
      <c r="G43" s="4" t="s">
        <v>6</v>
      </c>
    </row>
    <row r="44" spans="1:10" ht="14.25" x14ac:dyDescent="0.15">
      <c r="A44" s="7" t="s">
        <v>63</v>
      </c>
      <c r="B44" s="7" t="s">
        <v>151</v>
      </c>
      <c r="C44" s="5" t="str">
        <f t="shared" si="0"/>
        <v>碧芭宝贝炫彩</v>
      </c>
      <c r="D44" s="5" t="s">
        <v>588</v>
      </c>
      <c r="E44" s="5" t="str">
        <f t="shared" si="1"/>
        <v>BEABA炫彩</v>
      </c>
      <c r="F44" s="7">
        <v>2.2200000000000002</v>
      </c>
      <c r="G44" s="4" t="s">
        <v>10</v>
      </c>
    </row>
    <row r="45" spans="1:10" ht="14.25" x14ac:dyDescent="0.15">
      <c r="A45" s="7" t="s">
        <v>63</v>
      </c>
      <c r="B45" s="7" t="s">
        <v>152</v>
      </c>
      <c r="C45" s="5" t="str">
        <f t="shared" si="0"/>
        <v>碧芭宝贝气功</v>
      </c>
      <c r="D45" s="5" t="s">
        <v>588</v>
      </c>
      <c r="E45" s="5" t="str">
        <f t="shared" si="1"/>
        <v>BEABA气功</v>
      </c>
      <c r="F45" s="7">
        <v>3.45</v>
      </c>
      <c r="G45" s="6" t="s">
        <v>8</v>
      </c>
    </row>
    <row r="46" spans="1:10" ht="14.25" x14ac:dyDescent="0.15">
      <c r="A46" s="4" t="s">
        <v>42</v>
      </c>
      <c r="B46" s="4" t="s">
        <v>153</v>
      </c>
      <c r="C46" s="5" t="str">
        <f t="shared" si="0"/>
        <v>moony极上系列</v>
      </c>
      <c r="D46" s="5" t="s">
        <v>42</v>
      </c>
      <c r="E46" s="5" t="str">
        <f t="shared" si="1"/>
        <v>moony极上系列</v>
      </c>
      <c r="F46" s="4">
        <v>2.09</v>
      </c>
      <c r="G46" s="4" t="s">
        <v>10</v>
      </c>
    </row>
    <row r="47" spans="1:10" ht="14.25" x14ac:dyDescent="0.15">
      <c r="A47" s="4" t="s">
        <v>42</v>
      </c>
      <c r="B47" s="4" t="s">
        <v>154</v>
      </c>
      <c r="C47" s="5" t="str">
        <f t="shared" si="0"/>
        <v>moony甄选系列</v>
      </c>
      <c r="D47" s="5" t="s">
        <v>42</v>
      </c>
      <c r="E47" s="5" t="str">
        <f t="shared" si="1"/>
        <v>moony甄选系列</v>
      </c>
      <c r="F47" s="8">
        <f>50/52</f>
        <v>0.96153846153846156</v>
      </c>
      <c r="G47" s="4" t="s">
        <v>4</v>
      </c>
      <c r="J47" t="s">
        <v>155</v>
      </c>
    </row>
    <row r="48" spans="1:10" ht="14.25" x14ac:dyDescent="0.15">
      <c r="A48" s="4" t="s">
        <v>42</v>
      </c>
      <c r="B48" s="4" t="s">
        <v>156</v>
      </c>
      <c r="C48" s="5" t="str">
        <f t="shared" si="0"/>
        <v>moony畅透系列</v>
      </c>
      <c r="D48" s="5" t="s">
        <v>42</v>
      </c>
      <c r="E48" s="5" t="str">
        <f t="shared" si="1"/>
        <v>moony畅透系列</v>
      </c>
      <c r="F48" s="8">
        <f>79/54</f>
        <v>1.462962962962963</v>
      </c>
      <c r="G48" s="4" t="s">
        <v>6</v>
      </c>
    </row>
    <row r="49" spans="1:7" ht="14.25" x14ac:dyDescent="0.15">
      <c r="A49" s="4" t="s">
        <v>42</v>
      </c>
      <c r="B49" s="4" t="s">
        <v>157</v>
      </c>
      <c r="C49" s="5" t="str">
        <f t="shared" si="0"/>
        <v>moony睡睡裤</v>
      </c>
      <c r="D49" s="5" t="s">
        <v>42</v>
      </c>
      <c r="E49" s="5" t="str">
        <f t="shared" si="1"/>
        <v>moony睡睡裤</v>
      </c>
      <c r="F49" s="8">
        <f>79/30</f>
        <v>2.6333333333333333</v>
      </c>
      <c r="G49" s="6" t="s">
        <v>8</v>
      </c>
    </row>
    <row r="50" spans="1:7" ht="14.25" x14ac:dyDescent="0.15">
      <c r="A50" s="4" t="s">
        <v>42</v>
      </c>
      <c r="B50" s="4" t="s">
        <v>158</v>
      </c>
      <c r="C50" s="5" t="str">
        <f t="shared" si="0"/>
        <v>moony皇家佑肌</v>
      </c>
      <c r="D50" s="5" t="s">
        <v>42</v>
      </c>
      <c r="E50" s="5" t="str">
        <f t="shared" si="1"/>
        <v>moony皇家佑肌</v>
      </c>
      <c r="F50" s="4">
        <v>2.68</v>
      </c>
      <c r="G50" s="6" t="s">
        <v>8</v>
      </c>
    </row>
    <row r="51" spans="1:7" ht="14.25" x14ac:dyDescent="0.15">
      <c r="A51" s="4" t="s">
        <v>42</v>
      </c>
      <c r="B51" s="4" t="s">
        <v>77</v>
      </c>
      <c r="C51" s="5" t="str">
        <f t="shared" si="0"/>
        <v>moony妈咪宝贝</v>
      </c>
      <c r="D51" s="5" t="s">
        <v>42</v>
      </c>
      <c r="E51" s="5" t="str">
        <f t="shared" si="1"/>
        <v>moony妈咪宝贝</v>
      </c>
      <c r="F51" s="4">
        <v>1.46</v>
      </c>
      <c r="G51" s="4" t="s">
        <v>6</v>
      </c>
    </row>
    <row r="52" spans="1:7" ht="14.25" x14ac:dyDescent="0.15">
      <c r="A52" s="4" t="s">
        <v>42</v>
      </c>
      <c r="B52" s="4" t="s">
        <v>159</v>
      </c>
      <c r="C52" s="5" t="str">
        <f t="shared" si="0"/>
        <v>moony云柔系列</v>
      </c>
      <c r="D52" s="5" t="s">
        <v>42</v>
      </c>
      <c r="E52" s="5" t="str">
        <f t="shared" si="1"/>
        <v>moony云柔系列</v>
      </c>
      <c r="F52" s="4">
        <v>1.34</v>
      </c>
      <c r="G52" s="4" t="s">
        <v>6</v>
      </c>
    </row>
    <row r="53" spans="1:7" ht="14.25" x14ac:dyDescent="0.15">
      <c r="A53" s="4" t="s">
        <v>9</v>
      </c>
      <c r="B53" s="4" t="s">
        <v>160</v>
      </c>
      <c r="C53" s="5" t="str">
        <f t="shared" si="0"/>
        <v>BABYCARE皇室</v>
      </c>
      <c r="D53" s="5" t="s">
        <v>589</v>
      </c>
      <c r="E53" s="5" t="str">
        <f t="shared" si="1"/>
        <v>BBC皇室</v>
      </c>
      <c r="F53" s="4">
        <v>2.4500000000000002</v>
      </c>
      <c r="G53" s="4" t="s">
        <v>10</v>
      </c>
    </row>
    <row r="54" spans="1:7" ht="14.25" x14ac:dyDescent="0.15">
      <c r="A54" s="4" t="s">
        <v>9</v>
      </c>
      <c r="B54" s="4" t="s">
        <v>161</v>
      </c>
      <c r="C54" s="5" t="str">
        <f t="shared" si="0"/>
        <v>BABYCARE木法沙</v>
      </c>
      <c r="D54" s="5" t="s">
        <v>589</v>
      </c>
      <c r="E54" s="5" t="str">
        <f t="shared" si="1"/>
        <v>BBC木法沙</v>
      </c>
      <c r="F54" s="4">
        <v>2.64</v>
      </c>
      <c r="G54" s="6" t="s">
        <v>8</v>
      </c>
    </row>
    <row r="55" spans="1:7" ht="14.25" x14ac:dyDescent="0.15">
      <c r="A55" s="4" t="s">
        <v>9</v>
      </c>
      <c r="B55" s="4" t="s">
        <v>162</v>
      </c>
      <c r="C55" s="5" t="str">
        <f t="shared" si="0"/>
        <v>BABYCARE专研臀肌</v>
      </c>
      <c r="D55" s="5" t="s">
        <v>589</v>
      </c>
      <c r="E55" s="5" t="str">
        <f t="shared" si="1"/>
        <v>BBC专研臀肌</v>
      </c>
      <c r="F55" s="4">
        <f>118/40</f>
        <v>2.95</v>
      </c>
      <c r="G55" s="6" t="s">
        <v>8</v>
      </c>
    </row>
    <row r="56" spans="1:7" ht="14.25" x14ac:dyDescent="0.15">
      <c r="A56" s="4" t="s">
        <v>9</v>
      </c>
      <c r="B56" s="4" t="s">
        <v>163</v>
      </c>
      <c r="C56" s="5" t="str">
        <f t="shared" si="0"/>
        <v>BABYCARE星星的礼物</v>
      </c>
      <c r="D56" s="5" t="s">
        <v>589</v>
      </c>
      <c r="E56" s="5" t="str">
        <f t="shared" si="1"/>
        <v>BBC星星的礼物</v>
      </c>
      <c r="F56" s="4">
        <v>2</v>
      </c>
      <c r="G56" s="4" t="s">
        <v>10</v>
      </c>
    </row>
    <row r="57" spans="1:7" ht="14.25" x14ac:dyDescent="0.15">
      <c r="A57" s="4" t="s">
        <v>9</v>
      </c>
      <c r="B57" s="4" t="s">
        <v>164</v>
      </c>
      <c r="C57" s="5" t="str">
        <f t="shared" si="0"/>
        <v>BABYCARE太空银离子</v>
      </c>
      <c r="D57" s="5" t="s">
        <v>589</v>
      </c>
      <c r="E57" s="5" t="str">
        <f t="shared" si="1"/>
        <v>BBC太空银离子</v>
      </c>
      <c r="F57" s="4">
        <v>2.8</v>
      </c>
      <c r="G57" s="6" t="s">
        <v>8</v>
      </c>
    </row>
    <row r="58" spans="1:7" ht="14.25" x14ac:dyDescent="0.15">
      <c r="A58" s="4" t="s">
        <v>9</v>
      </c>
      <c r="B58" s="4" t="s">
        <v>165</v>
      </c>
      <c r="C58" s="5" t="str">
        <f t="shared" si="0"/>
        <v>BABYCAREAir Pro</v>
      </c>
      <c r="D58" s="5" t="s">
        <v>589</v>
      </c>
      <c r="E58" s="5" t="str">
        <f t="shared" si="1"/>
        <v>BBCAir Pro</v>
      </c>
      <c r="F58" s="8">
        <f>83/40</f>
        <v>2.0750000000000002</v>
      </c>
      <c r="G58" s="4" t="s">
        <v>10</v>
      </c>
    </row>
    <row r="59" spans="1:7" ht="14.25" x14ac:dyDescent="0.15">
      <c r="A59" s="4" t="s">
        <v>9</v>
      </c>
      <c r="B59" s="4" t="s">
        <v>166</v>
      </c>
      <c r="C59" s="5" t="str">
        <f t="shared" si="0"/>
        <v>BABYCARE飞享</v>
      </c>
      <c r="D59" s="5" t="s">
        <v>589</v>
      </c>
      <c r="E59" s="5" t="str">
        <f t="shared" si="1"/>
        <v>BBC飞享</v>
      </c>
      <c r="F59" s="4">
        <v>3.4</v>
      </c>
      <c r="G59" s="6" t="s">
        <v>8</v>
      </c>
    </row>
    <row r="60" spans="1:7" ht="14.25" x14ac:dyDescent="0.15">
      <c r="A60" s="4" t="s">
        <v>9</v>
      </c>
      <c r="B60" s="4" t="s">
        <v>167</v>
      </c>
      <c r="C60" s="5" t="str">
        <f t="shared" si="0"/>
        <v>BABYCARE花苞裤</v>
      </c>
      <c r="D60" s="5" t="s">
        <v>589</v>
      </c>
      <c r="E60" s="5" t="str">
        <f t="shared" si="1"/>
        <v>BBC花苞裤</v>
      </c>
      <c r="F60" s="8">
        <f>149/38</f>
        <v>3.9210526315789473</v>
      </c>
      <c r="G60" s="4" t="s">
        <v>12</v>
      </c>
    </row>
    <row r="61" spans="1:7" ht="14.25" x14ac:dyDescent="0.15">
      <c r="A61" s="4" t="s">
        <v>618</v>
      </c>
      <c r="B61" s="4" t="s">
        <v>168</v>
      </c>
      <c r="C61" s="5" t="str">
        <f t="shared" si="0"/>
        <v>KAO/花王经典（瞬爽透气）</v>
      </c>
      <c r="D61" s="5" t="s">
        <v>590</v>
      </c>
      <c r="E61" s="5" t="str">
        <f t="shared" si="1"/>
        <v>妙而舒经典（瞬爽透气）</v>
      </c>
      <c r="F61" s="4">
        <v>1.8</v>
      </c>
      <c r="G61" s="4" t="s">
        <v>6</v>
      </c>
    </row>
    <row r="62" spans="1:7" ht="14.25" x14ac:dyDescent="0.15">
      <c r="A62" s="4" t="s">
        <v>38</v>
      </c>
      <c r="B62" s="4" t="s">
        <v>169</v>
      </c>
      <c r="C62" s="5" t="str">
        <f t="shared" si="0"/>
        <v>KAO/花王成长一步</v>
      </c>
      <c r="D62" s="5" t="s">
        <v>590</v>
      </c>
      <c r="E62" s="5" t="str">
        <f t="shared" si="1"/>
        <v>妙而舒成长一步</v>
      </c>
      <c r="F62" s="4">
        <v>0.66</v>
      </c>
      <c r="G62" s="4" t="s">
        <v>4</v>
      </c>
    </row>
    <row r="63" spans="1:7" ht="14.25" x14ac:dyDescent="0.15">
      <c r="A63" s="4" t="s">
        <v>38</v>
      </c>
      <c r="B63" s="4" t="s">
        <v>170</v>
      </c>
      <c r="C63" s="5" t="str">
        <f t="shared" si="0"/>
        <v>KAO/花王巧虎</v>
      </c>
      <c r="D63" s="5" t="s">
        <v>590</v>
      </c>
      <c r="E63" s="5" t="str">
        <f t="shared" si="1"/>
        <v>妙而舒巧虎</v>
      </c>
      <c r="F63" s="4">
        <v>1.57</v>
      </c>
      <c r="G63" s="4" t="s">
        <v>6</v>
      </c>
    </row>
    <row r="64" spans="1:7" ht="14.25" x14ac:dyDescent="0.15">
      <c r="A64" s="4" t="s">
        <v>100</v>
      </c>
      <c r="B64" s="4" t="s">
        <v>171</v>
      </c>
      <c r="C64" s="5" t="str">
        <f t="shared" si="0"/>
        <v>宜婴梦想家</v>
      </c>
      <c r="D64" s="5" t="s">
        <v>100</v>
      </c>
      <c r="E64" s="5" t="str">
        <f t="shared" si="1"/>
        <v>宜婴梦想家</v>
      </c>
      <c r="F64" s="4">
        <v>0.93</v>
      </c>
      <c r="G64" s="4" t="s">
        <v>4</v>
      </c>
    </row>
    <row r="65" spans="1:7" ht="14.25" x14ac:dyDescent="0.15">
      <c r="A65" s="4" t="s">
        <v>100</v>
      </c>
      <c r="B65" s="4" t="s">
        <v>172</v>
      </c>
      <c r="C65" s="5" t="str">
        <f t="shared" si="0"/>
        <v>宜婴红花山</v>
      </c>
      <c r="D65" s="5" t="s">
        <v>100</v>
      </c>
      <c r="E65" s="5" t="str">
        <f t="shared" si="1"/>
        <v>宜婴红花山</v>
      </c>
      <c r="F65" s="4">
        <v>1.31</v>
      </c>
      <c r="G65" s="4" t="s">
        <v>6</v>
      </c>
    </row>
    <row r="66" spans="1:7" ht="14.25" x14ac:dyDescent="0.15">
      <c r="A66" s="4" t="s">
        <v>100</v>
      </c>
      <c r="B66" s="4" t="s">
        <v>173</v>
      </c>
      <c r="C66" s="5" t="str">
        <f t="shared" si="0"/>
        <v>宜婴夏日清爽</v>
      </c>
      <c r="D66" s="5" t="s">
        <v>100</v>
      </c>
      <c r="E66" s="5" t="str">
        <f t="shared" si="1"/>
        <v>宜婴夏日清爽</v>
      </c>
      <c r="F66" s="4">
        <v>1.04</v>
      </c>
      <c r="G66" s="4" t="s">
        <v>6</v>
      </c>
    </row>
    <row r="67" spans="1:7" ht="14.25" x14ac:dyDescent="0.15">
      <c r="A67" s="4" t="s">
        <v>100</v>
      </c>
      <c r="B67" s="4" t="s">
        <v>126</v>
      </c>
      <c r="C67" s="5" t="str">
        <f t="shared" ref="C67:C130" si="2">A67&amp;B67</f>
        <v>宜婴精灵</v>
      </c>
      <c r="D67" s="5" t="s">
        <v>100</v>
      </c>
      <c r="E67" s="5" t="str">
        <f t="shared" ref="E67:E130" si="3">D67&amp;B67</f>
        <v>宜婴精灵</v>
      </c>
      <c r="F67" s="4">
        <v>1.1000000000000001</v>
      </c>
      <c r="G67" s="4" t="s">
        <v>6</v>
      </c>
    </row>
    <row r="68" spans="1:7" ht="14.25" x14ac:dyDescent="0.15">
      <c r="A68" s="4" t="s">
        <v>100</v>
      </c>
      <c r="B68" s="4" t="s">
        <v>174</v>
      </c>
      <c r="C68" s="5" t="str">
        <f t="shared" si="2"/>
        <v>宜婴空调裤</v>
      </c>
      <c r="D68" s="5" t="s">
        <v>100</v>
      </c>
      <c r="E68" s="5" t="str">
        <f t="shared" si="3"/>
        <v>宜婴空调裤</v>
      </c>
      <c r="F68" s="4">
        <v>0.81</v>
      </c>
      <c r="G68" s="4" t="s">
        <v>4</v>
      </c>
    </row>
    <row r="69" spans="1:7" ht="14.25" x14ac:dyDescent="0.15">
      <c r="A69" s="4" t="s">
        <v>100</v>
      </c>
      <c r="B69" s="4" t="s">
        <v>175</v>
      </c>
      <c r="C69" s="5" t="str">
        <f t="shared" si="2"/>
        <v>宜婴弱酸水果裤</v>
      </c>
      <c r="D69" s="5" t="s">
        <v>100</v>
      </c>
      <c r="E69" s="5" t="str">
        <f t="shared" si="3"/>
        <v>宜婴弱酸水果裤</v>
      </c>
      <c r="F69" s="4">
        <v>0.98</v>
      </c>
      <c r="G69" s="4" t="s">
        <v>4</v>
      </c>
    </row>
    <row r="70" spans="1:7" ht="14.25" x14ac:dyDescent="0.15">
      <c r="A70" s="4" t="s">
        <v>100</v>
      </c>
      <c r="B70" s="4" t="s">
        <v>176</v>
      </c>
      <c r="C70" s="5" t="str">
        <f t="shared" si="2"/>
        <v>宜婴有氧极薄</v>
      </c>
      <c r="D70" s="5" t="s">
        <v>100</v>
      </c>
      <c r="E70" s="5" t="str">
        <f t="shared" si="3"/>
        <v>宜婴有氧极薄</v>
      </c>
      <c r="F70" s="4">
        <v>1.88</v>
      </c>
      <c r="G70" s="4" t="s">
        <v>6</v>
      </c>
    </row>
    <row r="71" spans="1:7" ht="14.25" x14ac:dyDescent="0.15">
      <c r="A71" s="4" t="s">
        <v>100</v>
      </c>
      <c r="B71" s="4" t="s">
        <v>177</v>
      </c>
      <c r="C71" s="5" t="str">
        <f t="shared" si="2"/>
        <v>宜婴云柔丝滑</v>
      </c>
      <c r="D71" s="5" t="s">
        <v>100</v>
      </c>
      <c r="E71" s="5" t="str">
        <f t="shared" si="3"/>
        <v>宜婴云柔丝滑</v>
      </c>
      <c r="F71" s="8">
        <f>75/78</f>
        <v>0.96153846153846156</v>
      </c>
      <c r="G71" s="4" t="s">
        <v>4</v>
      </c>
    </row>
    <row r="72" spans="1:7" ht="14.25" x14ac:dyDescent="0.15">
      <c r="A72" s="4" t="s">
        <v>100</v>
      </c>
      <c r="B72" s="4" t="s">
        <v>178</v>
      </c>
      <c r="C72" s="5" t="str">
        <f t="shared" si="2"/>
        <v>宜婴璀璨星河</v>
      </c>
      <c r="D72" s="5" t="s">
        <v>100</v>
      </c>
      <c r="E72" s="5" t="str">
        <f t="shared" si="3"/>
        <v>宜婴璀璨星河</v>
      </c>
      <c r="F72" s="4">
        <v>3.95</v>
      </c>
      <c r="G72" s="4" t="s">
        <v>12</v>
      </c>
    </row>
    <row r="73" spans="1:7" ht="14.25" x14ac:dyDescent="0.15">
      <c r="A73" s="4" t="s">
        <v>100</v>
      </c>
      <c r="B73" s="4" t="s">
        <v>179</v>
      </c>
      <c r="C73" s="5" t="str">
        <f t="shared" si="2"/>
        <v>宜婴牛奶小内裤</v>
      </c>
      <c r="D73" s="5" t="s">
        <v>100</v>
      </c>
      <c r="E73" s="5" t="str">
        <f t="shared" si="3"/>
        <v>宜婴牛奶小内裤</v>
      </c>
      <c r="F73" s="8">
        <f>48/38</f>
        <v>1.263157894736842</v>
      </c>
      <c r="G73" s="4" t="s">
        <v>6</v>
      </c>
    </row>
    <row r="74" spans="1:7" ht="14.25" x14ac:dyDescent="0.15">
      <c r="A74" s="4" t="s">
        <v>100</v>
      </c>
      <c r="B74" s="4" t="s">
        <v>180</v>
      </c>
      <c r="C74" s="5" t="str">
        <f t="shared" si="2"/>
        <v>宜婴春之畅</v>
      </c>
      <c r="D74" s="5" t="s">
        <v>100</v>
      </c>
      <c r="E74" s="5" t="str">
        <f t="shared" si="3"/>
        <v>宜婴春之畅</v>
      </c>
      <c r="F74" s="8">
        <f>128/52</f>
        <v>2.4615384615384617</v>
      </c>
      <c r="G74" s="4" t="s">
        <v>10</v>
      </c>
    </row>
    <row r="75" spans="1:7" ht="14.25" x14ac:dyDescent="0.15">
      <c r="A75" s="9" t="s">
        <v>19</v>
      </c>
      <c r="B75" s="4" t="s">
        <v>181</v>
      </c>
      <c r="C75" s="5" t="str">
        <f t="shared" si="2"/>
        <v>BOBDOG/巴布豆太空裤</v>
      </c>
      <c r="D75" s="5" t="s">
        <v>19</v>
      </c>
      <c r="E75" s="5" t="str">
        <f t="shared" si="3"/>
        <v>BOBDOG/巴布豆太空裤</v>
      </c>
      <c r="F75" s="8">
        <f>50/36</f>
        <v>1.3888888888888888</v>
      </c>
      <c r="G75" s="4" t="s">
        <v>6</v>
      </c>
    </row>
    <row r="76" spans="1:7" ht="14.25" x14ac:dyDescent="0.15">
      <c r="A76" s="9" t="s">
        <v>19</v>
      </c>
      <c r="B76" s="4" t="s">
        <v>182</v>
      </c>
      <c r="C76" s="5" t="str">
        <f t="shared" si="2"/>
        <v>BOBDOG/巴布豆菠萝裤</v>
      </c>
      <c r="D76" s="5" t="s">
        <v>19</v>
      </c>
      <c r="E76" s="5" t="str">
        <f t="shared" si="3"/>
        <v>BOBDOG/巴布豆菠萝裤</v>
      </c>
      <c r="F76" s="4">
        <f>45/40</f>
        <v>1.125</v>
      </c>
      <c r="G76" s="4" t="s">
        <v>6</v>
      </c>
    </row>
    <row r="77" spans="1:7" ht="14.25" x14ac:dyDescent="0.15">
      <c r="A77" s="9" t="s">
        <v>19</v>
      </c>
      <c r="B77" s="4" t="s">
        <v>183</v>
      </c>
      <c r="C77" s="5" t="str">
        <f t="shared" si="2"/>
        <v>BOBDOG/巴布豆小波浪</v>
      </c>
      <c r="D77" s="5" t="s">
        <v>19</v>
      </c>
      <c r="E77" s="5" t="str">
        <f t="shared" si="3"/>
        <v>BOBDOG/巴布豆小波浪</v>
      </c>
      <c r="F77" s="8">
        <f>24/52</f>
        <v>0.46153846153846156</v>
      </c>
      <c r="G77" s="4" t="s">
        <v>4</v>
      </c>
    </row>
    <row r="78" spans="1:7" ht="14.25" x14ac:dyDescent="0.15">
      <c r="A78" s="9" t="s">
        <v>19</v>
      </c>
      <c r="B78" s="4" t="s">
        <v>184</v>
      </c>
      <c r="C78" s="5" t="str">
        <f t="shared" si="2"/>
        <v>BOBDOG/巴布豆淘气菠萝</v>
      </c>
      <c r="D78" s="5" t="s">
        <v>19</v>
      </c>
      <c r="E78" s="5" t="str">
        <f t="shared" si="3"/>
        <v>BOBDOG/巴布豆淘气菠萝</v>
      </c>
      <c r="F78" s="8">
        <f>24/22</f>
        <v>1.0909090909090908</v>
      </c>
      <c r="G78" s="4" t="s">
        <v>6</v>
      </c>
    </row>
    <row r="79" spans="1:7" ht="14.25" x14ac:dyDescent="0.15">
      <c r="A79" s="9" t="s">
        <v>19</v>
      </c>
      <c r="B79" s="4" t="s">
        <v>185</v>
      </c>
      <c r="C79" s="5" t="str">
        <f t="shared" si="2"/>
        <v>BOBDOG/巴布豆梦の初语</v>
      </c>
      <c r="D79" s="5" t="s">
        <v>19</v>
      </c>
      <c r="E79" s="5" t="str">
        <f t="shared" si="3"/>
        <v>BOBDOG/巴布豆梦の初语</v>
      </c>
      <c r="F79" s="4">
        <f>45/36</f>
        <v>1.25</v>
      </c>
      <c r="G79" s="4" t="s">
        <v>6</v>
      </c>
    </row>
    <row r="80" spans="1:7" ht="14.25" x14ac:dyDescent="0.15">
      <c r="A80" s="10" t="s">
        <v>59</v>
      </c>
      <c r="B80" s="4" t="s">
        <v>186</v>
      </c>
      <c r="C80" s="5" t="str">
        <f t="shared" si="2"/>
        <v>安儿乐小轻芯</v>
      </c>
      <c r="D80" s="5" t="s">
        <v>59</v>
      </c>
      <c r="E80" s="5" t="str">
        <f t="shared" si="3"/>
        <v>安儿乐小轻芯</v>
      </c>
      <c r="F80" s="4">
        <v>1.21</v>
      </c>
      <c r="G80" s="4" t="s">
        <v>6</v>
      </c>
    </row>
    <row r="81" spans="1:7" ht="14.25" x14ac:dyDescent="0.15">
      <c r="A81" s="10" t="s">
        <v>59</v>
      </c>
      <c r="B81" s="4" t="s">
        <v>187</v>
      </c>
      <c r="C81" s="5" t="str">
        <f t="shared" si="2"/>
        <v>安儿乐扭扭弹力裤</v>
      </c>
      <c r="D81" s="5" t="s">
        <v>59</v>
      </c>
      <c r="E81" s="5" t="str">
        <f t="shared" si="3"/>
        <v>安儿乐扭扭弹力裤</v>
      </c>
      <c r="F81" s="4">
        <v>0.95</v>
      </c>
      <c r="G81" s="4" t="s">
        <v>4</v>
      </c>
    </row>
    <row r="82" spans="1:7" ht="14.25" x14ac:dyDescent="0.15">
      <c r="A82" s="10" t="s">
        <v>59</v>
      </c>
      <c r="B82" s="4" t="s">
        <v>188</v>
      </c>
      <c r="C82" s="5" t="str">
        <f t="shared" si="2"/>
        <v>安儿乐魔力吸吸</v>
      </c>
      <c r="D82" s="5" t="s">
        <v>59</v>
      </c>
      <c r="E82" s="5" t="str">
        <f t="shared" si="3"/>
        <v>安儿乐魔力吸吸</v>
      </c>
      <c r="F82" s="4">
        <v>1.22</v>
      </c>
      <c r="G82" s="4" t="s">
        <v>6</v>
      </c>
    </row>
    <row r="83" spans="1:7" ht="14.25" x14ac:dyDescent="0.15">
      <c r="A83" s="10" t="s">
        <v>59</v>
      </c>
      <c r="B83" s="4" t="s">
        <v>189</v>
      </c>
      <c r="C83" s="5" t="str">
        <f t="shared" si="2"/>
        <v>安儿乐特柔小轻芯</v>
      </c>
      <c r="D83" s="5" t="s">
        <v>59</v>
      </c>
      <c r="E83" s="5" t="str">
        <f t="shared" si="3"/>
        <v>安儿乐特柔小轻芯</v>
      </c>
      <c r="F83" s="8">
        <f>79.5/54</f>
        <v>1.4722222222222223</v>
      </c>
      <c r="G83" s="4" t="s">
        <v>6</v>
      </c>
    </row>
    <row r="84" spans="1:7" ht="14.25" x14ac:dyDescent="0.15">
      <c r="A84" s="10" t="s">
        <v>59</v>
      </c>
      <c r="B84" s="4" t="s">
        <v>190</v>
      </c>
      <c r="C84" s="5" t="str">
        <f t="shared" si="2"/>
        <v>安儿乐超薄干爽</v>
      </c>
      <c r="D84" s="5" t="s">
        <v>59</v>
      </c>
      <c r="E84" s="5" t="str">
        <f t="shared" si="3"/>
        <v>安儿乐超薄干爽</v>
      </c>
      <c r="F84" s="4">
        <v>0.71</v>
      </c>
      <c r="G84" s="4" t="s">
        <v>4</v>
      </c>
    </row>
    <row r="85" spans="1:7" ht="14.25" x14ac:dyDescent="0.15">
      <c r="A85" s="10" t="s">
        <v>59</v>
      </c>
      <c r="B85" s="4" t="s">
        <v>191</v>
      </c>
      <c r="C85" s="5" t="str">
        <f t="shared" si="2"/>
        <v>安儿乐超柔防漏</v>
      </c>
      <c r="D85" s="5" t="s">
        <v>59</v>
      </c>
      <c r="E85" s="5" t="str">
        <f t="shared" si="3"/>
        <v>安儿乐超柔防漏</v>
      </c>
      <c r="F85" s="4">
        <v>2.7</v>
      </c>
      <c r="G85" s="6" t="s">
        <v>8</v>
      </c>
    </row>
    <row r="86" spans="1:7" ht="14.25" x14ac:dyDescent="0.15">
      <c r="A86" s="10" t="s">
        <v>59</v>
      </c>
      <c r="B86" s="4" t="s">
        <v>192</v>
      </c>
      <c r="C86" s="5" t="str">
        <f t="shared" si="2"/>
        <v>安儿乐生肖裤</v>
      </c>
      <c r="D86" s="5" t="s">
        <v>59</v>
      </c>
      <c r="E86" s="5" t="str">
        <f t="shared" si="3"/>
        <v>安儿乐生肖裤</v>
      </c>
      <c r="F86" s="4">
        <v>1.81</v>
      </c>
      <c r="G86" s="4" t="s">
        <v>6</v>
      </c>
    </row>
    <row r="87" spans="1:7" ht="14.25" x14ac:dyDescent="0.15">
      <c r="A87" s="10" t="s">
        <v>59</v>
      </c>
      <c r="B87" s="4" t="s">
        <v>193</v>
      </c>
      <c r="C87" s="5" t="str">
        <f t="shared" si="2"/>
        <v>安儿乐通用超薄透气（实惠干爽）</v>
      </c>
      <c r="D87" s="5" t="s">
        <v>59</v>
      </c>
      <c r="E87" s="5" t="str">
        <f t="shared" si="3"/>
        <v>安儿乐通用超薄透气（实惠干爽）</v>
      </c>
      <c r="F87" s="4">
        <v>0.54</v>
      </c>
      <c r="G87" s="4" t="s">
        <v>4</v>
      </c>
    </row>
    <row r="88" spans="1:7" ht="14.25" x14ac:dyDescent="0.15">
      <c r="A88" s="10" t="s">
        <v>59</v>
      </c>
      <c r="B88" s="4" t="s">
        <v>194</v>
      </c>
      <c r="C88" s="5" t="str">
        <f t="shared" si="2"/>
        <v>安儿乐小酷裤</v>
      </c>
      <c r="D88" s="5" t="s">
        <v>59</v>
      </c>
      <c r="E88" s="5" t="str">
        <f t="shared" si="3"/>
        <v>安儿乐小酷裤</v>
      </c>
      <c r="F88" s="4">
        <v>0.97</v>
      </c>
      <c r="G88" s="4" t="s">
        <v>4</v>
      </c>
    </row>
    <row r="89" spans="1:7" ht="14.25" x14ac:dyDescent="0.15">
      <c r="A89" s="10" t="s">
        <v>89</v>
      </c>
      <c r="B89" s="4" t="s">
        <v>195</v>
      </c>
      <c r="C89" s="5" t="str">
        <f t="shared" si="2"/>
        <v>爽然屁屁好朋友（超薄）</v>
      </c>
      <c r="D89" s="5" t="s">
        <v>89</v>
      </c>
      <c r="E89" s="5" t="str">
        <f t="shared" si="3"/>
        <v>爽然屁屁好朋友（超薄）</v>
      </c>
      <c r="F89" s="8">
        <f>72/87</f>
        <v>0.82758620689655171</v>
      </c>
      <c r="G89" s="4" t="s">
        <v>4</v>
      </c>
    </row>
    <row r="90" spans="1:7" ht="14.25" x14ac:dyDescent="0.15">
      <c r="A90" s="10" t="s">
        <v>89</v>
      </c>
      <c r="B90" s="4" t="s">
        <v>196</v>
      </c>
      <c r="C90" s="5" t="str">
        <f t="shared" si="2"/>
        <v>爽然糖果成长裤</v>
      </c>
      <c r="D90" s="5" t="s">
        <v>89</v>
      </c>
      <c r="E90" s="5" t="str">
        <f t="shared" si="3"/>
        <v>爽然糖果成长裤</v>
      </c>
      <c r="F90" s="4">
        <f>80/80</f>
        <v>1</v>
      </c>
      <c r="G90" s="4" t="s">
        <v>6</v>
      </c>
    </row>
    <row r="91" spans="1:7" ht="14.25" x14ac:dyDescent="0.15">
      <c r="A91" s="10" t="s">
        <v>89</v>
      </c>
      <c r="B91" s="4" t="s">
        <v>197</v>
      </c>
      <c r="C91" s="5" t="str">
        <f t="shared" si="2"/>
        <v>爽然小鸭成长裤</v>
      </c>
      <c r="D91" s="5" t="s">
        <v>89</v>
      </c>
      <c r="E91" s="5" t="str">
        <f t="shared" si="3"/>
        <v>爽然小鸭成长裤</v>
      </c>
      <c r="F91" s="8">
        <f>58.6/66</f>
        <v>0.88787878787878793</v>
      </c>
      <c r="G91" s="4" t="s">
        <v>4</v>
      </c>
    </row>
    <row r="92" spans="1:7" ht="14.25" x14ac:dyDescent="0.15">
      <c r="A92" s="10" t="s">
        <v>89</v>
      </c>
      <c r="B92" s="4" t="s">
        <v>198</v>
      </c>
      <c r="C92" s="5" t="str">
        <f t="shared" si="2"/>
        <v>爽然夜用NIGHT成长裤</v>
      </c>
      <c r="D92" s="5" t="s">
        <v>89</v>
      </c>
      <c r="E92" s="5" t="str">
        <f t="shared" si="3"/>
        <v>爽然夜用NIGHT成长裤</v>
      </c>
      <c r="F92" s="4">
        <f>84/80</f>
        <v>1.05</v>
      </c>
      <c r="G92" s="4" t="s">
        <v>6</v>
      </c>
    </row>
    <row r="93" spans="1:7" ht="14.25" x14ac:dyDescent="0.15">
      <c r="A93" s="10" t="s">
        <v>89</v>
      </c>
      <c r="B93" s="4" t="s">
        <v>199</v>
      </c>
      <c r="C93" s="5" t="str">
        <f t="shared" si="2"/>
        <v>爽然Summer超薄成长裤</v>
      </c>
      <c r="D93" s="5" t="s">
        <v>89</v>
      </c>
      <c r="E93" s="5" t="str">
        <f t="shared" si="3"/>
        <v>爽然Summer超薄成长裤</v>
      </c>
      <c r="F93" s="8">
        <f>39.9/46</f>
        <v>0.86739130434782608</v>
      </c>
      <c r="G93" s="4" t="s">
        <v>4</v>
      </c>
    </row>
    <row r="94" spans="1:7" ht="14.25" x14ac:dyDescent="0.15">
      <c r="A94" s="10" t="s">
        <v>89</v>
      </c>
      <c r="B94" s="4" t="s">
        <v>200</v>
      </c>
      <c r="C94" s="5" t="str">
        <f t="shared" si="2"/>
        <v>爽然小画家</v>
      </c>
      <c r="D94" s="5" t="s">
        <v>89</v>
      </c>
      <c r="E94" s="5" t="str">
        <f t="shared" si="3"/>
        <v>爽然小画家</v>
      </c>
      <c r="F94" s="8">
        <f>54.8/46</f>
        <v>1.191304347826087</v>
      </c>
      <c r="G94" s="4" t="s">
        <v>6</v>
      </c>
    </row>
    <row r="95" spans="1:7" ht="14.25" x14ac:dyDescent="0.15">
      <c r="A95" s="10" t="s">
        <v>89</v>
      </c>
      <c r="B95" s="4" t="s">
        <v>201</v>
      </c>
      <c r="C95" s="5" t="str">
        <f t="shared" si="2"/>
        <v>爽然环球之旅</v>
      </c>
      <c r="D95" s="5" t="s">
        <v>89</v>
      </c>
      <c r="E95" s="5" t="str">
        <f t="shared" si="3"/>
        <v>爽然环球之旅</v>
      </c>
      <c r="F95" s="8">
        <f>49/46</f>
        <v>1.0652173913043479</v>
      </c>
      <c r="G95" s="4" t="s">
        <v>6</v>
      </c>
    </row>
    <row r="96" spans="1:7" ht="14.25" x14ac:dyDescent="0.15">
      <c r="A96" s="10" t="s">
        <v>89</v>
      </c>
      <c r="B96" s="4" t="s">
        <v>202</v>
      </c>
      <c r="C96" s="5" t="str">
        <f t="shared" si="2"/>
        <v>爽然桃叶精华</v>
      </c>
      <c r="D96" s="5" t="s">
        <v>89</v>
      </c>
      <c r="E96" s="5" t="str">
        <f t="shared" si="3"/>
        <v>爽然桃叶精华</v>
      </c>
      <c r="F96" s="8">
        <f>39.5/38</f>
        <v>1.0394736842105263</v>
      </c>
      <c r="G96" s="4" t="s">
        <v>6</v>
      </c>
    </row>
    <row r="97" spans="1:7" ht="14.25" x14ac:dyDescent="0.15">
      <c r="A97" s="10" t="s">
        <v>89</v>
      </c>
      <c r="B97" s="4" t="s">
        <v>203</v>
      </c>
      <c r="C97" s="5" t="str">
        <f t="shared" si="2"/>
        <v>爽然小公举</v>
      </c>
      <c r="D97" s="5" t="s">
        <v>89</v>
      </c>
      <c r="E97" s="5" t="str">
        <f t="shared" si="3"/>
        <v>爽然小公举</v>
      </c>
      <c r="F97" s="4">
        <v>1.06</v>
      </c>
      <c r="G97" s="4" t="s">
        <v>6</v>
      </c>
    </row>
    <row r="98" spans="1:7" ht="14.25" x14ac:dyDescent="0.15">
      <c r="A98" s="10" t="s">
        <v>89</v>
      </c>
      <c r="B98" s="4" t="s">
        <v>204</v>
      </c>
      <c r="C98" s="5" t="str">
        <f t="shared" si="2"/>
        <v>爽然小熊成长</v>
      </c>
      <c r="D98" s="5" t="s">
        <v>89</v>
      </c>
      <c r="E98" s="5" t="str">
        <f t="shared" si="3"/>
        <v>爽然小熊成长</v>
      </c>
      <c r="F98" s="4">
        <v>1.35</v>
      </c>
      <c r="G98" s="4" t="s">
        <v>6</v>
      </c>
    </row>
    <row r="99" spans="1:7" ht="14.25" x14ac:dyDescent="0.15">
      <c r="A99" s="10" t="s">
        <v>89</v>
      </c>
      <c r="B99" s="4" t="s">
        <v>205</v>
      </c>
      <c r="C99" s="5" t="str">
        <f t="shared" si="2"/>
        <v>爽然蓝甘菊</v>
      </c>
      <c r="D99" s="5" t="s">
        <v>89</v>
      </c>
      <c r="E99" s="5" t="str">
        <f t="shared" si="3"/>
        <v>爽然蓝甘菊</v>
      </c>
      <c r="F99" s="4">
        <v>2.2999999999999998</v>
      </c>
      <c r="G99" s="4" t="s">
        <v>10</v>
      </c>
    </row>
    <row r="100" spans="1:7" ht="14.25" x14ac:dyDescent="0.15">
      <c r="A100" s="10" t="s">
        <v>89</v>
      </c>
      <c r="B100" s="4" t="s">
        <v>206</v>
      </c>
      <c r="C100" s="5" t="str">
        <f t="shared" si="2"/>
        <v>爽然小黄鸭</v>
      </c>
      <c r="D100" s="5" t="s">
        <v>89</v>
      </c>
      <c r="E100" s="5" t="str">
        <f t="shared" si="3"/>
        <v>爽然小黄鸭</v>
      </c>
      <c r="F100" s="4">
        <v>0.87</v>
      </c>
      <c r="G100" s="4" t="s">
        <v>4</v>
      </c>
    </row>
    <row r="101" spans="1:7" ht="14.25" x14ac:dyDescent="0.15">
      <c r="A101" s="10" t="s">
        <v>89</v>
      </c>
      <c r="B101" s="4" t="s">
        <v>207</v>
      </c>
      <c r="C101" s="5" t="str">
        <f t="shared" si="2"/>
        <v>爽然日夏</v>
      </c>
      <c r="D101" s="5" t="s">
        <v>89</v>
      </c>
      <c r="E101" s="5" t="str">
        <f t="shared" si="3"/>
        <v>爽然日夏</v>
      </c>
      <c r="F101" s="4">
        <v>1.73</v>
      </c>
      <c r="G101" s="4" t="s">
        <v>6</v>
      </c>
    </row>
    <row r="102" spans="1:7" ht="14.25" x14ac:dyDescent="0.15">
      <c r="A102" s="10" t="s">
        <v>89</v>
      </c>
      <c r="B102" s="4" t="s">
        <v>208</v>
      </c>
      <c r="C102" s="5" t="str">
        <f t="shared" si="2"/>
        <v>爽然至柔</v>
      </c>
      <c r="D102" s="5" t="s">
        <v>89</v>
      </c>
      <c r="E102" s="5" t="str">
        <f t="shared" si="3"/>
        <v>爽然至柔</v>
      </c>
      <c r="F102" s="8">
        <f>49/52</f>
        <v>0.94230769230769229</v>
      </c>
      <c r="G102" s="4" t="s">
        <v>4</v>
      </c>
    </row>
    <row r="103" spans="1:7" ht="14.25" x14ac:dyDescent="0.15">
      <c r="A103" s="10" t="s">
        <v>89</v>
      </c>
      <c r="B103" s="4" t="s">
        <v>209</v>
      </c>
      <c r="C103" s="5" t="str">
        <f t="shared" si="2"/>
        <v>爽然天鹅裤</v>
      </c>
      <c r="D103" s="5" t="s">
        <v>89</v>
      </c>
      <c r="E103" s="5" t="str">
        <f t="shared" si="3"/>
        <v>爽然天鹅裤</v>
      </c>
      <c r="F103" s="8">
        <f>34.5/38</f>
        <v>0.90789473684210531</v>
      </c>
      <c r="G103" s="4" t="s">
        <v>4</v>
      </c>
    </row>
    <row r="104" spans="1:7" ht="14.25" x14ac:dyDescent="0.15">
      <c r="A104" s="10" t="s">
        <v>40</v>
      </c>
      <c r="B104" s="4" t="s">
        <v>210</v>
      </c>
      <c r="C104" s="5" t="str">
        <f t="shared" si="2"/>
        <v>LELCH/露安适纯净小熊</v>
      </c>
      <c r="D104" s="5" t="s">
        <v>591</v>
      </c>
      <c r="E104" s="5" t="str">
        <f t="shared" si="3"/>
        <v>露安适纯净小熊</v>
      </c>
      <c r="F104" s="8">
        <f>109/40</f>
        <v>2.7250000000000001</v>
      </c>
      <c r="G104" s="6" t="s">
        <v>8</v>
      </c>
    </row>
    <row r="105" spans="1:7" ht="14.25" x14ac:dyDescent="0.15">
      <c r="A105" s="10" t="s">
        <v>40</v>
      </c>
      <c r="B105" s="4" t="s">
        <v>211</v>
      </c>
      <c r="C105" s="5" t="str">
        <f t="shared" si="2"/>
        <v>LELCH/露安适柔护</v>
      </c>
      <c r="D105" s="5" t="s">
        <v>591</v>
      </c>
      <c r="E105" s="5" t="str">
        <f t="shared" si="3"/>
        <v>露安适柔护</v>
      </c>
      <c r="F105" s="8">
        <f>119/44</f>
        <v>2.7045454545454546</v>
      </c>
      <c r="G105" s="6" t="s">
        <v>8</v>
      </c>
    </row>
    <row r="106" spans="1:7" ht="14.25" x14ac:dyDescent="0.15">
      <c r="A106" s="10" t="s">
        <v>40</v>
      </c>
      <c r="B106" s="4" t="s">
        <v>212</v>
      </c>
      <c r="C106" s="5" t="str">
        <f t="shared" si="2"/>
        <v>LELCH/露安适经典系列</v>
      </c>
      <c r="D106" s="5" t="s">
        <v>591</v>
      </c>
      <c r="E106" s="5" t="str">
        <f t="shared" si="3"/>
        <v>露安适经典系列</v>
      </c>
      <c r="F106" s="8">
        <f>149/38</f>
        <v>3.9210526315789473</v>
      </c>
      <c r="G106" s="4" t="s">
        <v>12</v>
      </c>
    </row>
    <row r="107" spans="1:7" ht="14.25" x14ac:dyDescent="0.15">
      <c r="A107" s="10" t="s">
        <v>40</v>
      </c>
      <c r="B107" s="4" t="s">
        <v>213</v>
      </c>
      <c r="C107" s="5" t="str">
        <f t="shared" si="2"/>
        <v>LELCH/露安适日夜清新系列</v>
      </c>
      <c r="D107" s="5" t="s">
        <v>591</v>
      </c>
      <c r="E107" s="5" t="str">
        <f t="shared" si="3"/>
        <v>露安适日夜清新系列</v>
      </c>
      <c r="F107" s="4">
        <v>2.73</v>
      </c>
      <c r="G107" s="6" t="s">
        <v>8</v>
      </c>
    </row>
    <row r="108" spans="1:7" ht="14.25" x14ac:dyDescent="0.15">
      <c r="A108" s="10" t="s">
        <v>40</v>
      </c>
      <c r="B108" s="4" t="s">
        <v>214</v>
      </c>
      <c r="C108" s="5" t="str">
        <f t="shared" si="2"/>
        <v>LELCH/露安适日夜透薄系列</v>
      </c>
      <c r="D108" s="5" t="s">
        <v>591</v>
      </c>
      <c r="E108" s="5" t="str">
        <f t="shared" si="3"/>
        <v>露安适日夜透薄系列</v>
      </c>
      <c r="F108" s="4">
        <v>2.97</v>
      </c>
      <c r="G108" s="6" t="s">
        <v>8</v>
      </c>
    </row>
    <row r="109" spans="1:7" ht="14.25" x14ac:dyDescent="0.15">
      <c r="A109" s="10" t="s">
        <v>40</v>
      </c>
      <c r="B109" s="4" t="s">
        <v>215</v>
      </c>
      <c r="C109" s="5" t="str">
        <f t="shared" si="2"/>
        <v>LELCH/露安适体育之星</v>
      </c>
      <c r="D109" s="5" t="s">
        <v>591</v>
      </c>
      <c r="E109" s="5" t="str">
        <f t="shared" si="3"/>
        <v>露安适体育之星</v>
      </c>
      <c r="F109" s="4">
        <v>2.27</v>
      </c>
      <c r="G109" s="4" t="s">
        <v>10</v>
      </c>
    </row>
    <row r="110" spans="1:7" ht="14.25" x14ac:dyDescent="0.15">
      <c r="A110" s="10" t="s">
        <v>40</v>
      </c>
      <c r="B110" s="4" t="s">
        <v>216</v>
      </c>
      <c r="C110" s="5" t="str">
        <f t="shared" si="2"/>
        <v>LELCH/露安适天然亲肤系列</v>
      </c>
      <c r="D110" s="5" t="s">
        <v>591</v>
      </c>
      <c r="E110" s="5" t="str">
        <f t="shared" si="3"/>
        <v>露安适天然亲肤系列</v>
      </c>
      <c r="F110" s="4">
        <v>2.82</v>
      </c>
      <c r="G110" s="6" t="s">
        <v>8</v>
      </c>
    </row>
    <row r="111" spans="1:7" ht="14.25" x14ac:dyDescent="0.15">
      <c r="A111" s="10" t="s">
        <v>40</v>
      </c>
      <c r="B111" s="4" t="s">
        <v>217</v>
      </c>
      <c r="C111" s="5" t="str">
        <f t="shared" si="2"/>
        <v>LELCH/露安适氧护系列</v>
      </c>
      <c r="D111" s="5" t="s">
        <v>591</v>
      </c>
      <c r="E111" s="5" t="str">
        <f t="shared" si="3"/>
        <v>露安适氧护系列</v>
      </c>
      <c r="F111" s="4">
        <f>209/38</f>
        <v>5.5</v>
      </c>
      <c r="G111" s="4" t="s">
        <v>12</v>
      </c>
    </row>
    <row r="112" spans="1:7" ht="14.25" x14ac:dyDescent="0.15">
      <c r="A112" s="10" t="s">
        <v>40</v>
      </c>
      <c r="B112" s="4" t="s">
        <v>218</v>
      </c>
      <c r="C112" s="5" t="str">
        <f t="shared" si="2"/>
        <v>LELCH/露安适微气候</v>
      </c>
      <c r="D112" s="5" t="s">
        <v>591</v>
      </c>
      <c r="E112" s="5" t="str">
        <f t="shared" si="3"/>
        <v>露安适微气候</v>
      </c>
      <c r="F112" s="8">
        <f>149/38</f>
        <v>3.9210526315789473</v>
      </c>
      <c r="G112" s="4" t="s">
        <v>12</v>
      </c>
    </row>
    <row r="113" spans="1:7" ht="14.25" x14ac:dyDescent="0.15">
      <c r="A113" s="10" t="s">
        <v>54</v>
      </c>
      <c r="B113" s="4" t="s">
        <v>219</v>
      </c>
      <c r="C113" s="5" t="str">
        <f t="shared" si="2"/>
        <v>TEDDY BEAR/泰迪熊呼吸特薄系列</v>
      </c>
      <c r="D113" s="5" t="s">
        <v>592</v>
      </c>
      <c r="E113" s="5" t="str">
        <f t="shared" si="3"/>
        <v>泰迪熊呼吸特薄系列</v>
      </c>
      <c r="F113" s="8">
        <f>110/70</f>
        <v>1.5714285714285714</v>
      </c>
      <c r="G113" s="4" t="s">
        <v>6</v>
      </c>
    </row>
    <row r="114" spans="1:7" ht="14.25" x14ac:dyDescent="0.15">
      <c r="A114" s="10" t="s">
        <v>54</v>
      </c>
      <c r="B114" s="4" t="s">
        <v>220</v>
      </c>
      <c r="C114" s="5" t="str">
        <f t="shared" si="2"/>
        <v>TEDDY BEAR/泰迪熊臻薄宠爱系列</v>
      </c>
      <c r="D114" s="5" t="s">
        <v>592</v>
      </c>
      <c r="E114" s="5" t="str">
        <f t="shared" si="3"/>
        <v>泰迪熊臻薄宠爱系列</v>
      </c>
      <c r="F114" s="8">
        <f>118/80</f>
        <v>1.4750000000000001</v>
      </c>
      <c r="G114" s="4" t="s">
        <v>10</v>
      </c>
    </row>
    <row r="115" spans="1:7" ht="14.25" x14ac:dyDescent="0.15">
      <c r="A115" s="10" t="s">
        <v>54</v>
      </c>
      <c r="B115" s="4" t="s">
        <v>221</v>
      </c>
      <c r="C115" s="5" t="str">
        <f t="shared" si="2"/>
        <v>TEDDY BEAR/泰迪熊亲肌肤贵族系列</v>
      </c>
      <c r="D115" s="5" t="s">
        <v>592</v>
      </c>
      <c r="E115" s="5" t="str">
        <f t="shared" si="3"/>
        <v>泰迪熊亲肌肤贵族系列</v>
      </c>
      <c r="F115" s="4">
        <f>69/30</f>
        <v>2.2999999999999998</v>
      </c>
      <c r="G115" s="4" t="s">
        <v>10</v>
      </c>
    </row>
    <row r="116" spans="1:7" ht="14.25" x14ac:dyDescent="0.15">
      <c r="A116" s="10" t="s">
        <v>54</v>
      </c>
      <c r="B116" s="4" t="s">
        <v>222</v>
      </c>
      <c r="C116" s="5" t="str">
        <f t="shared" si="2"/>
        <v>TEDDY BEAR/泰迪熊薄柔夜用系列</v>
      </c>
      <c r="D116" s="5" t="s">
        <v>592</v>
      </c>
      <c r="E116" s="5" t="str">
        <f t="shared" si="3"/>
        <v>泰迪熊薄柔夜用系列</v>
      </c>
      <c r="F116" s="4">
        <v>1.76</v>
      </c>
      <c r="G116" s="4" t="s">
        <v>6</v>
      </c>
    </row>
    <row r="117" spans="1:7" ht="14.25" x14ac:dyDescent="0.15">
      <c r="A117" s="10" t="s">
        <v>22</v>
      </c>
      <c r="B117" s="4" t="s">
        <v>223</v>
      </c>
      <c r="C117" s="5" t="str">
        <f t="shared" si="2"/>
        <v>CHIAUS/雀氏果然裤系列/薄+C</v>
      </c>
      <c r="D117" s="5" t="s">
        <v>22</v>
      </c>
      <c r="E117" s="5" t="str">
        <f t="shared" si="3"/>
        <v>CHIAUS/雀氏果然裤系列/薄+C</v>
      </c>
      <c r="F117" s="4">
        <f>56/40</f>
        <v>1.4</v>
      </c>
      <c r="G117" s="4" t="s">
        <v>6</v>
      </c>
    </row>
    <row r="118" spans="1:7" ht="14.25" x14ac:dyDescent="0.15">
      <c r="A118" s="10" t="s">
        <v>22</v>
      </c>
      <c r="B118" s="4" t="s">
        <v>224</v>
      </c>
      <c r="C118" s="5" t="str">
        <f t="shared" si="2"/>
        <v>CHIAUS/雀氏薄快吸</v>
      </c>
      <c r="D118" s="5" t="s">
        <v>22</v>
      </c>
      <c r="E118" s="5" t="str">
        <f t="shared" si="3"/>
        <v>CHIAUS/雀氏薄快吸</v>
      </c>
      <c r="F118" s="4">
        <v>1.22</v>
      </c>
      <c r="G118" s="4" t="s">
        <v>6</v>
      </c>
    </row>
    <row r="119" spans="1:7" ht="14.25" x14ac:dyDescent="0.15">
      <c r="A119" s="10" t="s">
        <v>22</v>
      </c>
      <c r="B119" s="4" t="s">
        <v>225</v>
      </c>
      <c r="C119" s="5" t="str">
        <f t="shared" si="2"/>
        <v>CHIAUS/雀氏小芯肌</v>
      </c>
      <c r="D119" s="5" t="s">
        <v>22</v>
      </c>
      <c r="E119" s="5" t="str">
        <f t="shared" si="3"/>
        <v>CHIAUS/雀氏小芯肌</v>
      </c>
      <c r="F119" s="4">
        <v>1.1000000000000001</v>
      </c>
      <c r="G119" s="4" t="s">
        <v>6</v>
      </c>
    </row>
    <row r="120" spans="1:7" ht="14.25" x14ac:dyDescent="0.15">
      <c r="A120" s="10" t="s">
        <v>22</v>
      </c>
      <c r="B120" s="4" t="s">
        <v>226</v>
      </c>
      <c r="C120" s="5" t="str">
        <f t="shared" si="2"/>
        <v>CHIAUS/雀氏玩彩派系列</v>
      </c>
      <c r="D120" s="5" t="s">
        <v>22</v>
      </c>
      <c r="E120" s="5" t="str">
        <f t="shared" si="3"/>
        <v>CHIAUS/雀氏玩彩派系列</v>
      </c>
      <c r="F120" s="8">
        <f>74.9/68</f>
        <v>1.1014705882352942</v>
      </c>
      <c r="G120" s="4" t="s">
        <v>6</v>
      </c>
    </row>
    <row r="121" spans="1:7" ht="14.25" x14ac:dyDescent="0.15">
      <c r="A121" s="10" t="s">
        <v>22</v>
      </c>
      <c r="B121" s="4" t="s">
        <v>227</v>
      </c>
      <c r="C121" s="5" t="str">
        <f t="shared" si="2"/>
        <v>CHIAUS/雀氏柔润金棉系列（铂金装）</v>
      </c>
      <c r="D121" s="5" t="s">
        <v>22</v>
      </c>
      <c r="E121" s="5" t="str">
        <f t="shared" si="3"/>
        <v>CHIAUS/雀氏柔润金棉系列（铂金装）</v>
      </c>
      <c r="F121" s="8">
        <f>139.9/76</f>
        <v>1.8407894736842105</v>
      </c>
      <c r="G121" s="4" t="s">
        <v>6</v>
      </c>
    </row>
    <row r="122" spans="1:7" ht="14.25" x14ac:dyDescent="0.15">
      <c r="A122" s="10" t="s">
        <v>22</v>
      </c>
      <c r="B122" s="4" t="s">
        <v>228</v>
      </c>
      <c r="C122" s="5" t="str">
        <f t="shared" si="2"/>
        <v>CHIAUS/雀氏超柔软</v>
      </c>
      <c r="D122" s="5" t="s">
        <v>22</v>
      </c>
      <c r="E122" s="5" t="str">
        <f t="shared" si="3"/>
        <v>CHIAUS/雀氏超柔软</v>
      </c>
      <c r="F122" s="4">
        <v>2.09</v>
      </c>
      <c r="G122" s="4" t="s">
        <v>10</v>
      </c>
    </row>
    <row r="123" spans="1:7" ht="14.25" x14ac:dyDescent="0.15">
      <c r="A123" s="10" t="s">
        <v>22</v>
      </c>
      <c r="B123" s="4" t="s">
        <v>229</v>
      </c>
      <c r="C123" s="5" t="str">
        <f t="shared" si="2"/>
        <v>CHIAUS/雀氏天才夺金</v>
      </c>
      <c r="D123" s="5" t="s">
        <v>22</v>
      </c>
      <c r="E123" s="5" t="str">
        <f t="shared" si="3"/>
        <v>CHIAUS/雀氏天才夺金</v>
      </c>
      <c r="F123" s="4">
        <v>2.23</v>
      </c>
      <c r="G123" s="4" t="s">
        <v>10</v>
      </c>
    </row>
    <row r="124" spans="1:7" ht="14.25" x14ac:dyDescent="0.15">
      <c r="A124" s="10" t="s">
        <v>22</v>
      </c>
      <c r="B124" s="4" t="s">
        <v>230</v>
      </c>
      <c r="C124" s="5" t="str">
        <f t="shared" si="2"/>
        <v>CHIAUS/雀氏大宝专用</v>
      </c>
      <c r="D124" s="5" t="s">
        <v>22</v>
      </c>
      <c r="E124" s="5" t="str">
        <f t="shared" si="3"/>
        <v>CHIAUS/雀氏大宝专用</v>
      </c>
      <c r="F124" s="4">
        <v>1.1000000000000001</v>
      </c>
      <c r="G124" s="4" t="s">
        <v>6</v>
      </c>
    </row>
    <row r="125" spans="1:7" ht="14.25" x14ac:dyDescent="0.15">
      <c r="A125" s="10" t="s">
        <v>22</v>
      </c>
      <c r="B125" s="4" t="s">
        <v>231</v>
      </c>
      <c r="C125" s="5" t="str">
        <f t="shared" si="2"/>
        <v>CHIAUS/雀氏柔软宇宙</v>
      </c>
      <c r="D125" s="5" t="s">
        <v>22</v>
      </c>
      <c r="E125" s="5" t="str">
        <f t="shared" si="3"/>
        <v>CHIAUS/雀氏柔软宇宙</v>
      </c>
      <c r="F125" s="8">
        <f>89.9/40</f>
        <v>2.2475000000000001</v>
      </c>
      <c r="G125" s="4" t="s">
        <v>10</v>
      </c>
    </row>
    <row r="126" spans="1:7" ht="14.25" x14ac:dyDescent="0.15">
      <c r="A126" s="10" t="s">
        <v>22</v>
      </c>
      <c r="B126" s="4" t="s">
        <v>232</v>
      </c>
      <c r="C126" s="5" t="str">
        <f t="shared" si="2"/>
        <v>CHIAUS/雀氏四象神话系列</v>
      </c>
      <c r="D126" s="5" t="s">
        <v>22</v>
      </c>
      <c r="E126" s="5" t="str">
        <f t="shared" si="3"/>
        <v>CHIAUS/雀氏四象神话系列</v>
      </c>
      <c r="F126" s="4">
        <v>1.73</v>
      </c>
      <c r="G126" s="4" t="s">
        <v>6</v>
      </c>
    </row>
    <row r="127" spans="1:7" ht="14.25" x14ac:dyDescent="0.15">
      <c r="A127" s="10" t="s">
        <v>22</v>
      </c>
      <c r="B127" s="4" t="s">
        <v>233</v>
      </c>
      <c r="C127" s="5" t="str">
        <f t="shared" si="2"/>
        <v>CHIAUS/雀氏草莓贝贝</v>
      </c>
      <c r="D127" s="5" t="s">
        <v>22</v>
      </c>
      <c r="E127" s="5" t="str">
        <f t="shared" si="3"/>
        <v>CHIAUS/雀氏草莓贝贝</v>
      </c>
      <c r="F127" s="4">
        <v>2.4</v>
      </c>
      <c r="G127" s="4" t="s">
        <v>10</v>
      </c>
    </row>
    <row r="128" spans="1:7" ht="14.25" x14ac:dyDescent="0.15">
      <c r="A128" s="10" t="s">
        <v>22</v>
      </c>
      <c r="B128" s="4" t="s">
        <v>234</v>
      </c>
      <c r="C128" s="5" t="str">
        <f t="shared" si="2"/>
        <v>CHIAUS/雀氏航天IP/航天四象神话</v>
      </c>
      <c r="D128" s="5" t="s">
        <v>22</v>
      </c>
      <c r="E128" s="5" t="str">
        <f t="shared" si="3"/>
        <v>CHIAUS/雀氏航天IP/航天四象神话</v>
      </c>
      <c r="F128" s="4">
        <v>1.99</v>
      </c>
      <c r="G128" s="4" t="s">
        <v>6</v>
      </c>
    </row>
    <row r="129" spans="1:7" ht="14.25" x14ac:dyDescent="0.15">
      <c r="A129" s="10" t="s">
        <v>22</v>
      </c>
      <c r="B129" s="4" t="s">
        <v>235</v>
      </c>
      <c r="C129" s="5" t="str">
        <f t="shared" si="2"/>
        <v>CHIAUS/雀氏轻芯炫薄</v>
      </c>
      <c r="D129" s="5" t="s">
        <v>22</v>
      </c>
      <c r="E129" s="5" t="str">
        <f t="shared" si="3"/>
        <v>CHIAUS/雀氏轻芯炫薄</v>
      </c>
      <c r="F129" s="4">
        <v>1.21</v>
      </c>
      <c r="G129" s="4" t="s">
        <v>6</v>
      </c>
    </row>
    <row r="130" spans="1:7" ht="14.25" x14ac:dyDescent="0.15">
      <c r="A130" s="11" t="s">
        <v>104</v>
      </c>
      <c r="B130" s="4" t="s">
        <v>236</v>
      </c>
      <c r="C130" s="5" t="str">
        <f t="shared" si="2"/>
        <v>优厘超薄</v>
      </c>
      <c r="D130" s="5" t="s">
        <v>104</v>
      </c>
      <c r="E130" s="5" t="str">
        <f t="shared" si="3"/>
        <v>优厘超薄</v>
      </c>
      <c r="F130" s="4">
        <v>1.28</v>
      </c>
      <c r="G130" s="4" t="s">
        <v>6</v>
      </c>
    </row>
    <row r="131" spans="1:7" ht="14.25" x14ac:dyDescent="0.15">
      <c r="A131" s="11" t="s">
        <v>104</v>
      </c>
      <c r="B131" s="4" t="s">
        <v>237</v>
      </c>
      <c r="C131" s="5" t="str">
        <f t="shared" ref="C131:C194" si="4">A131&amp;B131</f>
        <v>优厘皇室弱酸</v>
      </c>
      <c r="D131" s="5" t="s">
        <v>104</v>
      </c>
      <c r="E131" s="5" t="str">
        <f t="shared" ref="E131:E194" si="5">D131&amp;B131</f>
        <v>优厘皇室弱酸</v>
      </c>
      <c r="F131" s="4">
        <v>0.83</v>
      </c>
      <c r="G131" s="4" t="s">
        <v>4</v>
      </c>
    </row>
    <row r="132" spans="1:7" ht="14.25" x14ac:dyDescent="0.15">
      <c r="A132" s="10" t="s">
        <v>28</v>
      </c>
      <c r="B132" s="4" t="s">
        <v>238</v>
      </c>
      <c r="C132" s="5" t="str">
        <f t="shared" si="4"/>
        <v>D－SLEEPBABY/舒氏宝贝小猪佩奇苹果裤</v>
      </c>
      <c r="D132" s="5" t="s">
        <v>28</v>
      </c>
      <c r="E132" s="5" t="str">
        <f t="shared" si="5"/>
        <v>D－SLEEPBABY/舒氏宝贝小猪佩奇苹果裤</v>
      </c>
      <c r="F132" s="4">
        <v>1.1399999999999999</v>
      </c>
      <c r="G132" s="4" t="s">
        <v>6</v>
      </c>
    </row>
    <row r="133" spans="1:7" ht="14.25" x14ac:dyDescent="0.15">
      <c r="A133" s="10" t="s">
        <v>28</v>
      </c>
      <c r="B133" s="4" t="s">
        <v>239</v>
      </c>
      <c r="C133" s="5" t="str">
        <f t="shared" si="4"/>
        <v>D－SLEEPBABY/舒氏宝贝小猪佩奇菠萝裤</v>
      </c>
      <c r="D133" s="5" t="s">
        <v>28</v>
      </c>
      <c r="E133" s="5" t="str">
        <f t="shared" si="5"/>
        <v>D－SLEEPBABY/舒氏宝贝小猪佩奇菠萝裤</v>
      </c>
      <c r="F133" s="4">
        <v>0.9</v>
      </c>
      <c r="G133" s="4" t="s">
        <v>4</v>
      </c>
    </row>
    <row r="134" spans="1:7" ht="14.25" x14ac:dyDescent="0.15">
      <c r="A134" s="10" t="s">
        <v>28</v>
      </c>
      <c r="B134" s="4" t="s">
        <v>240</v>
      </c>
      <c r="C134" s="5" t="str">
        <f t="shared" si="4"/>
        <v>D－SLEEPBABY/舒氏宝贝欢薄悦动</v>
      </c>
      <c r="D134" s="5" t="s">
        <v>28</v>
      </c>
      <c r="E134" s="5" t="str">
        <f t="shared" si="5"/>
        <v>D－SLEEPBABY/舒氏宝贝欢薄悦动</v>
      </c>
      <c r="F134" s="4">
        <v>1.1399999999999999</v>
      </c>
      <c r="G134" s="4" t="s">
        <v>6</v>
      </c>
    </row>
    <row r="135" spans="1:7" ht="14.25" x14ac:dyDescent="0.15">
      <c r="A135" s="10" t="s">
        <v>28</v>
      </c>
      <c r="B135" s="4" t="s">
        <v>241</v>
      </c>
      <c r="C135" s="5" t="str">
        <f t="shared" si="4"/>
        <v>D－SLEEPBABY/舒氏宝贝轻丝薄</v>
      </c>
      <c r="D135" s="5" t="s">
        <v>28</v>
      </c>
      <c r="E135" s="5" t="str">
        <f t="shared" si="5"/>
        <v>D－SLEEPBABY/舒氏宝贝轻丝薄</v>
      </c>
      <c r="F135" s="4">
        <v>1.44</v>
      </c>
      <c r="G135" s="4" t="s">
        <v>6</v>
      </c>
    </row>
    <row r="136" spans="1:7" ht="14.25" x14ac:dyDescent="0.15">
      <c r="A136" s="10" t="s">
        <v>28</v>
      </c>
      <c r="B136" s="4" t="s">
        <v>242</v>
      </c>
      <c r="C136" s="5" t="str">
        <f t="shared" si="4"/>
        <v>D－SLEEPBABY/舒氏宝贝日享云柔</v>
      </c>
      <c r="D136" s="5" t="s">
        <v>28</v>
      </c>
      <c r="E136" s="5" t="str">
        <f t="shared" si="5"/>
        <v>D－SLEEPBABY/舒氏宝贝日享云柔</v>
      </c>
      <c r="F136" s="4">
        <v>1.58</v>
      </c>
      <c r="G136" s="4" t="s">
        <v>6</v>
      </c>
    </row>
    <row r="137" spans="1:7" ht="14.25" x14ac:dyDescent="0.15">
      <c r="A137" s="10" t="s">
        <v>28</v>
      </c>
      <c r="B137" s="4" t="s">
        <v>243</v>
      </c>
      <c r="C137" s="5" t="str">
        <f t="shared" si="4"/>
        <v>D－SLEEPBABY/舒氏宝贝彩虹</v>
      </c>
      <c r="D137" s="5" t="s">
        <v>28</v>
      </c>
      <c r="E137" s="5" t="str">
        <f t="shared" si="5"/>
        <v>D－SLEEPBABY/舒氏宝贝彩虹</v>
      </c>
      <c r="F137" s="4">
        <v>1.22</v>
      </c>
      <c r="G137" s="4" t="s">
        <v>6</v>
      </c>
    </row>
    <row r="138" spans="1:7" ht="14.25" x14ac:dyDescent="0.15">
      <c r="A138" s="10" t="s">
        <v>28</v>
      </c>
      <c r="B138" s="4" t="s">
        <v>244</v>
      </c>
      <c r="C138" s="5" t="str">
        <f t="shared" si="4"/>
        <v>D－SLEEPBABY/舒氏宝贝皇冠奢柔</v>
      </c>
      <c r="D138" s="5" t="s">
        <v>28</v>
      </c>
      <c r="E138" s="5" t="str">
        <f t="shared" si="5"/>
        <v>D－SLEEPBABY/舒氏宝贝皇冠奢柔</v>
      </c>
      <c r="F138" s="4">
        <v>1.53</v>
      </c>
      <c r="G138" s="4" t="s">
        <v>6</v>
      </c>
    </row>
    <row r="139" spans="1:7" ht="14.25" x14ac:dyDescent="0.15">
      <c r="A139" s="10" t="s">
        <v>28</v>
      </c>
      <c r="B139" s="4" t="s">
        <v>245</v>
      </c>
      <c r="C139" s="5" t="str">
        <f t="shared" si="4"/>
        <v>D－SLEEPBABY/舒氏宝贝自然系列</v>
      </c>
      <c r="D139" s="5" t="s">
        <v>28</v>
      </c>
      <c r="E139" s="5" t="str">
        <f t="shared" si="5"/>
        <v>D－SLEEPBABY/舒氏宝贝自然系列</v>
      </c>
      <c r="F139" s="4">
        <v>1.32</v>
      </c>
      <c r="G139" s="4" t="s">
        <v>6</v>
      </c>
    </row>
    <row r="140" spans="1:7" ht="14.25" x14ac:dyDescent="0.15">
      <c r="A140" s="10" t="s">
        <v>73</v>
      </c>
      <c r="B140" s="4" t="s">
        <v>246</v>
      </c>
      <c r="C140" s="5" t="str">
        <f t="shared" si="4"/>
        <v>家得宝新王牌系列</v>
      </c>
      <c r="D140" s="5" t="s">
        <v>73</v>
      </c>
      <c r="E140" s="5" t="str">
        <f t="shared" si="5"/>
        <v>家得宝新王牌系列</v>
      </c>
      <c r="F140" s="4">
        <v>0.84</v>
      </c>
      <c r="G140" s="4" t="s">
        <v>4</v>
      </c>
    </row>
    <row r="141" spans="1:7" ht="14.25" x14ac:dyDescent="0.15">
      <c r="A141" s="10" t="s">
        <v>73</v>
      </c>
      <c r="B141" s="4" t="s">
        <v>247</v>
      </c>
      <c r="C141" s="5" t="str">
        <f t="shared" si="4"/>
        <v>家得宝臻棉系列</v>
      </c>
      <c r="D141" s="5" t="s">
        <v>73</v>
      </c>
      <c r="E141" s="5" t="str">
        <f t="shared" si="5"/>
        <v>家得宝臻棉系列</v>
      </c>
      <c r="F141" s="4">
        <v>1.05</v>
      </c>
      <c r="G141" s="4" t="s">
        <v>6</v>
      </c>
    </row>
    <row r="142" spans="1:7" ht="14.25" x14ac:dyDescent="0.15">
      <c r="A142" s="10" t="s">
        <v>73</v>
      </c>
      <c r="B142" s="4" t="s">
        <v>248</v>
      </c>
      <c r="C142" s="5" t="str">
        <f t="shared" si="4"/>
        <v>家得宝超薄蓝鲸</v>
      </c>
      <c r="D142" s="5" t="s">
        <v>73</v>
      </c>
      <c r="E142" s="5" t="str">
        <f t="shared" si="5"/>
        <v>家得宝超薄蓝鲸</v>
      </c>
      <c r="F142" s="4">
        <v>0.82</v>
      </c>
      <c r="G142" s="4" t="s">
        <v>4</v>
      </c>
    </row>
    <row r="143" spans="1:7" ht="14.25" x14ac:dyDescent="0.15">
      <c r="A143" s="10" t="s">
        <v>73</v>
      </c>
      <c r="B143" s="4" t="s">
        <v>249</v>
      </c>
      <c r="C143" s="5" t="str">
        <f t="shared" si="4"/>
        <v>家得宝紫鲸幻吸</v>
      </c>
      <c r="D143" s="5" t="s">
        <v>73</v>
      </c>
      <c r="E143" s="5" t="str">
        <f t="shared" si="5"/>
        <v>家得宝紫鲸幻吸</v>
      </c>
      <c r="F143" s="4">
        <v>0.82</v>
      </c>
      <c r="G143" s="4" t="s">
        <v>4</v>
      </c>
    </row>
    <row r="144" spans="1:7" ht="14.25" x14ac:dyDescent="0.15">
      <c r="A144" s="10" t="s">
        <v>73</v>
      </c>
      <c r="B144" s="4" t="s">
        <v>250</v>
      </c>
      <c r="C144" s="5" t="str">
        <f t="shared" si="4"/>
        <v>家得宝探柔秘境</v>
      </c>
      <c r="D144" s="5" t="s">
        <v>73</v>
      </c>
      <c r="E144" s="5" t="str">
        <f t="shared" si="5"/>
        <v>家得宝探柔秘境</v>
      </c>
      <c r="F144" s="4">
        <v>1.05</v>
      </c>
      <c r="G144" s="4" t="s">
        <v>6</v>
      </c>
    </row>
    <row r="145" spans="1:7" ht="14.25" x14ac:dyDescent="0.15">
      <c r="A145" s="10" t="s">
        <v>73</v>
      </c>
      <c r="B145" s="4" t="s">
        <v>251</v>
      </c>
      <c r="C145" s="5" t="str">
        <f t="shared" si="4"/>
        <v>家得宝超薄鲸吸</v>
      </c>
      <c r="D145" s="5" t="s">
        <v>73</v>
      </c>
      <c r="E145" s="5" t="str">
        <f t="shared" si="5"/>
        <v>家得宝超薄鲸吸</v>
      </c>
      <c r="F145" s="4">
        <v>0.88</v>
      </c>
      <c r="G145" s="4" t="s">
        <v>4</v>
      </c>
    </row>
    <row r="146" spans="1:7" ht="14.25" x14ac:dyDescent="0.15">
      <c r="A146" s="10" t="s">
        <v>73</v>
      </c>
      <c r="B146" s="4" t="s">
        <v>252</v>
      </c>
      <c r="C146" s="5" t="str">
        <f t="shared" si="4"/>
        <v>家得宝海豚</v>
      </c>
      <c r="D146" s="5" t="s">
        <v>73</v>
      </c>
      <c r="E146" s="5" t="str">
        <f t="shared" si="5"/>
        <v>家得宝海豚</v>
      </c>
      <c r="F146" s="4">
        <v>0.93</v>
      </c>
      <c r="G146" s="4" t="s">
        <v>4</v>
      </c>
    </row>
    <row r="147" spans="1:7" ht="14.25" x14ac:dyDescent="0.15">
      <c r="A147" s="10" t="s">
        <v>73</v>
      </c>
      <c r="B147" s="4" t="s">
        <v>253</v>
      </c>
      <c r="C147" s="5" t="str">
        <f t="shared" si="4"/>
        <v>家得宝超薄透气拥抱</v>
      </c>
      <c r="D147" s="5" t="s">
        <v>73</v>
      </c>
      <c r="E147" s="5" t="str">
        <f t="shared" si="5"/>
        <v>家得宝超薄透气拥抱</v>
      </c>
      <c r="F147" s="4">
        <v>2.31</v>
      </c>
      <c r="G147" s="4" t="s">
        <v>10</v>
      </c>
    </row>
    <row r="148" spans="1:7" ht="14.25" x14ac:dyDescent="0.15">
      <c r="A148" s="10" t="s">
        <v>73</v>
      </c>
      <c r="B148" s="4" t="s">
        <v>254</v>
      </c>
      <c r="C148" s="5" t="str">
        <f t="shared" si="4"/>
        <v>家得宝拥抱系列</v>
      </c>
      <c r="D148" s="5" t="s">
        <v>73</v>
      </c>
      <c r="E148" s="5" t="str">
        <f t="shared" si="5"/>
        <v>家得宝拥抱系列</v>
      </c>
      <c r="F148" s="4">
        <v>0.97</v>
      </c>
      <c r="G148" s="4" t="s">
        <v>4</v>
      </c>
    </row>
    <row r="149" spans="1:7" ht="14.25" x14ac:dyDescent="0.15">
      <c r="A149" s="10" t="s">
        <v>73</v>
      </c>
      <c r="B149" s="4" t="s">
        <v>255</v>
      </c>
      <c r="C149" s="5" t="str">
        <f t="shared" si="4"/>
        <v>家得宝狮子</v>
      </c>
      <c r="D149" s="5" t="s">
        <v>73</v>
      </c>
      <c r="E149" s="5" t="str">
        <f t="shared" si="5"/>
        <v>家得宝狮子</v>
      </c>
      <c r="F149" s="4">
        <v>0.6</v>
      </c>
      <c r="G149" s="4" t="s">
        <v>4</v>
      </c>
    </row>
    <row r="150" spans="1:7" ht="14.25" x14ac:dyDescent="0.15">
      <c r="A150" s="10" t="s">
        <v>73</v>
      </c>
      <c r="B150" s="4" t="s">
        <v>256</v>
      </c>
      <c r="C150" s="5" t="str">
        <f t="shared" si="4"/>
        <v>家得宝柔薄鲸吸</v>
      </c>
      <c r="D150" s="5" t="s">
        <v>73</v>
      </c>
      <c r="E150" s="5" t="str">
        <f t="shared" si="5"/>
        <v>家得宝柔薄鲸吸</v>
      </c>
      <c r="F150" s="4">
        <v>0.89</v>
      </c>
      <c r="G150" s="4" t="s">
        <v>4</v>
      </c>
    </row>
    <row r="151" spans="1:7" ht="14.25" x14ac:dyDescent="0.15">
      <c r="A151" s="10" t="s">
        <v>73</v>
      </c>
      <c r="B151" s="4" t="s">
        <v>257</v>
      </c>
      <c r="C151" s="5" t="str">
        <f t="shared" si="4"/>
        <v>家得宝芯博鲸吸</v>
      </c>
      <c r="D151" s="5" t="s">
        <v>73</v>
      </c>
      <c r="E151" s="5" t="str">
        <f t="shared" si="5"/>
        <v>家得宝芯博鲸吸</v>
      </c>
      <c r="F151" s="4">
        <v>1.28</v>
      </c>
      <c r="G151" s="4" t="s">
        <v>6</v>
      </c>
    </row>
    <row r="152" spans="1:7" ht="14.25" x14ac:dyDescent="0.15">
      <c r="A152" s="10" t="s">
        <v>73</v>
      </c>
      <c r="B152" s="4" t="s">
        <v>258</v>
      </c>
      <c r="C152" s="5" t="str">
        <f t="shared" si="4"/>
        <v>家得宝环腰超薄</v>
      </c>
      <c r="D152" s="5" t="s">
        <v>73</v>
      </c>
      <c r="E152" s="5" t="str">
        <f t="shared" si="5"/>
        <v>家得宝环腰超薄</v>
      </c>
      <c r="F152" s="4">
        <v>0.77</v>
      </c>
      <c r="G152" s="4" t="s">
        <v>4</v>
      </c>
    </row>
    <row r="153" spans="1:7" ht="14.25" x14ac:dyDescent="0.15">
      <c r="A153" s="10" t="s">
        <v>73</v>
      </c>
      <c r="B153" s="4" t="s">
        <v>259</v>
      </c>
      <c r="C153" s="5" t="str">
        <f t="shared" si="4"/>
        <v>家得宝铂芯装</v>
      </c>
      <c r="D153" s="5" t="s">
        <v>73</v>
      </c>
      <c r="E153" s="5" t="str">
        <f t="shared" si="5"/>
        <v>家得宝铂芯装</v>
      </c>
      <c r="F153" s="4">
        <v>1.61</v>
      </c>
      <c r="G153" s="4" t="s">
        <v>6</v>
      </c>
    </row>
    <row r="154" spans="1:7" ht="14.25" x14ac:dyDescent="0.15">
      <c r="A154" s="10" t="s">
        <v>73</v>
      </c>
      <c r="B154" s="4" t="s">
        <v>260</v>
      </c>
      <c r="C154" s="5" t="str">
        <f t="shared" si="4"/>
        <v>家得宝清芯逸动</v>
      </c>
      <c r="D154" s="5" t="s">
        <v>73</v>
      </c>
      <c r="E154" s="5" t="str">
        <f t="shared" si="5"/>
        <v>家得宝清芯逸动</v>
      </c>
      <c r="F154" s="4">
        <v>0.75</v>
      </c>
      <c r="G154" s="4" t="s">
        <v>6</v>
      </c>
    </row>
    <row r="155" spans="1:7" ht="14.25" x14ac:dyDescent="0.15">
      <c r="A155" s="10" t="s">
        <v>51</v>
      </c>
      <c r="B155" s="4" t="s">
        <v>261</v>
      </c>
      <c r="C155" s="5" t="str">
        <f t="shared" si="4"/>
        <v>Q－MO/奇莫皇家至柔系列</v>
      </c>
      <c r="D155" s="5" t="s">
        <v>593</v>
      </c>
      <c r="E155" s="5" t="str">
        <f t="shared" si="5"/>
        <v>Q·MO/奇莫皇家至柔系列</v>
      </c>
      <c r="F155" s="4">
        <v>1.53</v>
      </c>
      <c r="G155" s="4" t="s">
        <v>6</v>
      </c>
    </row>
    <row r="156" spans="1:7" ht="14.25" x14ac:dyDescent="0.15">
      <c r="A156" s="10" t="s">
        <v>51</v>
      </c>
      <c r="B156" s="4" t="s">
        <v>262</v>
      </c>
      <c r="C156" s="5" t="str">
        <f t="shared" si="4"/>
        <v>Q－MO/奇莫轻柔系列</v>
      </c>
      <c r="D156" s="5" t="s">
        <v>593</v>
      </c>
      <c r="E156" s="5" t="str">
        <f t="shared" si="5"/>
        <v>Q·MO/奇莫轻柔系列</v>
      </c>
      <c r="F156" s="4">
        <v>1.58</v>
      </c>
      <c r="G156" s="4" t="s">
        <v>6</v>
      </c>
    </row>
    <row r="157" spans="1:7" ht="14.25" x14ac:dyDescent="0.15">
      <c r="A157" s="10" t="s">
        <v>51</v>
      </c>
      <c r="B157" s="4" t="s">
        <v>263</v>
      </c>
      <c r="C157" s="5" t="str">
        <f t="shared" si="4"/>
        <v>Q－MO/奇莫淳氧弱酸</v>
      </c>
      <c r="D157" s="5" t="s">
        <v>593</v>
      </c>
      <c r="E157" s="5" t="str">
        <f t="shared" si="5"/>
        <v>Q·MO/奇莫淳氧弱酸</v>
      </c>
      <c r="F157" s="4">
        <v>1.88</v>
      </c>
      <c r="G157" s="4" t="s">
        <v>6</v>
      </c>
    </row>
    <row r="158" spans="1:7" ht="14.25" x14ac:dyDescent="0.15">
      <c r="A158" s="10" t="s">
        <v>51</v>
      </c>
      <c r="B158" s="4" t="s">
        <v>264</v>
      </c>
      <c r="C158" s="5" t="str">
        <f t="shared" si="4"/>
        <v>Q－MO/奇莫淳棉</v>
      </c>
      <c r="D158" s="5" t="s">
        <v>593</v>
      </c>
      <c r="E158" s="5" t="str">
        <f t="shared" si="5"/>
        <v>Q·MO/奇莫淳棉</v>
      </c>
      <c r="F158" s="4">
        <v>1.83</v>
      </c>
      <c r="G158" s="4" t="s">
        <v>6</v>
      </c>
    </row>
    <row r="159" spans="1:7" ht="14.25" x14ac:dyDescent="0.15">
      <c r="A159" s="10" t="s">
        <v>77</v>
      </c>
      <c r="B159" s="4"/>
      <c r="C159" s="5" t="str">
        <f t="shared" si="4"/>
        <v>妈咪宝贝</v>
      </c>
      <c r="D159" s="5" t="s">
        <v>77</v>
      </c>
      <c r="E159" s="5" t="str">
        <f t="shared" si="5"/>
        <v>妈咪宝贝</v>
      </c>
      <c r="F159" s="4">
        <v>0.81</v>
      </c>
      <c r="G159" s="4" t="s">
        <v>4</v>
      </c>
    </row>
    <row r="160" spans="1:7" ht="14.25" x14ac:dyDescent="0.15">
      <c r="A160" s="9" t="s">
        <v>16</v>
      </c>
      <c r="B160" s="4"/>
      <c r="C160" s="5" t="str">
        <f t="shared" si="4"/>
        <v>beishi/贝氏</v>
      </c>
      <c r="D160" s="5" t="s">
        <v>594</v>
      </c>
      <c r="E160" s="5" t="str">
        <f t="shared" si="5"/>
        <v>贝氏</v>
      </c>
      <c r="F160" s="4">
        <v>0.74</v>
      </c>
      <c r="G160" s="4" t="s">
        <v>4</v>
      </c>
    </row>
    <row r="161" spans="1:7" ht="14.25" x14ac:dyDescent="0.15">
      <c r="A161" s="10" t="s">
        <v>33</v>
      </c>
      <c r="B161" s="4" t="s">
        <v>265</v>
      </c>
      <c r="C161" s="5" t="str">
        <f t="shared" si="4"/>
        <v>FIVE RAMS/五羊轻奢装</v>
      </c>
      <c r="D161" s="5" t="s">
        <v>33</v>
      </c>
      <c r="E161" s="5" t="str">
        <f t="shared" si="5"/>
        <v>FIVE RAMS/五羊轻奢装</v>
      </c>
      <c r="F161" s="4">
        <v>1.04</v>
      </c>
      <c r="G161" s="4" t="s">
        <v>6</v>
      </c>
    </row>
    <row r="162" spans="1:7" ht="14.25" x14ac:dyDescent="0.15">
      <c r="A162" s="10" t="s">
        <v>33</v>
      </c>
      <c r="B162" s="4" t="s">
        <v>266</v>
      </c>
      <c r="C162" s="5" t="str">
        <f t="shared" si="4"/>
        <v>FIVE RAMS/五羊极光透气</v>
      </c>
      <c r="D162" s="5" t="s">
        <v>33</v>
      </c>
      <c r="E162" s="5" t="str">
        <f t="shared" si="5"/>
        <v>FIVE RAMS/五羊极光透气</v>
      </c>
      <c r="F162" s="4">
        <v>1.97</v>
      </c>
      <c r="G162" s="4" t="s">
        <v>6</v>
      </c>
    </row>
    <row r="163" spans="1:7" ht="14.25" x14ac:dyDescent="0.15">
      <c r="A163" s="10" t="s">
        <v>33</v>
      </c>
      <c r="B163" s="4" t="s">
        <v>267</v>
      </c>
      <c r="C163" s="5" t="str">
        <f t="shared" si="4"/>
        <v>FIVE RAMS/五羊特能吸</v>
      </c>
      <c r="D163" s="5" t="s">
        <v>33</v>
      </c>
      <c r="E163" s="5" t="str">
        <f t="shared" si="5"/>
        <v>FIVE RAMS/五羊特能吸</v>
      </c>
      <c r="F163" s="4">
        <v>0.9</v>
      </c>
      <c r="G163" s="4" t="s">
        <v>4</v>
      </c>
    </row>
    <row r="164" spans="1:7" ht="14.25" x14ac:dyDescent="0.15">
      <c r="A164" s="10" t="s">
        <v>33</v>
      </c>
      <c r="B164" s="4" t="s">
        <v>268</v>
      </c>
      <c r="C164" s="5" t="str">
        <f t="shared" si="4"/>
        <v>FIVE RAMS/五羊致薄</v>
      </c>
      <c r="D164" s="5" t="s">
        <v>33</v>
      </c>
      <c r="E164" s="5" t="str">
        <f t="shared" si="5"/>
        <v>FIVE RAMS/五羊致薄</v>
      </c>
      <c r="F164" s="12">
        <v>1.81</v>
      </c>
      <c r="G164" s="4" t="s">
        <v>6</v>
      </c>
    </row>
    <row r="165" spans="1:7" ht="14.25" x14ac:dyDescent="0.15">
      <c r="A165" s="10" t="s">
        <v>33</v>
      </c>
      <c r="B165" s="4" t="s">
        <v>269</v>
      </c>
      <c r="C165" s="5" t="str">
        <f t="shared" si="4"/>
        <v>FIVE RAMS/五羊柔柔芯</v>
      </c>
      <c r="D165" s="5" t="s">
        <v>33</v>
      </c>
      <c r="E165" s="5" t="str">
        <f t="shared" si="5"/>
        <v>FIVE RAMS/五羊柔柔芯</v>
      </c>
      <c r="F165" s="4">
        <v>0.9</v>
      </c>
      <c r="G165" s="4" t="s">
        <v>4</v>
      </c>
    </row>
    <row r="166" spans="1:7" ht="14.25" x14ac:dyDescent="0.15">
      <c r="A166" s="10" t="s">
        <v>33</v>
      </c>
      <c r="B166" s="4" t="s">
        <v>270</v>
      </c>
      <c r="C166" s="5" t="str">
        <f t="shared" si="4"/>
        <v>FIVE RAMS/五羊薄薄芯</v>
      </c>
      <c r="D166" s="5" t="s">
        <v>33</v>
      </c>
      <c r="E166" s="5" t="str">
        <f t="shared" si="5"/>
        <v>FIVE RAMS/五羊薄薄芯</v>
      </c>
      <c r="F166" s="4">
        <v>0.79</v>
      </c>
      <c r="G166" s="4" t="s">
        <v>4</v>
      </c>
    </row>
    <row r="167" spans="1:7" ht="14.25" x14ac:dyDescent="0.15">
      <c r="A167" s="10" t="s">
        <v>33</v>
      </c>
      <c r="B167" s="4" t="s">
        <v>271</v>
      </c>
      <c r="C167" s="5" t="str">
        <f t="shared" si="4"/>
        <v>FIVE RAMS/五羊太空芯（熊本熊）</v>
      </c>
      <c r="D167" s="5" t="s">
        <v>33</v>
      </c>
      <c r="E167" s="5" t="str">
        <f t="shared" si="5"/>
        <v>FIVE RAMS/五羊太空芯（熊本熊）</v>
      </c>
      <c r="F167" s="4">
        <v>0.81</v>
      </c>
      <c r="G167" s="4" t="s">
        <v>4</v>
      </c>
    </row>
    <row r="168" spans="1:7" ht="14.25" x14ac:dyDescent="0.15">
      <c r="A168" s="10" t="s">
        <v>33</v>
      </c>
      <c r="B168" s="4" t="s">
        <v>272</v>
      </c>
      <c r="C168" s="5" t="str">
        <f t="shared" si="4"/>
        <v>FIVE RAMS/五羊花城印象系列</v>
      </c>
      <c r="D168" s="5" t="s">
        <v>33</v>
      </c>
      <c r="E168" s="5" t="str">
        <f t="shared" si="5"/>
        <v>FIVE RAMS/五羊花城印象系列</v>
      </c>
      <c r="F168" s="4">
        <v>3.31</v>
      </c>
      <c r="G168" s="6" t="s">
        <v>8</v>
      </c>
    </row>
    <row r="169" spans="1:7" ht="14.25" x14ac:dyDescent="0.15">
      <c r="A169" s="10" t="s">
        <v>33</v>
      </c>
      <c r="B169" s="4" t="s">
        <v>273</v>
      </c>
      <c r="C169" s="5" t="str">
        <f t="shared" si="4"/>
        <v>FIVE RAMS/五羊瞬吸棉</v>
      </c>
      <c r="D169" s="5" t="s">
        <v>33</v>
      </c>
      <c r="E169" s="5" t="str">
        <f t="shared" si="5"/>
        <v>FIVE RAMS/五羊瞬吸棉</v>
      </c>
      <c r="F169" s="4">
        <v>1.85</v>
      </c>
      <c r="G169" s="4" t="s">
        <v>6</v>
      </c>
    </row>
    <row r="170" spans="1:7" ht="14.25" x14ac:dyDescent="0.15">
      <c r="A170" s="10" t="s">
        <v>33</v>
      </c>
      <c r="B170" s="4" t="s">
        <v>274</v>
      </c>
      <c r="C170" s="5" t="str">
        <f t="shared" si="4"/>
        <v>FIVE RAMS/五羊游泳裤</v>
      </c>
      <c r="D170" s="5" t="s">
        <v>33</v>
      </c>
      <c r="E170" s="5" t="str">
        <f t="shared" si="5"/>
        <v>FIVE RAMS/五羊游泳裤</v>
      </c>
      <c r="F170" s="4">
        <v>5.7</v>
      </c>
      <c r="G170" s="4" t="s">
        <v>12</v>
      </c>
    </row>
    <row r="171" spans="1:7" ht="14.25" x14ac:dyDescent="0.15">
      <c r="A171" s="10" t="s">
        <v>33</v>
      </c>
      <c r="B171" s="4" t="s">
        <v>275</v>
      </c>
      <c r="C171" s="5" t="str">
        <f t="shared" si="4"/>
        <v>FIVE RAMS/五羊海洋酷爽</v>
      </c>
      <c r="D171" s="5" t="s">
        <v>33</v>
      </c>
      <c r="E171" s="5" t="str">
        <f t="shared" si="5"/>
        <v>FIVE RAMS/五羊海洋酷爽</v>
      </c>
      <c r="F171" s="4">
        <v>1.68</v>
      </c>
      <c r="G171" s="4" t="s">
        <v>6</v>
      </c>
    </row>
    <row r="172" spans="1:7" ht="14.25" x14ac:dyDescent="0.15">
      <c r="A172" s="10" t="s">
        <v>33</v>
      </c>
      <c r="B172" s="4" t="s">
        <v>276</v>
      </c>
      <c r="C172" s="5" t="str">
        <f t="shared" si="4"/>
        <v>FIVE RAMS/五羊熊猫吹吹</v>
      </c>
      <c r="D172" s="5" t="s">
        <v>33</v>
      </c>
      <c r="E172" s="5" t="str">
        <f t="shared" si="5"/>
        <v>FIVE RAMS/五羊熊猫吹吹</v>
      </c>
      <c r="F172" s="4">
        <v>0.8</v>
      </c>
      <c r="G172" s="4" t="s">
        <v>4</v>
      </c>
    </row>
    <row r="173" spans="1:7" ht="14.25" x14ac:dyDescent="0.15">
      <c r="A173" s="10" t="s">
        <v>33</v>
      </c>
      <c r="B173" s="4" t="s">
        <v>277</v>
      </c>
      <c r="C173" s="5" t="str">
        <f t="shared" si="4"/>
        <v>FIVE RAMS/五羊阳光动感</v>
      </c>
      <c r="D173" s="5" t="s">
        <v>33</v>
      </c>
      <c r="E173" s="5" t="str">
        <f t="shared" si="5"/>
        <v>FIVE RAMS/五羊阳光动感</v>
      </c>
      <c r="F173" s="4">
        <v>2.6</v>
      </c>
      <c r="G173" s="6" t="s">
        <v>8</v>
      </c>
    </row>
    <row r="174" spans="1:7" ht="14.25" x14ac:dyDescent="0.15">
      <c r="A174" s="10" t="s">
        <v>33</v>
      </c>
      <c r="B174" s="4" t="s">
        <v>278</v>
      </c>
      <c r="C174" s="5" t="str">
        <f t="shared" si="4"/>
        <v>FIVE RAMS/五羊小宇航员</v>
      </c>
      <c r="D174" s="5" t="s">
        <v>33</v>
      </c>
      <c r="E174" s="5" t="str">
        <f t="shared" si="5"/>
        <v>FIVE RAMS/五羊小宇航员</v>
      </c>
      <c r="F174" s="12">
        <v>1.81</v>
      </c>
      <c r="G174" s="4" t="s">
        <v>6</v>
      </c>
    </row>
    <row r="175" spans="1:7" ht="14.25" x14ac:dyDescent="0.15">
      <c r="A175" s="9" t="s">
        <v>75</v>
      </c>
      <c r="B175" s="4"/>
      <c r="C175" s="5" t="str">
        <f t="shared" si="4"/>
        <v>乐氧派</v>
      </c>
      <c r="D175" s="5" t="s">
        <v>75</v>
      </c>
      <c r="E175" s="5" t="str">
        <f t="shared" si="5"/>
        <v>乐氧派</v>
      </c>
      <c r="F175" s="4">
        <v>0.59</v>
      </c>
      <c r="G175" s="4" t="s">
        <v>4</v>
      </c>
    </row>
    <row r="176" spans="1:7" ht="14.25" x14ac:dyDescent="0.15">
      <c r="A176" s="10" t="s">
        <v>24</v>
      </c>
      <c r="B176" s="4" t="s">
        <v>279</v>
      </c>
      <c r="C176" s="5" t="str">
        <f t="shared" si="4"/>
        <v>DADDY BABY/爹地宝贝酷动BB裤</v>
      </c>
      <c r="D176" s="5" t="s">
        <v>24</v>
      </c>
      <c r="E176" s="5" t="str">
        <f t="shared" si="5"/>
        <v>DADDY BABY/爹地宝贝酷动BB裤</v>
      </c>
      <c r="F176" s="4">
        <v>0.92</v>
      </c>
      <c r="G176" s="4" t="s">
        <v>4</v>
      </c>
    </row>
    <row r="177" spans="1:7" ht="14.25" x14ac:dyDescent="0.15">
      <c r="A177" s="10" t="s">
        <v>24</v>
      </c>
      <c r="B177" s="4" t="s">
        <v>280</v>
      </c>
      <c r="C177" s="5" t="str">
        <f t="shared" si="4"/>
        <v>DADDY BABY/爹地宝贝水果POPO</v>
      </c>
      <c r="D177" s="5" t="s">
        <v>24</v>
      </c>
      <c r="E177" s="5" t="str">
        <f t="shared" si="5"/>
        <v>DADDY BABY/爹地宝贝水果POPO</v>
      </c>
      <c r="F177" s="4">
        <v>0.97</v>
      </c>
      <c r="G177" s="4" t="s">
        <v>4</v>
      </c>
    </row>
    <row r="178" spans="1:7" ht="14.25" x14ac:dyDescent="0.15">
      <c r="A178" s="10" t="s">
        <v>24</v>
      </c>
      <c r="B178" s="4" t="s">
        <v>281</v>
      </c>
      <c r="C178" s="5" t="str">
        <f t="shared" si="4"/>
        <v>DADDY BABY/爹地宝贝探索</v>
      </c>
      <c r="D178" s="5" t="s">
        <v>24</v>
      </c>
      <c r="E178" s="5" t="str">
        <f t="shared" si="5"/>
        <v>DADDY BABY/爹地宝贝探索</v>
      </c>
      <c r="F178" s="4">
        <v>0.81</v>
      </c>
      <c r="G178" s="4" t="s">
        <v>4</v>
      </c>
    </row>
    <row r="179" spans="1:7" ht="14.25" x14ac:dyDescent="0.15">
      <c r="A179" s="10" t="s">
        <v>24</v>
      </c>
      <c r="B179" s="4" t="s">
        <v>282</v>
      </c>
      <c r="C179" s="5" t="str">
        <f t="shared" si="4"/>
        <v>DADDY BABY/爹地宝贝君子</v>
      </c>
      <c r="D179" s="5" t="s">
        <v>24</v>
      </c>
      <c r="E179" s="5" t="str">
        <f t="shared" si="5"/>
        <v>DADDY BABY/爹地宝贝君子</v>
      </c>
      <c r="F179" s="4">
        <v>1.23</v>
      </c>
      <c r="G179" s="4" t="s">
        <v>6</v>
      </c>
    </row>
    <row r="180" spans="1:7" ht="14.25" x14ac:dyDescent="0.15">
      <c r="A180" s="10" t="s">
        <v>24</v>
      </c>
      <c r="B180" s="4" t="s">
        <v>283</v>
      </c>
      <c r="C180" s="5" t="str">
        <f t="shared" si="4"/>
        <v>DADDY BABY/爹地宝贝千金</v>
      </c>
      <c r="D180" s="5" t="s">
        <v>24</v>
      </c>
      <c r="E180" s="5" t="str">
        <f t="shared" si="5"/>
        <v>DADDY BABY/爹地宝贝千金</v>
      </c>
      <c r="F180" s="4">
        <v>1.23</v>
      </c>
      <c r="G180" s="4" t="s">
        <v>6</v>
      </c>
    </row>
    <row r="181" spans="1:7" ht="14.25" x14ac:dyDescent="0.15">
      <c r="A181" s="10" t="s">
        <v>24</v>
      </c>
      <c r="B181" s="4" t="s">
        <v>284</v>
      </c>
      <c r="C181" s="5" t="str">
        <f t="shared" si="4"/>
        <v>DADDY BABY/爹地宝贝小鲜裤</v>
      </c>
      <c r="D181" s="5" t="s">
        <v>24</v>
      </c>
      <c r="E181" s="5" t="str">
        <f t="shared" si="5"/>
        <v>DADDY BABY/爹地宝贝小鲜裤</v>
      </c>
      <c r="F181" s="4">
        <v>1.21</v>
      </c>
      <c r="G181" s="4" t="s">
        <v>6</v>
      </c>
    </row>
    <row r="182" spans="1:7" ht="14.25" x14ac:dyDescent="0.15">
      <c r="A182" s="10" t="s">
        <v>24</v>
      </c>
      <c r="B182" s="4" t="s">
        <v>285</v>
      </c>
      <c r="C182" s="5" t="str">
        <f t="shared" si="4"/>
        <v>DADDY BABY/爹地宝贝奇奇兽</v>
      </c>
      <c r="D182" s="5" t="s">
        <v>24</v>
      </c>
      <c r="E182" s="5" t="str">
        <f t="shared" si="5"/>
        <v>DADDY BABY/爹地宝贝奇奇兽</v>
      </c>
      <c r="F182" s="4">
        <v>1.24</v>
      </c>
      <c r="G182" s="4" t="s">
        <v>6</v>
      </c>
    </row>
    <row r="183" spans="1:7" ht="14.25" x14ac:dyDescent="0.15">
      <c r="A183" s="10" t="s">
        <v>24</v>
      </c>
      <c r="B183" s="4" t="s">
        <v>286</v>
      </c>
      <c r="C183" s="5" t="str">
        <f t="shared" si="4"/>
        <v>DADDY BABY/爹地宝贝轻绒小裤裤</v>
      </c>
      <c r="D183" s="5" t="s">
        <v>24</v>
      </c>
      <c r="E183" s="5" t="str">
        <f t="shared" si="5"/>
        <v>DADDY BABY/爹地宝贝轻绒小裤裤</v>
      </c>
      <c r="F183" s="4">
        <v>1</v>
      </c>
      <c r="G183" s="4" t="s">
        <v>6</v>
      </c>
    </row>
    <row r="184" spans="1:7" ht="14.25" x14ac:dyDescent="0.15">
      <c r="A184" s="10" t="s">
        <v>24</v>
      </c>
      <c r="B184" s="4" t="s">
        <v>287</v>
      </c>
      <c r="C184" s="5" t="str">
        <f t="shared" si="4"/>
        <v>DADDY BABY/爹地宝贝奇妙动物</v>
      </c>
      <c r="D184" s="5" t="s">
        <v>24</v>
      </c>
      <c r="E184" s="5" t="str">
        <f t="shared" si="5"/>
        <v>DADDY BABY/爹地宝贝奇妙动物</v>
      </c>
      <c r="F184" s="4">
        <v>1.1399999999999999</v>
      </c>
      <c r="G184" s="4" t="s">
        <v>6</v>
      </c>
    </row>
    <row r="185" spans="1:7" ht="14.25" x14ac:dyDescent="0.15">
      <c r="A185" s="10" t="s">
        <v>24</v>
      </c>
      <c r="B185" s="4" t="s">
        <v>245</v>
      </c>
      <c r="C185" s="5" t="str">
        <f t="shared" si="4"/>
        <v>DADDY BABY/爹地宝贝自然系列</v>
      </c>
      <c r="D185" s="5" t="s">
        <v>24</v>
      </c>
      <c r="E185" s="5" t="str">
        <f t="shared" si="5"/>
        <v>DADDY BABY/爹地宝贝自然系列</v>
      </c>
      <c r="F185" s="4">
        <v>1.61</v>
      </c>
      <c r="G185" s="4" t="s">
        <v>6</v>
      </c>
    </row>
    <row r="186" spans="1:7" ht="14.25" x14ac:dyDescent="0.15">
      <c r="A186" s="10" t="s">
        <v>24</v>
      </c>
      <c r="B186" s="4" t="s">
        <v>288</v>
      </c>
      <c r="C186" s="5" t="str">
        <f t="shared" si="4"/>
        <v>DADDY BABY/爹地宝贝吸吸拳</v>
      </c>
      <c r="D186" s="5" t="s">
        <v>24</v>
      </c>
      <c r="E186" s="5" t="str">
        <f t="shared" si="5"/>
        <v>DADDY BABY/爹地宝贝吸吸拳</v>
      </c>
      <c r="F186" s="4">
        <v>1.17</v>
      </c>
      <c r="G186" s="4" t="s">
        <v>6</v>
      </c>
    </row>
    <row r="187" spans="1:7" ht="14.25" x14ac:dyDescent="0.15">
      <c r="A187" s="10" t="s">
        <v>24</v>
      </c>
      <c r="B187" s="4" t="s">
        <v>289</v>
      </c>
      <c r="C187" s="5" t="str">
        <f t="shared" si="4"/>
        <v>DADDY BABY/爹地宝贝温暖宝宝</v>
      </c>
      <c r="D187" s="5" t="s">
        <v>24</v>
      </c>
      <c r="E187" s="5" t="str">
        <f t="shared" si="5"/>
        <v>DADDY BABY/爹地宝贝温暖宝宝</v>
      </c>
      <c r="F187" s="4">
        <v>0.99</v>
      </c>
      <c r="G187" s="4" t="s">
        <v>4</v>
      </c>
    </row>
    <row r="188" spans="1:7" ht="14.25" x14ac:dyDescent="0.15">
      <c r="A188" s="9" t="s">
        <v>81</v>
      </c>
      <c r="B188" s="4"/>
      <c r="C188" s="5" t="str">
        <f t="shared" si="4"/>
        <v>南极人</v>
      </c>
      <c r="D188" s="5" t="s">
        <v>81</v>
      </c>
      <c r="E188" s="5" t="str">
        <f t="shared" si="5"/>
        <v>南极人</v>
      </c>
      <c r="F188" s="4" t="s">
        <v>4</v>
      </c>
      <c r="G188" s="4" t="s">
        <v>4</v>
      </c>
    </row>
    <row r="189" spans="1:7" ht="14.25" x14ac:dyDescent="0.15">
      <c r="A189" s="13" t="s">
        <v>72</v>
      </c>
      <c r="B189" s="4"/>
      <c r="C189" s="5" t="str">
        <f t="shared" si="4"/>
        <v>佳婴</v>
      </c>
      <c r="D189" s="5" t="s">
        <v>72</v>
      </c>
      <c r="E189" s="5" t="str">
        <f t="shared" si="5"/>
        <v>佳婴</v>
      </c>
      <c r="F189" s="4" t="s">
        <v>4</v>
      </c>
      <c r="G189" s="4" t="s">
        <v>4</v>
      </c>
    </row>
    <row r="190" spans="1:7" ht="14.25" x14ac:dyDescent="0.15">
      <c r="A190" s="10" t="s">
        <v>43</v>
      </c>
      <c r="B190" s="4" t="s">
        <v>290</v>
      </c>
      <c r="C190" s="5" t="str">
        <f t="shared" si="4"/>
        <v>NEPIA/妮飘Whito</v>
      </c>
      <c r="D190" s="5" t="s">
        <v>43</v>
      </c>
      <c r="E190" s="5" t="str">
        <f t="shared" si="5"/>
        <v>NEPIA/妮飘Whito</v>
      </c>
      <c r="F190" s="4">
        <v>2.2200000000000002</v>
      </c>
      <c r="G190" s="4" t="s">
        <v>10</v>
      </c>
    </row>
    <row r="191" spans="1:7" ht="14.25" x14ac:dyDescent="0.15">
      <c r="A191" s="10" t="s">
        <v>43</v>
      </c>
      <c r="B191" s="4" t="s">
        <v>291</v>
      </c>
      <c r="C191" s="5" t="str">
        <f t="shared" si="4"/>
        <v>NEPIA/妮飘Genki</v>
      </c>
      <c r="D191" s="5" t="s">
        <v>43</v>
      </c>
      <c r="E191" s="5" t="str">
        <f t="shared" si="5"/>
        <v>NEPIA/妮飘Genki</v>
      </c>
      <c r="F191" s="4">
        <v>1.27</v>
      </c>
      <c r="G191" s="4" t="s">
        <v>6</v>
      </c>
    </row>
    <row r="192" spans="1:7" ht="14.25" x14ac:dyDescent="0.15">
      <c r="A192" s="10" t="s">
        <v>27</v>
      </c>
      <c r="B192" s="4" t="s">
        <v>292</v>
      </c>
      <c r="C192" s="5" t="str">
        <f t="shared" si="4"/>
        <v>DRESS/吉氏倾柔系列</v>
      </c>
      <c r="D192" s="5" t="s">
        <v>27</v>
      </c>
      <c r="E192" s="5" t="str">
        <f t="shared" si="5"/>
        <v>DRESS/吉氏倾柔系列</v>
      </c>
      <c r="F192" s="4">
        <v>1.57</v>
      </c>
      <c r="G192" s="4" t="s">
        <v>6</v>
      </c>
    </row>
    <row r="193" spans="1:7" ht="14.25" x14ac:dyDescent="0.15">
      <c r="A193" s="10" t="s">
        <v>27</v>
      </c>
      <c r="B193" s="4" t="s">
        <v>293</v>
      </c>
      <c r="C193" s="5" t="str">
        <f t="shared" si="4"/>
        <v>DRESS/吉氏柔挚系列</v>
      </c>
      <c r="D193" s="5" t="s">
        <v>27</v>
      </c>
      <c r="E193" s="5" t="str">
        <f t="shared" si="5"/>
        <v>DRESS/吉氏柔挚系列</v>
      </c>
      <c r="F193" s="4">
        <v>1.07</v>
      </c>
      <c r="G193" s="4" t="s">
        <v>6</v>
      </c>
    </row>
    <row r="194" spans="1:7" ht="14.25" x14ac:dyDescent="0.15">
      <c r="A194" s="10" t="s">
        <v>27</v>
      </c>
      <c r="B194" s="4" t="s">
        <v>294</v>
      </c>
      <c r="C194" s="5" t="str">
        <f t="shared" si="4"/>
        <v>DRESS/吉氏薄致系列</v>
      </c>
      <c r="D194" s="5" t="s">
        <v>27</v>
      </c>
      <c r="E194" s="5" t="str">
        <f t="shared" si="5"/>
        <v>DRESS/吉氏薄致系列</v>
      </c>
      <c r="F194" s="4">
        <v>1.0900000000000001</v>
      </c>
      <c r="G194" s="4" t="s">
        <v>6</v>
      </c>
    </row>
    <row r="195" spans="1:7" ht="14.25" x14ac:dyDescent="0.15">
      <c r="A195" s="10" t="s">
        <v>27</v>
      </c>
      <c r="B195" s="4" t="s">
        <v>295</v>
      </c>
      <c r="C195" s="5" t="str">
        <f t="shared" ref="C195:C258" si="6">A195&amp;B195</f>
        <v>DRESS/吉氏美术家系列</v>
      </c>
      <c r="D195" s="5" t="s">
        <v>27</v>
      </c>
      <c r="E195" s="5" t="str">
        <f t="shared" ref="E195:E258" si="7">D195&amp;B195</f>
        <v>DRESS/吉氏美术家系列</v>
      </c>
      <c r="F195" s="4">
        <v>1.01</v>
      </c>
      <c r="G195" s="4" t="s">
        <v>6</v>
      </c>
    </row>
    <row r="196" spans="1:7" ht="14.25" x14ac:dyDescent="0.15">
      <c r="A196" s="10" t="s">
        <v>27</v>
      </c>
      <c r="B196" s="4" t="s">
        <v>296</v>
      </c>
      <c r="C196" s="5" t="str">
        <f t="shared" si="6"/>
        <v>DRESS/吉氏倾薄系列</v>
      </c>
      <c r="D196" s="5" t="s">
        <v>27</v>
      </c>
      <c r="E196" s="5" t="str">
        <f t="shared" si="7"/>
        <v>DRESS/吉氏倾薄系列</v>
      </c>
      <c r="F196" s="4">
        <v>1.6</v>
      </c>
      <c r="G196" s="4" t="s">
        <v>6</v>
      </c>
    </row>
    <row r="197" spans="1:7" ht="14.25" x14ac:dyDescent="0.15">
      <c r="A197" s="10" t="s">
        <v>27</v>
      </c>
      <c r="B197" s="4" t="s">
        <v>297</v>
      </c>
      <c r="C197" s="5" t="str">
        <f t="shared" si="6"/>
        <v>DRESS/吉氏超薄干爽透气学行裤</v>
      </c>
      <c r="D197" s="5" t="s">
        <v>27</v>
      </c>
      <c r="E197" s="5" t="str">
        <f t="shared" si="7"/>
        <v>DRESS/吉氏超薄干爽透气学行裤</v>
      </c>
      <c r="F197" s="4">
        <v>2.81</v>
      </c>
      <c r="G197" s="6" t="s">
        <v>8</v>
      </c>
    </row>
    <row r="198" spans="1:7" ht="14.25" x14ac:dyDescent="0.15">
      <c r="A198" s="10" t="s">
        <v>27</v>
      </c>
      <c r="B198" s="4" t="s">
        <v>298</v>
      </c>
      <c r="C198" s="5" t="str">
        <f t="shared" si="6"/>
        <v>DRESS/吉氏6D创意薄系列</v>
      </c>
      <c r="D198" s="5" t="s">
        <v>27</v>
      </c>
      <c r="E198" s="5" t="str">
        <f t="shared" si="7"/>
        <v>DRESS/吉氏6D创意薄系列</v>
      </c>
      <c r="F198" s="4">
        <v>3.36</v>
      </c>
      <c r="G198" s="6" t="s">
        <v>8</v>
      </c>
    </row>
    <row r="199" spans="1:7" ht="14.25" x14ac:dyDescent="0.15">
      <c r="A199" s="10" t="s">
        <v>27</v>
      </c>
      <c r="B199" s="4" t="s">
        <v>299</v>
      </c>
      <c r="C199" s="5" t="str">
        <f t="shared" si="6"/>
        <v>DRESS/吉氏小飞人</v>
      </c>
      <c r="D199" s="5" t="s">
        <v>27</v>
      </c>
      <c r="E199" s="5" t="str">
        <f t="shared" si="7"/>
        <v>DRESS/吉氏小飞人</v>
      </c>
      <c r="F199" s="14">
        <v>0.89</v>
      </c>
      <c r="G199" s="4" t="s">
        <v>4</v>
      </c>
    </row>
    <row r="200" spans="1:7" ht="14.25" x14ac:dyDescent="0.15">
      <c r="A200" s="10" t="s">
        <v>27</v>
      </c>
      <c r="B200" s="4" t="s">
        <v>300</v>
      </c>
      <c r="C200" s="5" t="str">
        <f t="shared" si="6"/>
        <v>DRESS/吉氏小小王子</v>
      </c>
      <c r="D200" s="5" t="s">
        <v>27</v>
      </c>
      <c r="E200" s="5" t="str">
        <f t="shared" si="7"/>
        <v>DRESS/吉氏小小王子</v>
      </c>
      <c r="F200" s="14">
        <v>0.89</v>
      </c>
      <c r="G200" s="4" t="s">
        <v>4</v>
      </c>
    </row>
    <row r="201" spans="1:7" ht="14.25" x14ac:dyDescent="0.15">
      <c r="A201" s="10" t="s">
        <v>27</v>
      </c>
      <c r="B201" s="4" t="s">
        <v>301</v>
      </c>
      <c r="C201" s="5" t="str">
        <f t="shared" si="6"/>
        <v>DRESS/吉氏汪汪队</v>
      </c>
      <c r="D201" s="5" t="s">
        <v>27</v>
      </c>
      <c r="E201" s="5" t="str">
        <f t="shared" si="7"/>
        <v>DRESS/吉氏汪汪队</v>
      </c>
      <c r="F201" s="14">
        <v>1.37</v>
      </c>
      <c r="G201" s="4" t="s">
        <v>6</v>
      </c>
    </row>
    <row r="202" spans="1:7" ht="14.25" x14ac:dyDescent="0.15">
      <c r="A202" s="10" t="s">
        <v>27</v>
      </c>
      <c r="B202" s="4" t="s">
        <v>302</v>
      </c>
      <c r="C202" s="5" t="str">
        <f t="shared" si="6"/>
        <v>DRESS/吉氏云感薄</v>
      </c>
      <c r="D202" s="5" t="s">
        <v>27</v>
      </c>
      <c r="E202" s="5" t="str">
        <f t="shared" si="7"/>
        <v>DRESS/吉氏云感薄</v>
      </c>
      <c r="F202" s="14">
        <v>2.33</v>
      </c>
      <c r="G202" s="4" t="s">
        <v>10</v>
      </c>
    </row>
    <row r="203" spans="1:7" ht="14.25" x14ac:dyDescent="0.15">
      <c r="A203" s="10" t="s">
        <v>27</v>
      </c>
      <c r="B203" s="4" t="s">
        <v>303</v>
      </c>
      <c r="C203" s="5" t="str">
        <f t="shared" si="6"/>
        <v>DRESS/吉氏创新薄</v>
      </c>
      <c r="D203" s="5" t="s">
        <v>27</v>
      </c>
      <c r="E203" s="5" t="str">
        <f t="shared" si="7"/>
        <v>DRESS/吉氏创新薄</v>
      </c>
      <c r="F203" s="14">
        <v>1.34</v>
      </c>
      <c r="G203" s="4" t="s">
        <v>6</v>
      </c>
    </row>
    <row r="204" spans="1:7" ht="14.25" x14ac:dyDescent="0.15">
      <c r="A204" s="10" t="s">
        <v>27</v>
      </c>
      <c r="B204" s="4" t="s">
        <v>304</v>
      </c>
      <c r="C204" s="5" t="str">
        <f t="shared" si="6"/>
        <v>DRESS/吉氏山茶柔挚</v>
      </c>
      <c r="D204" s="5" t="s">
        <v>27</v>
      </c>
      <c r="E204" s="5" t="str">
        <f t="shared" si="7"/>
        <v>DRESS/吉氏山茶柔挚</v>
      </c>
      <c r="F204" s="14">
        <v>2.35</v>
      </c>
      <c r="G204" s="4" t="s">
        <v>10</v>
      </c>
    </row>
    <row r="205" spans="1:7" ht="14.25" x14ac:dyDescent="0.15">
      <c r="A205" s="10" t="s">
        <v>27</v>
      </c>
      <c r="B205" s="4" t="s">
        <v>305</v>
      </c>
      <c r="C205" s="5" t="str">
        <f t="shared" si="6"/>
        <v>DRESS/吉氏轻柔皇室弱酸</v>
      </c>
      <c r="D205" s="5" t="s">
        <v>27</v>
      </c>
      <c r="E205" s="5" t="str">
        <f t="shared" si="7"/>
        <v>DRESS/吉氏轻柔皇室弱酸</v>
      </c>
      <c r="F205" s="14">
        <v>1.43</v>
      </c>
      <c r="G205" s="4" t="s">
        <v>6</v>
      </c>
    </row>
    <row r="206" spans="1:7" ht="14.25" x14ac:dyDescent="0.15">
      <c r="A206" s="10" t="s">
        <v>32</v>
      </c>
      <c r="B206" s="4" t="s">
        <v>298</v>
      </c>
      <c r="C206" s="5" t="str">
        <f t="shared" si="6"/>
        <v>FITTI/菲比6D创意薄系列</v>
      </c>
      <c r="D206" s="5" t="s">
        <v>32</v>
      </c>
      <c r="E206" s="5" t="str">
        <f t="shared" si="7"/>
        <v>FITTI/菲比6D创意薄系列</v>
      </c>
      <c r="F206" s="14">
        <v>0.9375</v>
      </c>
      <c r="G206" s="4" t="s">
        <v>4</v>
      </c>
    </row>
    <row r="207" spans="1:7" ht="14.25" x14ac:dyDescent="0.15">
      <c r="A207" s="10" t="s">
        <v>32</v>
      </c>
      <c r="B207" s="4" t="s">
        <v>306</v>
      </c>
      <c r="C207" s="5" t="str">
        <f t="shared" si="6"/>
        <v>FITTI/菲比至臻丝滑</v>
      </c>
      <c r="D207" s="5" t="s">
        <v>32</v>
      </c>
      <c r="E207" s="5" t="str">
        <f t="shared" si="7"/>
        <v>FITTI/菲比至臻丝滑</v>
      </c>
      <c r="F207" s="4">
        <v>2.2999999999999998</v>
      </c>
      <c r="G207" s="4" t="s">
        <v>10</v>
      </c>
    </row>
    <row r="208" spans="1:7" ht="14.25" x14ac:dyDescent="0.15">
      <c r="A208" s="10" t="s">
        <v>32</v>
      </c>
      <c r="B208" s="4" t="s">
        <v>307</v>
      </c>
      <c r="C208" s="5" t="str">
        <f t="shared" si="6"/>
        <v>FITTI/菲比秒吸舒爽</v>
      </c>
      <c r="D208" s="5" t="s">
        <v>32</v>
      </c>
      <c r="E208" s="5" t="str">
        <f t="shared" si="7"/>
        <v>FITTI/菲比秒吸舒爽</v>
      </c>
      <c r="F208" s="4">
        <v>0.84</v>
      </c>
      <c r="G208" s="4" t="s">
        <v>4</v>
      </c>
    </row>
    <row r="209" spans="1:7" ht="14.25" x14ac:dyDescent="0.15">
      <c r="A209" s="10" t="s">
        <v>32</v>
      </c>
      <c r="B209" s="4" t="s">
        <v>308</v>
      </c>
      <c r="C209" s="5" t="str">
        <f t="shared" si="6"/>
        <v>FITTI/菲比柔薄轻羽</v>
      </c>
      <c r="D209" s="5" t="s">
        <v>32</v>
      </c>
      <c r="E209" s="5" t="str">
        <f t="shared" si="7"/>
        <v>FITTI/菲比柔薄轻羽</v>
      </c>
      <c r="F209" s="4">
        <v>1.1200000000000001</v>
      </c>
      <c r="G209" s="4" t="s">
        <v>6</v>
      </c>
    </row>
    <row r="210" spans="1:7" ht="14.25" x14ac:dyDescent="0.15">
      <c r="A210" s="10" t="s">
        <v>32</v>
      </c>
      <c r="B210" s="4" t="s">
        <v>309</v>
      </c>
      <c r="C210" s="5" t="str">
        <f t="shared" si="6"/>
        <v>FITTI/菲比动起来</v>
      </c>
      <c r="D210" s="5" t="s">
        <v>32</v>
      </c>
      <c r="E210" s="5" t="str">
        <f t="shared" si="7"/>
        <v>FITTI/菲比动起来</v>
      </c>
      <c r="F210" s="4">
        <v>0.91</v>
      </c>
      <c r="G210" s="4" t="s">
        <v>4</v>
      </c>
    </row>
    <row r="211" spans="1:7" ht="14.25" x14ac:dyDescent="0.15">
      <c r="A211" s="10" t="s">
        <v>32</v>
      </c>
      <c r="B211" s="4" t="s">
        <v>310</v>
      </c>
      <c r="C211" s="5" t="str">
        <f t="shared" si="6"/>
        <v>FITTI/菲比金装呵护</v>
      </c>
      <c r="D211" s="5" t="s">
        <v>32</v>
      </c>
      <c r="E211" s="5" t="str">
        <f t="shared" si="7"/>
        <v>FITTI/菲比金装呵护</v>
      </c>
      <c r="F211" s="4">
        <v>1.6</v>
      </c>
      <c r="G211" s="4" t="s">
        <v>6</v>
      </c>
    </row>
    <row r="212" spans="1:7" ht="14.25" x14ac:dyDescent="0.15">
      <c r="A212" s="10" t="s">
        <v>32</v>
      </c>
      <c r="B212" s="4" t="s">
        <v>311</v>
      </c>
      <c r="C212" s="5" t="str">
        <f t="shared" si="6"/>
        <v>FITTI/菲比植萃舒护</v>
      </c>
      <c r="D212" s="5" t="s">
        <v>32</v>
      </c>
      <c r="E212" s="5" t="str">
        <f t="shared" si="7"/>
        <v>FITTI/菲比植萃舒护</v>
      </c>
      <c r="F212" s="4">
        <v>1.69</v>
      </c>
      <c r="G212" s="4" t="s">
        <v>6</v>
      </c>
    </row>
    <row r="213" spans="1:7" ht="14.25" x14ac:dyDescent="0.15">
      <c r="A213" s="9" t="s">
        <v>95</v>
      </c>
      <c r="B213" s="4"/>
      <c r="C213" s="5" t="str">
        <f t="shared" si="6"/>
        <v>小鹿叮叮</v>
      </c>
      <c r="D213" s="5" t="s">
        <v>95</v>
      </c>
      <c r="E213" s="5" t="str">
        <f t="shared" si="7"/>
        <v>小鹿叮叮</v>
      </c>
      <c r="F213" s="4">
        <v>1.1499999999999999</v>
      </c>
      <c r="G213" s="4" t="s">
        <v>6</v>
      </c>
    </row>
    <row r="214" spans="1:7" ht="14.25" x14ac:dyDescent="0.15">
      <c r="A214" s="10" t="s">
        <v>76</v>
      </c>
      <c r="B214" s="10"/>
      <c r="C214" s="5" t="str">
        <f t="shared" si="6"/>
        <v>龙猫博士</v>
      </c>
      <c r="D214" s="5" t="s">
        <v>76</v>
      </c>
      <c r="E214" s="5" t="str">
        <f t="shared" si="7"/>
        <v>龙猫博士</v>
      </c>
      <c r="F214" s="4" t="str">
        <f>IF(B214&lt;1,"1元以下",IF(1.5&gt;B214&gt;1,"1-1.5元",IF(2&gt;B214&gt;1.5,"1.5-2元",IF(3&gt;B214&gt;2,"2-3元",IF(4&gt;B214&gt;3,"3-4元",IF(B214&gt;4,"4元+"))))))</f>
        <v>1元以下</v>
      </c>
      <c r="G214" s="4" t="s">
        <v>4</v>
      </c>
    </row>
    <row r="215" spans="1:7" ht="14.25" x14ac:dyDescent="0.15">
      <c r="A215" s="15" t="s">
        <v>46</v>
      </c>
      <c r="B215" s="10" t="s">
        <v>312</v>
      </c>
      <c r="C215" s="5" t="str">
        <f t="shared" si="6"/>
        <v>OHBABY/欧贝比天空之门</v>
      </c>
      <c r="D215" s="5" t="s">
        <v>595</v>
      </c>
      <c r="E215" s="5" t="str">
        <f t="shared" si="7"/>
        <v>欧贝比天空之门</v>
      </c>
      <c r="F215" s="10">
        <v>1.35</v>
      </c>
      <c r="G215" s="4" t="s">
        <v>6</v>
      </c>
    </row>
    <row r="216" spans="1:7" ht="14.25" x14ac:dyDescent="0.15">
      <c r="A216" s="15" t="s">
        <v>46</v>
      </c>
      <c r="B216" s="10" t="s">
        <v>313</v>
      </c>
      <c r="C216" s="5" t="str">
        <f t="shared" si="6"/>
        <v>OHBABY/欧贝比超薄透气</v>
      </c>
      <c r="D216" s="5" t="s">
        <v>595</v>
      </c>
      <c r="E216" s="5" t="str">
        <f t="shared" si="7"/>
        <v>欧贝比超薄透气</v>
      </c>
      <c r="F216" s="10">
        <v>1.29</v>
      </c>
      <c r="G216" s="4" t="s">
        <v>6</v>
      </c>
    </row>
    <row r="217" spans="1:7" ht="14.25" x14ac:dyDescent="0.15">
      <c r="A217" s="10" t="s">
        <v>5</v>
      </c>
      <c r="B217" s="10"/>
      <c r="C217" s="5" t="str">
        <f t="shared" si="6"/>
        <v>AIKUUBEAR/爱酷熊</v>
      </c>
      <c r="D217" s="5" t="s">
        <v>596</v>
      </c>
      <c r="E217" s="5" t="str">
        <f t="shared" si="7"/>
        <v>爱酷熊</v>
      </c>
      <c r="F217" s="10">
        <v>0.57999999999999996</v>
      </c>
      <c r="G217" s="4" t="str">
        <f>IF(F217&lt;1,"1元以下",IF(1.5&gt;F217&gt;1,"1-1.5元",IF(2&gt;F217&gt;1.5,"1.5-2元",IF(3&gt;F217&gt;2,"2-3元",IF(4&gt;F217&gt;3,"3-4元",IF(F217&gt;4,"4元+"))))))</f>
        <v>1元以下</v>
      </c>
    </row>
    <row r="218" spans="1:7" ht="14.25" x14ac:dyDescent="0.15">
      <c r="A218" s="10" t="s">
        <v>9</v>
      </c>
      <c r="B218" s="10" t="s">
        <v>314</v>
      </c>
      <c r="C218" s="5" t="str">
        <f t="shared" si="6"/>
        <v>BABYCARE熊猫裤</v>
      </c>
      <c r="D218" s="5" t="s">
        <v>589</v>
      </c>
      <c r="E218" s="5" t="str">
        <f t="shared" si="7"/>
        <v>BBC熊猫裤</v>
      </c>
      <c r="F218" s="16">
        <f>88/30</f>
        <v>2.9333333333333331</v>
      </c>
      <c r="G218" s="6" t="s">
        <v>8</v>
      </c>
    </row>
    <row r="219" spans="1:7" ht="14.25" x14ac:dyDescent="0.15">
      <c r="A219" s="10" t="s">
        <v>15</v>
      </c>
      <c r="B219" s="10" t="s">
        <v>315</v>
      </c>
      <c r="C219" s="5" t="str">
        <f t="shared" si="6"/>
        <v>BEBETOURAir Pro系列</v>
      </c>
      <c r="D219" s="5" t="s">
        <v>15</v>
      </c>
      <c r="E219" s="5" t="str">
        <f t="shared" si="7"/>
        <v>BEBETOURAir Pro系列</v>
      </c>
      <c r="F219" s="10">
        <v>2.02</v>
      </c>
      <c r="G219" s="4" t="s">
        <v>10</v>
      </c>
    </row>
    <row r="220" spans="1:7" ht="14.25" x14ac:dyDescent="0.15">
      <c r="A220" s="10" t="s">
        <v>15</v>
      </c>
      <c r="B220" s="10" t="s">
        <v>316</v>
      </c>
      <c r="C220" s="5" t="str">
        <f t="shared" si="6"/>
        <v>BEBETOURToyJoy系列</v>
      </c>
      <c r="D220" s="5" t="s">
        <v>15</v>
      </c>
      <c r="E220" s="5" t="str">
        <f t="shared" si="7"/>
        <v>BEBETOURToyJoy系列</v>
      </c>
      <c r="F220" s="10">
        <v>3.5</v>
      </c>
      <c r="G220" s="6" t="s">
        <v>8</v>
      </c>
    </row>
    <row r="221" spans="1:7" ht="14.25" x14ac:dyDescent="0.15">
      <c r="A221" s="10" t="s">
        <v>15</v>
      </c>
      <c r="B221" s="10" t="s">
        <v>317</v>
      </c>
      <c r="C221" s="5" t="str">
        <f t="shared" si="6"/>
        <v>BEBETOUR婴爱系列</v>
      </c>
      <c r="D221" s="5" t="s">
        <v>15</v>
      </c>
      <c r="E221" s="5" t="str">
        <f t="shared" si="7"/>
        <v>BEBETOUR婴爱系列</v>
      </c>
      <c r="F221" s="10">
        <v>2.2999999999999998</v>
      </c>
      <c r="G221" s="4" t="s">
        <v>10</v>
      </c>
    </row>
    <row r="222" spans="1:7" ht="14.25" x14ac:dyDescent="0.15">
      <c r="A222" s="10" t="s">
        <v>15</v>
      </c>
      <c r="B222" s="10" t="s">
        <v>318</v>
      </c>
      <c r="C222" s="5" t="str">
        <f t="shared" si="6"/>
        <v>BEBETOUR爱丽丝系列</v>
      </c>
      <c r="D222" s="5" t="s">
        <v>15</v>
      </c>
      <c r="E222" s="5" t="str">
        <f t="shared" si="7"/>
        <v>BEBETOUR爱丽丝系列</v>
      </c>
      <c r="F222" s="10">
        <v>2.4</v>
      </c>
      <c r="G222" s="4" t="s">
        <v>10</v>
      </c>
    </row>
    <row r="223" spans="1:7" ht="14.25" x14ac:dyDescent="0.15">
      <c r="A223" s="10" t="s">
        <v>15</v>
      </c>
      <c r="B223" s="10" t="s">
        <v>319</v>
      </c>
      <c r="C223" s="5" t="str">
        <f t="shared" si="6"/>
        <v>BEBETOUR轻氧系列</v>
      </c>
      <c r="D223" s="5" t="s">
        <v>15</v>
      </c>
      <c r="E223" s="5" t="str">
        <f t="shared" si="7"/>
        <v>BEBETOUR轻氧系列</v>
      </c>
      <c r="F223" s="10">
        <v>1.63</v>
      </c>
      <c r="G223" s="4" t="s">
        <v>6</v>
      </c>
    </row>
    <row r="224" spans="1:7" ht="14.25" x14ac:dyDescent="0.15">
      <c r="A224" s="10" t="s">
        <v>15</v>
      </c>
      <c r="B224" s="10" t="s">
        <v>320</v>
      </c>
      <c r="C224" s="5" t="str">
        <f t="shared" si="6"/>
        <v>BEBETOUR童话乐园</v>
      </c>
      <c r="D224" s="5" t="s">
        <v>15</v>
      </c>
      <c r="E224" s="5" t="str">
        <f t="shared" si="7"/>
        <v>BEBETOUR童话乐园</v>
      </c>
      <c r="F224" s="10">
        <v>1.87</v>
      </c>
      <c r="G224" s="4" t="s">
        <v>6</v>
      </c>
    </row>
    <row r="225" spans="1:7" ht="14.25" x14ac:dyDescent="0.15">
      <c r="A225" s="10" t="s">
        <v>15</v>
      </c>
      <c r="B225" s="10" t="s">
        <v>321</v>
      </c>
      <c r="C225" s="5" t="str">
        <f t="shared" si="6"/>
        <v>BEBETOUR皇家宝贝</v>
      </c>
      <c r="D225" s="5" t="s">
        <v>15</v>
      </c>
      <c r="E225" s="5" t="str">
        <f t="shared" si="7"/>
        <v>BEBETOUR皇家宝贝</v>
      </c>
      <c r="F225" s="10">
        <v>2.4500000000000002</v>
      </c>
      <c r="G225" s="4" t="s">
        <v>10</v>
      </c>
    </row>
    <row r="226" spans="1:7" ht="14.25" x14ac:dyDescent="0.15">
      <c r="A226" s="10" t="s">
        <v>15</v>
      </c>
      <c r="B226" s="10" t="s">
        <v>322</v>
      </c>
      <c r="C226" s="5" t="str">
        <f t="shared" si="6"/>
        <v>BEBETOUR小狮子</v>
      </c>
      <c r="D226" s="5" t="s">
        <v>15</v>
      </c>
      <c r="E226" s="5" t="str">
        <f t="shared" si="7"/>
        <v>BEBETOUR小狮子</v>
      </c>
      <c r="F226" s="10">
        <v>2.33</v>
      </c>
      <c r="G226" s="4" t="s">
        <v>10</v>
      </c>
    </row>
    <row r="227" spans="1:7" ht="14.25" x14ac:dyDescent="0.15">
      <c r="A227" s="10" t="s">
        <v>15</v>
      </c>
      <c r="B227" s="10" t="s">
        <v>323</v>
      </c>
      <c r="C227" s="5" t="str">
        <f t="shared" si="6"/>
        <v>BEBETOUR天才宝贝</v>
      </c>
      <c r="D227" s="5" t="s">
        <v>15</v>
      </c>
      <c r="E227" s="5" t="str">
        <f t="shared" si="7"/>
        <v>BEBETOUR天才宝贝</v>
      </c>
      <c r="F227" s="10">
        <v>3.5</v>
      </c>
      <c r="G227" s="6" t="s">
        <v>8</v>
      </c>
    </row>
    <row r="228" spans="1:7" ht="14.25" x14ac:dyDescent="0.15">
      <c r="A228" s="10" t="s">
        <v>15</v>
      </c>
      <c r="B228" s="10" t="s">
        <v>324</v>
      </c>
      <c r="C228" s="5" t="str">
        <f t="shared" si="6"/>
        <v>BEBETOUR熊猫panpan</v>
      </c>
      <c r="D228" s="5" t="s">
        <v>15</v>
      </c>
      <c r="E228" s="5" t="str">
        <f t="shared" si="7"/>
        <v>BEBETOUR熊猫panpan</v>
      </c>
      <c r="F228" s="10">
        <v>3.1</v>
      </c>
      <c r="G228" s="6" t="s">
        <v>8</v>
      </c>
    </row>
    <row r="229" spans="1:7" ht="14.25" x14ac:dyDescent="0.15">
      <c r="A229" s="10" t="s">
        <v>15</v>
      </c>
      <c r="B229" s="10" t="s">
        <v>325</v>
      </c>
      <c r="C229" s="5" t="str">
        <f t="shared" si="6"/>
        <v>BEBETOUR飞蝶</v>
      </c>
      <c r="D229" s="5" t="s">
        <v>15</v>
      </c>
      <c r="E229" s="5" t="str">
        <f t="shared" si="7"/>
        <v>BEBETOUR飞蝶</v>
      </c>
      <c r="F229" s="10">
        <v>3.3</v>
      </c>
      <c r="G229" s="6" t="s">
        <v>8</v>
      </c>
    </row>
    <row r="230" spans="1:7" ht="14.25" x14ac:dyDescent="0.15">
      <c r="A230" s="10" t="s">
        <v>36</v>
      </c>
      <c r="B230" s="10" t="s">
        <v>326</v>
      </c>
      <c r="C230" s="5" t="str">
        <f t="shared" si="6"/>
        <v>HOPE BABY/希望宝宝中国制造</v>
      </c>
      <c r="D230" s="5" t="s">
        <v>36</v>
      </c>
      <c r="E230" s="5" t="str">
        <f t="shared" si="7"/>
        <v>HOPE BABY/希望宝宝中国制造</v>
      </c>
      <c r="F230" s="10">
        <v>1.49</v>
      </c>
      <c r="G230" s="4" t="s">
        <v>6</v>
      </c>
    </row>
    <row r="231" spans="1:7" ht="14.25" x14ac:dyDescent="0.15">
      <c r="A231" s="10" t="s">
        <v>36</v>
      </c>
      <c r="B231" s="10" t="s">
        <v>327</v>
      </c>
      <c r="C231" s="5" t="str">
        <f t="shared" si="6"/>
        <v>HOPE BABY/希望宝宝白金COOL玩</v>
      </c>
      <c r="D231" s="5" t="s">
        <v>36</v>
      </c>
      <c r="E231" s="5" t="str">
        <f t="shared" si="7"/>
        <v>HOPE BABY/希望宝宝白金COOL玩</v>
      </c>
      <c r="F231" s="10">
        <v>1.21</v>
      </c>
      <c r="G231" s="4" t="s">
        <v>6</v>
      </c>
    </row>
    <row r="232" spans="1:7" ht="14.25" x14ac:dyDescent="0.15">
      <c r="A232" s="10" t="s">
        <v>36</v>
      </c>
      <c r="B232" s="10" t="s">
        <v>328</v>
      </c>
      <c r="C232" s="5" t="str">
        <f t="shared" si="6"/>
        <v>HOPE BABY/希望宝宝铂金臻柔</v>
      </c>
      <c r="D232" s="5" t="s">
        <v>36</v>
      </c>
      <c r="E232" s="5" t="str">
        <f t="shared" si="7"/>
        <v>HOPE BABY/希望宝宝铂金臻柔</v>
      </c>
      <c r="F232" s="10">
        <v>1.41</v>
      </c>
      <c r="G232" s="4" t="s">
        <v>6</v>
      </c>
    </row>
    <row r="233" spans="1:7" ht="14.25" x14ac:dyDescent="0.15">
      <c r="A233" s="10" t="s">
        <v>36</v>
      </c>
      <c r="B233" s="10" t="s">
        <v>329</v>
      </c>
      <c r="C233" s="5" t="str">
        <f t="shared" si="6"/>
        <v>HOPE BABY/希望宝宝自造奢柔</v>
      </c>
      <c r="D233" s="5" t="s">
        <v>36</v>
      </c>
      <c r="E233" s="5" t="str">
        <f t="shared" si="7"/>
        <v>HOPE BABY/希望宝宝自造奢柔</v>
      </c>
      <c r="F233" s="10">
        <v>2.08</v>
      </c>
      <c r="G233" s="4" t="s">
        <v>10</v>
      </c>
    </row>
    <row r="234" spans="1:7" ht="14.25" x14ac:dyDescent="0.15">
      <c r="A234" s="10" t="s">
        <v>21</v>
      </c>
      <c r="B234" s="10" t="s">
        <v>330</v>
      </c>
      <c r="C234" s="5" t="str">
        <f t="shared" si="6"/>
        <v>Care Daily/凯儿得乐萌趣</v>
      </c>
      <c r="D234" s="5" t="s">
        <v>597</v>
      </c>
      <c r="E234" s="5" t="str">
        <f t="shared" si="7"/>
        <v>凯儿得乐萌趣</v>
      </c>
      <c r="F234" s="10">
        <v>1.68</v>
      </c>
      <c r="G234" s="4" t="s">
        <v>6</v>
      </c>
    </row>
    <row r="235" spans="1:7" ht="14.25" x14ac:dyDescent="0.15">
      <c r="A235" s="10" t="s">
        <v>21</v>
      </c>
      <c r="B235" s="10" t="s">
        <v>331</v>
      </c>
      <c r="C235" s="5" t="str">
        <f t="shared" si="6"/>
        <v>Care Daily/凯儿得乐比得兔</v>
      </c>
      <c r="D235" s="5" t="s">
        <v>597</v>
      </c>
      <c r="E235" s="5" t="str">
        <f t="shared" si="7"/>
        <v>凯儿得乐比得兔</v>
      </c>
      <c r="F235" s="10">
        <v>1.17</v>
      </c>
      <c r="G235" s="4" t="s">
        <v>6</v>
      </c>
    </row>
    <row r="236" spans="1:7" ht="14.25" x14ac:dyDescent="0.15">
      <c r="A236" s="10" t="s">
        <v>21</v>
      </c>
      <c r="B236" s="10" t="s">
        <v>332</v>
      </c>
      <c r="C236" s="5" t="str">
        <f t="shared" si="6"/>
        <v>Care Daily/凯儿得乐顽皮系列</v>
      </c>
      <c r="D236" s="5" t="s">
        <v>597</v>
      </c>
      <c r="E236" s="5" t="str">
        <f t="shared" si="7"/>
        <v>凯儿得乐顽皮系列</v>
      </c>
      <c r="F236" s="10">
        <v>1.8</v>
      </c>
      <c r="G236" s="4" t="s">
        <v>6</v>
      </c>
    </row>
    <row r="237" spans="1:7" ht="14.25" x14ac:dyDescent="0.15">
      <c r="A237" s="10" t="s">
        <v>21</v>
      </c>
      <c r="B237" s="10" t="s">
        <v>333</v>
      </c>
      <c r="C237" s="5" t="str">
        <f t="shared" si="6"/>
        <v>Care Daily/凯儿得乐日用轻薄（丝薄）</v>
      </c>
      <c r="D237" s="5" t="s">
        <v>597</v>
      </c>
      <c r="E237" s="5" t="str">
        <f t="shared" si="7"/>
        <v>凯儿得乐日用轻薄（丝薄）</v>
      </c>
      <c r="F237" s="10">
        <v>2.23</v>
      </c>
      <c r="G237" s="4" t="s">
        <v>10</v>
      </c>
    </row>
    <row r="238" spans="1:7" ht="14.25" x14ac:dyDescent="0.15">
      <c r="A238" s="10" t="s">
        <v>21</v>
      </c>
      <c r="B238" s="10" t="s">
        <v>334</v>
      </c>
      <c r="C238" s="5" t="str">
        <f t="shared" si="6"/>
        <v>Care Daily/凯儿得乐夜用绵柔（丝柔）</v>
      </c>
      <c r="D238" s="5" t="s">
        <v>597</v>
      </c>
      <c r="E238" s="5" t="str">
        <f t="shared" si="7"/>
        <v>凯儿得乐夜用绵柔（丝柔）</v>
      </c>
      <c r="F238" s="10">
        <v>1.17</v>
      </c>
      <c r="G238" s="4" t="s">
        <v>6</v>
      </c>
    </row>
    <row r="239" spans="1:7" ht="14.25" x14ac:dyDescent="0.15">
      <c r="A239" s="10" t="s">
        <v>21</v>
      </c>
      <c r="B239" s="10" t="s">
        <v>335</v>
      </c>
      <c r="C239" s="5" t="str">
        <f t="shared" si="6"/>
        <v>Care Daily/凯儿得乐弱酸亲肤（果C）</v>
      </c>
      <c r="D239" s="5" t="s">
        <v>597</v>
      </c>
      <c r="E239" s="5" t="str">
        <f t="shared" si="7"/>
        <v>凯儿得乐弱酸亲肤（果C）</v>
      </c>
      <c r="F239" s="10">
        <v>3.28</v>
      </c>
      <c r="G239" s="6" t="s">
        <v>8</v>
      </c>
    </row>
    <row r="240" spans="1:7" ht="14.25" x14ac:dyDescent="0.15">
      <c r="A240" s="10" t="s">
        <v>21</v>
      </c>
      <c r="B240" s="10" t="s">
        <v>336</v>
      </c>
      <c r="C240" s="5" t="str">
        <f t="shared" si="6"/>
        <v>Care Daily/凯儿得乐丝柔尊享</v>
      </c>
      <c r="D240" s="5" t="s">
        <v>597</v>
      </c>
      <c r="E240" s="5" t="str">
        <f t="shared" si="7"/>
        <v>凯儿得乐丝柔尊享</v>
      </c>
      <c r="F240" s="10">
        <v>2.09</v>
      </c>
      <c r="G240" s="4" t="s">
        <v>10</v>
      </c>
    </row>
    <row r="241" spans="1:7" ht="14.25" x14ac:dyDescent="0.15">
      <c r="A241" s="10" t="s">
        <v>21</v>
      </c>
      <c r="B241" s="10" t="s">
        <v>337</v>
      </c>
      <c r="C241" s="5" t="str">
        <f t="shared" si="6"/>
        <v>Care Daily/凯儿得乐抑菌护肤（小鹿）</v>
      </c>
      <c r="D241" s="5" t="s">
        <v>597</v>
      </c>
      <c r="E241" s="5" t="str">
        <f t="shared" si="7"/>
        <v>凯儿得乐抑菌护肤（小鹿）</v>
      </c>
      <c r="F241" s="10">
        <v>2.0299999999999998</v>
      </c>
      <c r="G241" s="4" t="s">
        <v>10</v>
      </c>
    </row>
    <row r="242" spans="1:7" ht="14.25" x14ac:dyDescent="0.15">
      <c r="A242" s="10" t="s">
        <v>21</v>
      </c>
      <c r="B242" s="10" t="s">
        <v>338</v>
      </c>
      <c r="C242" s="5" t="str">
        <f t="shared" si="6"/>
        <v>Care Daily/凯儿得乐超级飞侠</v>
      </c>
      <c r="D242" s="5" t="s">
        <v>597</v>
      </c>
      <c r="E242" s="5" t="str">
        <f t="shared" si="7"/>
        <v>凯儿得乐超级飞侠</v>
      </c>
      <c r="F242" s="10">
        <v>1.63</v>
      </c>
      <c r="G242" s="4" t="s">
        <v>6</v>
      </c>
    </row>
    <row r="243" spans="1:7" ht="14.25" x14ac:dyDescent="0.15">
      <c r="A243" s="10" t="s">
        <v>39</v>
      </c>
      <c r="B243" s="10"/>
      <c r="C243" s="5" t="str">
        <f t="shared" si="6"/>
        <v>leby/乐贝</v>
      </c>
      <c r="D243" s="5" t="s">
        <v>598</v>
      </c>
      <c r="E243" s="5" t="str">
        <f t="shared" si="7"/>
        <v>乐贝</v>
      </c>
      <c r="F243" s="10">
        <v>0.68</v>
      </c>
      <c r="G243" s="4" t="str">
        <f t="shared" ref="G243:G248" si="8">IF(F243&lt;1,"1元以下",IF(1.5&gt;F243&gt;1,"1-1.5元",IF(2&gt;F243&gt;1.5,"1.5-2元",IF(3&gt;F243&gt;2,"2-3元",IF(4&gt;F243&gt;3,"3-4元",IF(F243&gt;4,"4元+"))))))</f>
        <v>1元以下</v>
      </c>
    </row>
    <row r="244" spans="1:7" ht="14.25" x14ac:dyDescent="0.15">
      <c r="A244" s="10" t="s">
        <v>50</v>
      </c>
      <c r="B244" s="10" t="s">
        <v>339</v>
      </c>
      <c r="C244" s="5" t="str">
        <f t="shared" si="6"/>
        <v>Qisezhu/七色猪人小力大</v>
      </c>
      <c r="D244" s="5" t="s">
        <v>599</v>
      </c>
      <c r="E244" s="5" t="str">
        <f t="shared" si="7"/>
        <v>七色猪人小力大</v>
      </c>
      <c r="F244" s="10">
        <v>0.6</v>
      </c>
      <c r="G244" s="4" t="str">
        <f t="shared" si="8"/>
        <v>1元以下</v>
      </c>
    </row>
    <row r="245" spans="1:7" ht="14.25" x14ac:dyDescent="0.15">
      <c r="A245" s="10" t="s">
        <v>50</v>
      </c>
      <c r="B245" s="10" t="s">
        <v>340</v>
      </c>
      <c r="C245" s="5" t="str">
        <f t="shared" si="6"/>
        <v>Qisezhu/七色猪小小梦想家</v>
      </c>
      <c r="D245" s="5" t="s">
        <v>599</v>
      </c>
      <c r="E245" s="5" t="str">
        <f t="shared" si="7"/>
        <v>七色猪小小梦想家</v>
      </c>
      <c r="F245" s="10">
        <v>0.79</v>
      </c>
      <c r="G245" s="4" t="str">
        <f t="shared" si="8"/>
        <v>1元以下</v>
      </c>
    </row>
    <row r="246" spans="1:7" ht="14.25" x14ac:dyDescent="0.15">
      <c r="A246" s="10" t="s">
        <v>50</v>
      </c>
      <c r="B246" s="10" t="s">
        <v>341</v>
      </c>
      <c r="C246" s="5" t="str">
        <f t="shared" si="6"/>
        <v>Qisezhu/七色猪小首相</v>
      </c>
      <c r="D246" s="5" t="s">
        <v>599</v>
      </c>
      <c r="E246" s="5" t="str">
        <f t="shared" si="7"/>
        <v>七色猪小首相</v>
      </c>
      <c r="F246" s="10">
        <v>0.64</v>
      </c>
      <c r="G246" s="4" t="str">
        <f t="shared" si="8"/>
        <v>1元以下</v>
      </c>
    </row>
    <row r="247" spans="1:7" ht="14.25" x14ac:dyDescent="0.15">
      <c r="A247" s="10" t="s">
        <v>65</v>
      </c>
      <c r="B247" s="10" t="s">
        <v>313</v>
      </c>
      <c r="C247" s="5" t="str">
        <f t="shared" si="6"/>
        <v>聪博超薄透气</v>
      </c>
      <c r="D247" s="5" t="s">
        <v>65</v>
      </c>
      <c r="E247" s="5" t="str">
        <f t="shared" si="7"/>
        <v>聪博超薄透气</v>
      </c>
      <c r="F247" s="10">
        <v>1.2</v>
      </c>
      <c r="G247" s="4" t="s">
        <v>6</v>
      </c>
    </row>
    <row r="248" spans="1:7" ht="14.25" x14ac:dyDescent="0.15">
      <c r="A248" s="10" t="s">
        <v>65</v>
      </c>
      <c r="B248" s="10" t="s">
        <v>342</v>
      </c>
      <c r="C248" s="5" t="str">
        <f t="shared" si="6"/>
        <v>聪博哈特王子</v>
      </c>
      <c r="D248" s="5" t="s">
        <v>65</v>
      </c>
      <c r="E248" s="5" t="str">
        <f t="shared" si="7"/>
        <v>聪博哈特王子</v>
      </c>
      <c r="F248" s="10">
        <v>0.54</v>
      </c>
      <c r="G248" s="4" t="str">
        <f t="shared" si="8"/>
        <v>1元以下</v>
      </c>
    </row>
    <row r="249" spans="1:7" ht="14.25" x14ac:dyDescent="0.15">
      <c r="A249" s="15" t="s">
        <v>69</v>
      </c>
      <c r="B249" s="10" t="s">
        <v>343</v>
      </c>
      <c r="C249" s="5" t="str">
        <f t="shared" si="6"/>
        <v>哆啦哈蕾森系</v>
      </c>
      <c r="D249" s="5" t="s">
        <v>69</v>
      </c>
      <c r="E249" s="5" t="str">
        <f t="shared" si="7"/>
        <v>哆啦哈蕾森系</v>
      </c>
      <c r="F249" s="10">
        <v>1.06</v>
      </c>
      <c r="G249" s="4" t="s">
        <v>6</v>
      </c>
    </row>
    <row r="250" spans="1:7" ht="14.25" x14ac:dyDescent="0.15">
      <c r="A250" s="15" t="s">
        <v>69</v>
      </c>
      <c r="B250" s="10" t="s">
        <v>344</v>
      </c>
      <c r="C250" s="5" t="str">
        <f t="shared" si="6"/>
        <v>哆啦哈蕾艺术家</v>
      </c>
      <c r="D250" s="5" t="s">
        <v>69</v>
      </c>
      <c r="E250" s="5" t="str">
        <f t="shared" si="7"/>
        <v>哆啦哈蕾艺术家</v>
      </c>
      <c r="F250" s="10">
        <v>0.78</v>
      </c>
      <c r="G250" s="4" t="str">
        <f t="shared" ref="G250:G254" si="9">IF(F250&lt;1,"1元以下",IF(1.5&gt;F250&gt;1,"1-1.5元",IF(2&gt;F250&gt;1.5,"1.5-2元",IF(3&gt;F250&gt;2,"2-3元",IF(4&gt;F250&gt;3,"3-4元",IF(F250&gt;4,"4元+"))))))</f>
        <v>1元以下</v>
      </c>
    </row>
    <row r="251" spans="1:7" ht="14.25" x14ac:dyDescent="0.15">
      <c r="A251" s="15" t="s">
        <v>69</v>
      </c>
      <c r="B251" s="10" t="s">
        <v>345</v>
      </c>
      <c r="C251" s="5" t="str">
        <f t="shared" si="6"/>
        <v>哆啦哈蕾时尚Π</v>
      </c>
      <c r="D251" s="5" t="s">
        <v>69</v>
      </c>
      <c r="E251" s="5" t="str">
        <f t="shared" si="7"/>
        <v>哆啦哈蕾时尚Π</v>
      </c>
      <c r="F251" s="10">
        <v>0.84</v>
      </c>
      <c r="G251" s="4" t="str">
        <f t="shared" si="9"/>
        <v>1元以下</v>
      </c>
    </row>
    <row r="252" spans="1:7" ht="14.25" x14ac:dyDescent="0.15">
      <c r="A252" s="15" t="s">
        <v>69</v>
      </c>
      <c r="B252" s="10" t="s">
        <v>346</v>
      </c>
      <c r="C252" s="5" t="str">
        <f t="shared" si="6"/>
        <v>哆啦哈蕾捕星记</v>
      </c>
      <c r="D252" s="5" t="s">
        <v>69</v>
      </c>
      <c r="E252" s="5" t="str">
        <f t="shared" si="7"/>
        <v>哆啦哈蕾捕星记</v>
      </c>
      <c r="F252" s="10">
        <v>1.25</v>
      </c>
      <c r="G252" s="4" t="s">
        <v>6</v>
      </c>
    </row>
    <row r="253" spans="1:7" ht="14.25" x14ac:dyDescent="0.15">
      <c r="A253" s="15" t="s">
        <v>69</v>
      </c>
      <c r="B253" s="10" t="s">
        <v>347</v>
      </c>
      <c r="C253" s="5" t="str">
        <f t="shared" si="6"/>
        <v>哆啦哈蕾梦回唐朝</v>
      </c>
      <c r="D253" s="5" t="s">
        <v>69</v>
      </c>
      <c r="E253" s="5" t="str">
        <f t="shared" si="7"/>
        <v>哆啦哈蕾梦回唐朝</v>
      </c>
      <c r="F253" s="10">
        <v>1.4</v>
      </c>
      <c r="G253" s="4" t="s">
        <v>6</v>
      </c>
    </row>
    <row r="254" spans="1:7" ht="14.25" x14ac:dyDescent="0.15">
      <c r="A254" s="15" t="s">
        <v>69</v>
      </c>
      <c r="B254" s="10" t="s">
        <v>348</v>
      </c>
      <c r="C254" s="5" t="str">
        <f t="shared" si="6"/>
        <v>哆啦哈蕾唐朝风尚</v>
      </c>
      <c r="D254" s="5" t="s">
        <v>69</v>
      </c>
      <c r="E254" s="5" t="str">
        <f t="shared" si="7"/>
        <v>哆啦哈蕾唐朝风尚</v>
      </c>
      <c r="F254" s="10">
        <v>0.9</v>
      </c>
      <c r="G254" s="4" t="str">
        <f t="shared" si="9"/>
        <v>1元以下</v>
      </c>
    </row>
    <row r="255" spans="1:7" ht="14.25" x14ac:dyDescent="0.15">
      <c r="A255" s="10" t="s">
        <v>63</v>
      </c>
      <c r="B255" s="10" t="s">
        <v>349</v>
      </c>
      <c r="C255" s="5" t="str">
        <f t="shared" si="6"/>
        <v>碧芭宝贝爱丽丝</v>
      </c>
      <c r="D255" s="5" t="s">
        <v>588</v>
      </c>
      <c r="E255" s="5" t="str">
        <f t="shared" si="7"/>
        <v>BEABA爱丽丝</v>
      </c>
      <c r="F255" s="10">
        <v>1.66</v>
      </c>
      <c r="G255" s="4" t="s">
        <v>6</v>
      </c>
    </row>
    <row r="256" spans="1:7" ht="14.25" x14ac:dyDescent="0.15">
      <c r="A256" s="10" t="s">
        <v>63</v>
      </c>
      <c r="B256" s="10" t="s">
        <v>350</v>
      </c>
      <c r="C256" s="5" t="str">
        <f t="shared" si="6"/>
        <v>碧芭宝贝夏日么么茶</v>
      </c>
      <c r="D256" s="5" t="s">
        <v>588</v>
      </c>
      <c r="E256" s="5" t="str">
        <f t="shared" si="7"/>
        <v>BEABA夏日么么茶</v>
      </c>
      <c r="F256" s="10">
        <v>2.3199999999999998</v>
      </c>
      <c r="G256" s="4" t="s">
        <v>10</v>
      </c>
    </row>
    <row r="257" spans="1:7" ht="14.25" x14ac:dyDescent="0.15">
      <c r="A257" s="10" t="s">
        <v>63</v>
      </c>
      <c r="B257" s="10" t="s">
        <v>351</v>
      </c>
      <c r="C257" s="5" t="str">
        <f t="shared" si="6"/>
        <v>碧芭宝贝Summer/GALA</v>
      </c>
      <c r="D257" s="5" t="s">
        <v>588</v>
      </c>
      <c r="E257" s="5" t="str">
        <f t="shared" si="7"/>
        <v>BEABASummer/GALA</v>
      </c>
      <c r="F257" s="10">
        <v>2.59</v>
      </c>
      <c r="G257" s="6" t="s">
        <v>8</v>
      </c>
    </row>
    <row r="258" spans="1:7" ht="14.25" x14ac:dyDescent="0.15">
      <c r="A258" s="15" t="s">
        <v>31</v>
      </c>
      <c r="B258" s="10"/>
      <c r="C258" s="5" t="str">
        <f t="shared" si="6"/>
        <v>FISHER-PRICE/费雪</v>
      </c>
      <c r="D258" s="5" t="s">
        <v>600</v>
      </c>
      <c r="E258" s="5" t="str">
        <f t="shared" si="7"/>
        <v>费雪</v>
      </c>
      <c r="F258" s="10">
        <v>1.84</v>
      </c>
      <c r="G258" s="4" t="s">
        <v>6</v>
      </c>
    </row>
    <row r="259" spans="1:7" ht="14.25" x14ac:dyDescent="0.15">
      <c r="A259" s="15" t="s">
        <v>7</v>
      </c>
      <c r="B259" s="10"/>
      <c r="C259" s="5" t="str">
        <f t="shared" ref="C259:C322" si="10">A259&amp;B259</f>
        <v>Anmous/安慕斯</v>
      </c>
      <c r="D259" s="5" t="s">
        <v>601</v>
      </c>
      <c r="E259" s="5" t="str">
        <f t="shared" ref="E259:E322" si="11">D259&amp;B259</f>
        <v>Anmous</v>
      </c>
      <c r="F259" s="10">
        <v>1.23</v>
      </c>
      <c r="G259" s="4" t="s">
        <v>6</v>
      </c>
    </row>
    <row r="260" spans="1:7" ht="14.25" x14ac:dyDescent="0.15">
      <c r="A260" s="15" t="s">
        <v>55</v>
      </c>
      <c r="B260" s="10"/>
      <c r="C260" s="5" t="str">
        <f t="shared" si="10"/>
        <v>The three piggy/三只小猪</v>
      </c>
      <c r="D260" s="5" t="s">
        <v>55</v>
      </c>
      <c r="E260" s="5" t="str">
        <f t="shared" si="11"/>
        <v>The three piggy/三只小猪</v>
      </c>
      <c r="F260" s="10">
        <v>1.3</v>
      </c>
      <c r="G260" s="4" t="s">
        <v>6</v>
      </c>
    </row>
    <row r="261" spans="1:7" ht="14.25" x14ac:dyDescent="0.15">
      <c r="A261" s="15" t="s">
        <v>352</v>
      </c>
      <c r="B261" s="10" t="s">
        <v>229</v>
      </c>
      <c r="C261" s="5" t="str">
        <f t="shared" si="10"/>
        <v>chiaus/雀氏天才夺金</v>
      </c>
      <c r="D261" s="5" t="s">
        <v>22</v>
      </c>
      <c r="E261" s="5" t="str">
        <f t="shared" si="11"/>
        <v>CHIAUS/雀氏天才夺金</v>
      </c>
      <c r="F261" s="10">
        <v>2.2000000000000002</v>
      </c>
      <c r="G261" s="4" t="s">
        <v>10</v>
      </c>
    </row>
    <row r="262" spans="1:7" ht="14.25" x14ac:dyDescent="0.15">
      <c r="A262" s="17" t="s">
        <v>92</v>
      </c>
      <c r="B262" s="18" t="s">
        <v>353</v>
      </c>
      <c r="C262" s="5" t="str">
        <f t="shared" si="10"/>
        <v>宛初炫吸芯</v>
      </c>
      <c r="D262" s="5" t="s">
        <v>92</v>
      </c>
      <c r="E262" s="5" t="str">
        <f t="shared" si="11"/>
        <v>宛初炫吸芯</v>
      </c>
      <c r="F262" s="18">
        <v>1.8</v>
      </c>
      <c r="G262" s="4" t="s">
        <v>6</v>
      </c>
    </row>
    <row r="263" spans="1:7" ht="14.25" x14ac:dyDescent="0.15">
      <c r="A263" s="17" t="s">
        <v>92</v>
      </c>
      <c r="B263" s="10" t="s">
        <v>354</v>
      </c>
      <c r="C263" s="5" t="str">
        <f t="shared" si="10"/>
        <v>宛初阳光乐园系列</v>
      </c>
      <c r="D263" s="5" t="s">
        <v>92</v>
      </c>
      <c r="E263" s="5" t="str">
        <f t="shared" si="11"/>
        <v>宛初阳光乐园系列</v>
      </c>
      <c r="F263" s="10">
        <v>0.68</v>
      </c>
      <c r="G263" s="4" t="s">
        <v>4</v>
      </c>
    </row>
    <row r="264" spans="1:7" ht="14.25" x14ac:dyDescent="0.15">
      <c r="A264" s="17" t="s">
        <v>92</v>
      </c>
      <c r="B264" s="10" t="s">
        <v>355</v>
      </c>
      <c r="C264" s="5" t="str">
        <f t="shared" si="10"/>
        <v>宛初极光系列</v>
      </c>
      <c r="D264" s="5" t="s">
        <v>92</v>
      </c>
      <c r="E264" s="5" t="str">
        <f t="shared" si="11"/>
        <v>宛初极光系列</v>
      </c>
      <c r="F264" s="10">
        <v>1.52</v>
      </c>
      <c r="G264" s="4" t="s">
        <v>6</v>
      </c>
    </row>
    <row r="265" spans="1:7" ht="14.25" x14ac:dyDescent="0.15">
      <c r="A265" s="17" t="s">
        <v>92</v>
      </c>
      <c r="B265" s="10" t="s">
        <v>356</v>
      </c>
      <c r="C265" s="5" t="str">
        <f t="shared" si="10"/>
        <v>宛初梦幻童年</v>
      </c>
      <c r="D265" s="5" t="s">
        <v>92</v>
      </c>
      <c r="E265" s="5" t="str">
        <f t="shared" si="11"/>
        <v>宛初梦幻童年</v>
      </c>
      <c r="F265" s="10">
        <v>1.25</v>
      </c>
      <c r="G265" s="4" t="s">
        <v>6</v>
      </c>
    </row>
    <row r="266" spans="1:7" ht="14.25" x14ac:dyDescent="0.15">
      <c r="A266" s="15" t="s">
        <v>85</v>
      </c>
      <c r="B266" s="10" t="s">
        <v>357</v>
      </c>
      <c r="C266" s="5" t="str">
        <f t="shared" si="10"/>
        <v>趣天才风尚系列</v>
      </c>
      <c r="D266" s="5" t="s">
        <v>85</v>
      </c>
      <c r="E266" s="5" t="str">
        <f t="shared" si="11"/>
        <v>趣天才风尚系列</v>
      </c>
      <c r="F266" s="10">
        <v>2.8</v>
      </c>
      <c r="G266" s="6" t="s">
        <v>8</v>
      </c>
    </row>
    <row r="267" spans="1:7" ht="14.25" x14ac:dyDescent="0.15">
      <c r="A267" s="15" t="s">
        <v>85</v>
      </c>
      <c r="B267" s="10" t="s">
        <v>358</v>
      </c>
      <c r="C267" s="5" t="str">
        <f t="shared" si="10"/>
        <v>趣天才花花世界</v>
      </c>
      <c r="D267" s="5" t="s">
        <v>85</v>
      </c>
      <c r="E267" s="5" t="str">
        <f t="shared" si="11"/>
        <v>趣天才花花世界</v>
      </c>
      <c r="F267" s="10">
        <v>2.2999999999999998</v>
      </c>
      <c r="G267" s="4" t="s">
        <v>10</v>
      </c>
    </row>
    <row r="268" spans="1:7" ht="14.25" x14ac:dyDescent="0.15">
      <c r="A268" s="15" t="s">
        <v>34</v>
      </c>
      <c r="B268" s="10" t="s">
        <v>359</v>
      </c>
      <c r="C268" s="5" t="str">
        <f t="shared" si="10"/>
        <v>Gift/亲抚东方花语</v>
      </c>
      <c r="D268" s="5" t="s">
        <v>34</v>
      </c>
      <c r="E268" s="5" t="str">
        <f t="shared" si="11"/>
        <v>Gift/亲抚东方花语</v>
      </c>
      <c r="F268" s="10">
        <v>1.8</v>
      </c>
      <c r="G268" s="4" t="s">
        <v>6</v>
      </c>
    </row>
    <row r="269" spans="1:7" ht="14.25" x14ac:dyDescent="0.15">
      <c r="A269" s="15" t="s">
        <v>34</v>
      </c>
      <c r="B269" s="10" t="s">
        <v>360</v>
      </c>
      <c r="C269" s="5" t="str">
        <f t="shared" si="10"/>
        <v>Gift/亲抚醒狮系列</v>
      </c>
      <c r="D269" s="5" t="s">
        <v>34</v>
      </c>
      <c r="E269" s="5" t="str">
        <f t="shared" si="11"/>
        <v>Gift/亲抚醒狮系列</v>
      </c>
      <c r="F269" s="10">
        <v>1.99</v>
      </c>
      <c r="G269" s="4" t="s">
        <v>6</v>
      </c>
    </row>
    <row r="270" spans="1:7" ht="14.25" x14ac:dyDescent="0.15">
      <c r="A270" s="15" t="s">
        <v>34</v>
      </c>
      <c r="B270" s="10" t="s">
        <v>361</v>
      </c>
      <c r="C270" s="5" t="str">
        <f t="shared" si="10"/>
        <v>Gift/亲抚熊猫系列</v>
      </c>
      <c r="D270" s="5" t="s">
        <v>34</v>
      </c>
      <c r="E270" s="5" t="str">
        <f t="shared" si="11"/>
        <v>Gift/亲抚熊猫系列</v>
      </c>
      <c r="F270" s="10">
        <v>1.63</v>
      </c>
      <c r="G270" s="4" t="s">
        <v>6</v>
      </c>
    </row>
    <row r="271" spans="1:7" ht="14.25" x14ac:dyDescent="0.15">
      <c r="A271" s="15" t="s">
        <v>34</v>
      </c>
      <c r="B271" s="10" t="s">
        <v>362</v>
      </c>
      <c r="C271" s="5" t="str">
        <f t="shared" si="10"/>
        <v>Gift/亲抚薄系列</v>
      </c>
      <c r="D271" s="5" t="s">
        <v>34</v>
      </c>
      <c r="E271" s="5" t="str">
        <f t="shared" si="11"/>
        <v>Gift/亲抚薄系列</v>
      </c>
      <c r="F271" s="10">
        <v>1.92</v>
      </c>
      <c r="G271" s="4" t="s">
        <v>6</v>
      </c>
    </row>
    <row r="272" spans="1:7" ht="14.25" x14ac:dyDescent="0.15">
      <c r="A272" s="15" t="s">
        <v>34</v>
      </c>
      <c r="B272" s="10" t="s">
        <v>363</v>
      </c>
      <c r="C272" s="5" t="str">
        <f t="shared" si="10"/>
        <v>Gift/亲抚中国芯系列</v>
      </c>
      <c r="D272" s="5" t="s">
        <v>34</v>
      </c>
      <c r="E272" s="5" t="str">
        <f t="shared" si="11"/>
        <v>Gift/亲抚中国芯系列</v>
      </c>
      <c r="F272" s="10">
        <v>2.2000000000000002</v>
      </c>
      <c r="G272" s="4" t="s">
        <v>10</v>
      </c>
    </row>
    <row r="273" spans="1:7" ht="14.25" x14ac:dyDescent="0.15">
      <c r="A273" s="15" t="s">
        <v>34</v>
      </c>
      <c r="B273" s="10" t="s">
        <v>364</v>
      </c>
      <c r="C273" s="5" t="str">
        <f t="shared" si="10"/>
        <v>Gift/亲抚PH5.5</v>
      </c>
      <c r="D273" s="5" t="s">
        <v>34</v>
      </c>
      <c r="E273" s="5" t="str">
        <f t="shared" si="11"/>
        <v>Gift/亲抚PH5.5</v>
      </c>
      <c r="F273" s="10">
        <v>2.2999999999999998</v>
      </c>
      <c r="G273" s="4" t="s">
        <v>10</v>
      </c>
    </row>
    <row r="274" spans="1:7" ht="14.25" x14ac:dyDescent="0.15">
      <c r="A274" s="15" t="s">
        <v>58</v>
      </c>
      <c r="B274" s="10" t="s">
        <v>365</v>
      </c>
      <c r="C274" s="5" t="str">
        <f t="shared" si="10"/>
        <v>艾叶草艾心果</v>
      </c>
      <c r="D274" s="5" t="s">
        <v>58</v>
      </c>
      <c r="E274" s="5" t="str">
        <f t="shared" si="11"/>
        <v>艾叶草艾心果</v>
      </c>
      <c r="F274" s="10">
        <v>0.96</v>
      </c>
      <c r="G274" s="4" t="str">
        <f t="shared" ref="G274:G276" si="12">IF(F274&lt;1,"1元以下",IF(1.5&gt;F274&gt;1,"1-1.5元",IF(2&gt;F274&gt;1.5,"1.5-2元",IF(3&gt;F274&gt;2,"2-3元",IF(4&gt;F274&gt;3,"3-4元",IF(F274&gt;4,"4元+"))))))</f>
        <v>1元以下</v>
      </c>
    </row>
    <row r="275" spans="1:7" ht="14.25" x14ac:dyDescent="0.15">
      <c r="A275" s="15" t="s">
        <v>58</v>
      </c>
      <c r="B275" s="4" t="s">
        <v>366</v>
      </c>
      <c r="C275" s="5" t="str">
        <f t="shared" si="10"/>
        <v>艾叶草萌艾</v>
      </c>
      <c r="D275" s="5" t="s">
        <v>58</v>
      </c>
      <c r="E275" s="5" t="str">
        <f t="shared" si="11"/>
        <v>艾叶草萌艾</v>
      </c>
      <c r="F275" s="14">
        <v>1.01</v>
      </c>
      <c r="G275" s="4" t="s">
        <v>6</v>
      </c>
    </row>
    <row r="276" spans="1:7" ht="14.25" x14ac:dyDescent="0.15">
      <c r="A276" s="15" t="s">
        <v>58</v>
      </c>
      <c r="B276" s="4" t="s">
        <v>367</v>
      </c>
      <c r="C276" s="5" t="str">
        <f t="shared" si="10"/>
        <v>艾叶草醒醒</v>
      </c>
      <c r="D276" s="5" t="s">
        <v>58</v>
      </c>
      <c r="E276" s="5" t="str">
        <f t="shared" si="11"/>
        <v>艾叶草醒醒</v>
      </c>
      <c r="F276" s="14">
        <v>0.9</v>
      </c>
      <c r="G276" s="4" t="str">
        <f t="shared" si="12"/>
        <v>1元以下</v>
      </c>
    </row>
    <row r="277" spans="1:7" ht="14.25" x14ac:dyDescent="0.15">
      <c r="A277" s="4" t="s">
        <v>9</v>
      </c>
      <c r="B277" s="4" t="s">
        <v>368</v>
      </c>
      <c r="C277" s="5" t="str">
        <f t="shared" si="10"/>
        <v>BABYCARE艺术大师</v>
      </c>
      <c r="D277" s="5" t="s">
        <v>589</v>
      </c>
      <c r="E277" s="5" t="str">
        <f t="shared" si="11"/>
        <v>BBC艺术大师</v>
      </c>
      <c r="F277" s="14">
        <v>2.1543478260869602</v>
      </c>
      <c r="G277" s="4" t="s">
        <v>10</v>
      </c>
    </row>
    <row r="278" spans="1:7" ht="14.25" x14ac:dyDescent="0.15">
      <c r="A278" s="4" t="s">
        <v>63</v>
      </c>
      <c r="B278" s="4" t="s">
        <v>369</v>
      </c>
      <c r="C278" s="5" t="str">
        <f t="shared" si="10"/>
        <v>碧芭宝贝丛林狂想</v>
      </c>
      <c r="D278" s="5" t="s">
        <v>588</v>
      </c>
      <c r="E278" s="5" t="str">
        <f t="shared" si="11"/>
        <v>BEABA丛林狂想</v>
      </c>
      <c r="F278" s="14">
        <v>2.0190476190476199</v>
      </c>
      <c r="G278" s="4" t="s">
        <v>10</v>
      </c>
    </row>
    <row r="279" spans="1:7" ht="14.25" x14ac:dyDescent="0.15">
      <c r="A279" s="4" t="s">
        <v>63</v>
      </c>
      <c r="B279" s="4" t="s">
        <v>370</v>
      </c>
      <c r="C279" s="5" t="str">
        <f t="shared" si="10"/>
        <v>碧芭宝贝盲盒</v>
      </c>
      <c r="D279" s="5" t="s">
        <v>588</v>
      </c>
      <c r="E279" s="5" t="str">
        <f t="shared" si="11"/>
        <v>BEABA盲盒</v>
      </c>
      <c r="F279" s="14">
        <v>0.95799999999999996</v>
      </c>
      <c r="G279" s="4" t="str">
        <f>IF(F279&lt;1,"1元以下",IF(1.5&gt;F279&gt;1,"1-1.5元",IF(2&gt;F279&gt;1.5,"1.5-2元",IF(3&gt;F279&gt;2,"2-3元",IF(4&gt;F279&gt;3,"3-4元",IF(F279&gt;4,"4元+"))))))</f>
        <v>1元以下</v>
      </c>
    </row>
    <row r="280" spans="1:7" ht="14.25" x14ac:dyDescent="0.15">
      <c r="A280" s="4" t="s">
        <v>42</v>
      </c>
      <c r="B280" s="4" t="s">
        <v>371</v>
      </c>
      <c r="C280" s="5" t="str">
        <f t="shared" si="10"/>
        <v>moonyQ薄萌羽</v>
      </c>
      <c r="D280" s="5" t="s">
        <v>42</v>
      </c>
      <c r="E280" s="5" t="str">
        <f t="shared" si="11"/>
        <v>moonyQ薄萌羽</v>
      </c>
      <c r="F280" s="14">
        <v>1.5</v>
      </c>
      <c r="G280" s="4" t="s">
        <v>6</v>
      </c>
    </row>
    <row r="281" spans="1:7" ht="14.25" x14ac:dyDescent="0.15">
      <c r="A281" s="4" t="s">
        <v>42</v>
      </c>
      <c r="B281" s="4" t="s">
        <v>372</v>
      </c>
      <c r="C281" s="5" t="str">
        <f t="shared" si="10"/>
        <v>moony殿堂薄纱</v>
      </c>
      <c r="D281" s="5" t="s">
        <v>42</v>
      </c>
      <c r="E281" s="5" t="str">
        <f t="shared" si="11"/>
        <v>moony殿堂薄纱</v>
      </c>
      <c r="F281" s="14">
        <v>2.4</v>
      </c>
      <c r="G281" s="4" t="s">
        <v>10</v>
      </c>
    </row>
    <row r="282" spans="1:7" ht="14.25" x14ac:dyDescent="0.15">
      <c r="A282" s="4" t="s">
        <v>42</v>
      </c>
      <c r="B282" s="4" t="s">
        <v>373</v>
      </c>
      <c r="C282" s="5" t="str">
        <f t="shared" si="10"/>
        <v>moony致皇家</v>
      </c>
      <c r="D282" s="5" t="s">
        <v>42</v>
      </c>
      <c r="E282" s="5" t="str">
        <f t="shared" si="11"/>
        <v>moony致皇家</v>
      </c>
      <c r="F282" s="14">
        <v>4.96</v>
      </c>
      <c r="G282" s="4" t="s">
        <v>12</v>
      </c>
    </row>
    <row r="283" spans="1:7" ht="14.25" x14ac:dyDescent="0.15">
      <c r="A283" s="4" t="s">
        <v>44</v>
      </c>
      <c r="B283" s="4" t="s">
        <v>374</v>
      </c>
      <c r="C283" s="5" t="str">
        <f t="shared" si="10"/>
        <v>nuby（努比）天空系列</v>
      </c>
      <c r="D283" s="5" t="s">
        <v>45</v>
      </c>
      <c r="E283" s="5" t="str">
        <f t="shared" si="11"/>
        <v>nuby/努比天空系列</v>
      </c>
      <c r="F283" s="14">
        <v>1.32</v>
      </c>
      <c r="G283" s="4" t="s">
        <v>6</v>
      </c>
    </row>
    <row r="284" spans="1:7" ht="14.25" x14ac:dyDescent="0.15">
      <c r="A284" s="4" t="s">
        <v>53</v>
      </c>
      <c r="B284" s="4" t="s">
        <v>375</v>
      </c>
      <c r="C284" s="5" t="str">
        <f t="shared" si="10"/>
        <v>SOLOVE芯呼吸</v>
      </c>
      <c r="D284" s="5" t="s">
        <v>602</v>
      </c>
      <c r="E284" s="5" t="str">
        <f t="shared" si="11"/>
        <v>So Love芯呼吸</v>
      </c>
      <c r="F284" s="14">
        <v>1.41</v>
      </c>
      <c r="G284" s="4" t="s">
        <v>6</v>
      </c>
    </row>
    <row r="285" spans="1:7" ht="14.25" x14ac:dyDescent="0.15">
      <c r="A285" s="4" t="s">
        <v>53</v>
      </c>
      <c r="B285" s="4" t="s">
        <v>376</v>
      </c>
      <c r="C285" s="5" t="str">
        <f t="shared" si="10"/>
        <v>SOLOVE云吸畅爽</v>
      </c>
      <c r="D285" s="5" t="s">
        <v>602</v>
      </c>
      <c r="E285" s="5" t="str">
        <f t="shared" si="11"/>
        <v>So Love云吸畅爽</v>
      </c>
      <c r="F285" s="14">
        <v>1.73</v>
      </c>
      <c r="G285" s="4" t="s">
        <v>6</v>
      </c>
    </row>
    <row r="286" spans="1:7" ht="14.25" x14ac:dyDescent="0.15">
      <c r="A286" s="4" t="s">
        <v>53</v>
      </c>
      <c r="B286" s="4" t="s">
        <v>377</v>
      </c>
      <c r="C286" s="5" t="str">
        <f t="shared" si="10"/>
        <v>SOLOVE多彩梦</v>
      </c>
      <c r="D286" s="5" t="s">
        <v>602</v>
      </c>
      <c r="E286" s="5" t="str">
        <f t="shared" si="11"/>
        <v>So Love多彩梦</v>
      </c>
      <c r="F286" s="14">
        <v>1.73</v>
      </c>
      <c r="G286" s="4" t="s">
        <v>6</v>
      </c>
    </row>
    <row r="287" spans="1:7" ht="14.25" x14ac:dyDescent="0.15">
      <c r="A287" s="4" t="s">
        <v>53</v>
      </c>
      <c r="B287" s="4" t="s">
        <v>378</v>
      </c>
      <c r="C287" s="5" t="str">
        <f t="shared" si="10"/>
        <v>SOLOVE云薄轻芯</v>
      </c>
      <c r="D287" s="5" t="s">
        <v>602</v>
      </c>
      <c r="E287" s="5" t="str">
        <f t="shared" si="11"/>
        <v>So Love云薄轻芯</v>
      </c>
      <c r="F287" s="14">
        <v>1.95</v>
      </c>
      <c r="G287" s="4" t="s">
        <v>6</v>
      </c>
    </row>
    <row r="288" spans="1:7" ht="14.25" x14ac:dyDescent="0.15">
      <c r="A288" s="4" t="s">
        <v>53</v>
      </c>
      <c r="B288" s="4" t="s">
        <v>379</v>
      </c>
      <c r="C288" s="5" t="str">
        <f t="shared" si="10"/>
        <v>SOLOVE超薄透气干爽系列</v>
      </c>
      <c r="D288" s="5" t="s">
        <v>602</v>
      </c>
      <c r="E288" s="5" t="str">
        <f t="shared" si="11"/>
        <v>So Love超薄透气干爽系列</v>
      </c>
      <c r="F288" s="14">
        <v>1.95</v>
      </c>
      <c r="G288" s="4" t="s">
        <v>6</v>
      </c>
    </row>
    <row r="289" spans="1:7" ht="14.25" x14ac:dyDescent="0.15">
      <c r="A289" s="4" t="s">
        <v>53</v>
      </c>
      <c r="B289" s="4" t="s">
        <v>380</v>
      </c>
      <c r="C289" s="5" t="str">
        <f t="shared" si="10"/>
        <v>SOLOVE米菲夜用系列</v>
      </c>
      <c r="D289" s="5" t="s">
        <v>602</v>
      </c>
      <c r="E289" s="5" t="str">
        <f t="shared" si="11"/>
        <v>So Love米菲夜用系列</v>
      </c>
      <c r="F289" s="14">
        <v>1.95</v>
      </c>
      <c r="G289" s="4" t="s">
        <v>6</v>
      </c>
    </row>
    <row r="290" spans="1:7" ht="14.25" x14ac:dyDescent="0.15">
      <c r="A290" s="4" t="s">
        <v>53</v>
      </c>
      <c r="B290" s="4" t="s">
        <v>381</v>
      </c>
      <c r="C290" s="5" t="str">
        <f t="shared" si="10"/>
        <v>SOLOVE小花园系列</v>
      </c>
      <c r="D290" s="5" t="s">
        <v>602</v>
      </c>
      <c r="E290" s="5" t="str">
        <f t="shared" si="11"/>
        <v>So Love小花园系列</v>
      </c>
      <c r="F290" s="14">
        <v>1.73</v>
      </c>
      <c r="G290" s="4" t="s">
        <v>6</v>
      </c>
    </row>
    <row r="291" spans="1:7" ht="14.25" x14ac:dyDescent="0.15">
      <c r="A291" s="4" t="s">
        <v>53</v>
      </c>
      <c r="B291" s="4" t="s">
        <v>382</v>
      </c>
      <c r="C291" s="5" t="str">
        <f t="shared" si="10"/>
        <v>SOLOVE云弹乐动系列</v>
      </c>
      <c r="D291" s="5" t="s">
        <v>602</v>
      </c>
      <c r="E291" s="5" t="str">
        <f t="shared" si="11"/>
        <v>So Love云弹乐动系列</v>
      </c>
      <c r="F291" s="14">
        <v>1.84</v>
      </c>
      <c r="G291" s="4" t="s">
        <v>6</v>
      </c>
    </row>
    <row r="292" spans="1:7" ht="14.25" x14ac:dyDescent="0.15">
      <c r="A292" s="4" t="s">
        <v>53</v>
      </c>
      <c r="B292" s="4" t="s">
        <v>383</v>
      </c>
      <c r="C292" s="5" t="str">
        <f t="shared" si="10"/>
        <v>SOLOVE成长日志</v>
      </c>
      <c r="D292" s="5" t="s">
        <v>602</v>
      </c>
      <c r="E292" s="5" t="str">
        <f t="shared" si="11"/>
        <v>So Love成长日志</v>
      </c>
      <c r="F292" s="14">
        <v>2.08</v>
      </c>
      <c r="G292" s="4" t="s">
        <v>10</v>
      </c>
    </row>
    <row r="293" spans="1:7" ht="14.25" x14ac:dyDescent="0.15">
      <c r="A293" s="10" t="s">
        <v>59</v>
      </c>
      <c r="B293" s="4" t="s">
        <v>384</v>
      </c>
      <c r="C293" s="5" t="str">
        <f t="shared" si="10"/>
        <v>安儿乐干爽超薄</v>
      </c>
      <c r="D293" s="5" t="s">
        <v>59</v>
      </c>
      <c r="E293" s="5" t="str">
        <f t="shared" si="11"/>
        <v>安儿乐干爽超薄</v>
      </c>
      <c r="F293" s="14">
        <v>0.73145161290322602</v>
      </c>
      <c r="G293" s="4" t="str">
        <f>IF(F293&lt;1,"1元以下",IF(1.5&gt;F293&gt;1,"1-1.5元",IF(2&gt;F293&gt;1.5,"1.5-2元",IF(3&gt;F293&gt;2,"2-3元",IF(4&gt;F293&gt;3,"3-4元",IF(F293&gt;4,"4元+"))))))</f>
        <v>1元以下</v>
      </c>
    </row>
    <row r="294" spans="1:7" ht="14.25" x14ac:dyDescent="0.15">
      <c r="A294" s="10" t="s">
        <v>59</v>
      </c>
      <c r="B294" s="4" t="s">
        <v>385</v>
      </c>
      <c r="C294" s="5" t="str">
        <f t="shared" si="10"/>
        <v>安儿乐运动型</v>
      </c>
      <c r="D294" s="5" t="s">
        <v>59</v>
      </c>
      <c r="E294" s="5" t="str">
        <f t="shared" si="11"/>
        <v>安儿乐运动型</v>
      </c>
      <c r="F294" s="14">
        <f>89.3/40</f>
        <v>2.2324999999999999</v>
      </c>
      <c r="G294" s="4" t="s">
        <v>10</v>
      </c>
    </row>
    <row r="295" spans="1:7" ht="14.25" x14ac:dyDescent="0.15">
      <c r="A295" s="4" t="s">
        <v>63</v>
      </c>
      <c r="B295" s="4" t="s">
        <v>386</v>
      </c>
      <c r="C295" s="5" t="str">
        <f t="shared" si="10"/>
        <v>碧芭宝贝大师杰作</v>
      </c>
      <c r="D295" s="5" t="s">
        <v>588</v>
      </c>
      <c r="E295" s="5" t="str">
        <f t="shared" si="11"/>
        <v>BEABA大师杰作</v>
      </c>
      <c r="F295" s="14">
        <v>2.1842105263157898</v>
      </c>
      <c r="G295" s="4" t="s">
        <v>10</v>
      </c>
    </row>
    <row r="296" spans="1:7" ht="14.25" x14ac:dyDescent="0.15">
      <c r="A296" s="4" t="s">
        <v>63</v>
      </c>
      <c r="B296" s="4" t="s">
        <v>387</v>
      </c>
      <c r="C296" s="5" t="str">
        <f t="shared" si="10"/>
        <v>碧芭宝贝深海系列</v>
      </c>
      <c r="D296" s="5" t="s">
        <v>588</v>
      </c>
      <c r="E296" s="5" t="str">
        <f t="shared" si="11"/>
        <v>BEABA深海系列</v>
      </c>
      <c r="F296" s="14">
        <v>1.97</v>
      </c>
      <c r="G296" s="4" t="s">
        <v>6</v>
      </c>
    </row>
    <row r="297" spans="1:7" ht="14.25" x14ac:dyDescent="0.15">
      <c r="A297" s="4" t="s">
        <v>63</v>
      </c>
      <c r="B297" s="4" t="s">
        <v>388</v>
      </c>
      <c r="C297" s="5" t="str">
        <f t="shared" si="10"/>
        <v>碧芭宝贝神现</v>
      </c>
      <c r="D297" s="5" t="s">
        <v>588</v>
      </c>
      <c r="E297" s="5" t="str">
        <f t="shared" si="11"/>
        <v>BEABA神现</v>
      </c>
      <c r="F297" s="14">
        <v>1.93</v>
      </c>
      <c r="G297" s="4" t="s">
        <v>6</v>
      </c>
    </row>
    <row r="298" spans="1:7" ht="14.25" x14ac:dyDescent="0.15">
      <c r="A298" s="4" t="s">
        <v>63</v>
      </c>
      <c r="B298" s="4" t="s">
        <v>389</v>
      </c>
      <c r="C298" s="5" t="str">
        <f t="shared" si="10"/>
        <v>碧芭宝贝山海经</v>
      </c>
      <c r="D298" s="5" t="s">
        <v>588</v>
      </c>
      <c r="E298" s="5" t="str">
        <f t="shared" si="11"/>
        <v>BEABA山海经</v>
      </c>
      <c r="F298" s="14">
        <v>3.07</v>
      </c>
      <c r="G298" s="6" t="s">
        <v>8</v>
      </c>
    </row>
    <row r="299" spans="1:7" ht="14.25" x14ac:dyDescent="0.15">
      <c r="A299" s="4" t="s">
        <v>66</v>
      </c>
      <c r="B299" s="4" t="s">
        <v>390</v>
      </c>
      <c r="C299" s="5" t="str">
        <f t="shared" si="10"/>
        <v>大王棉花糖</v>
      </c>
      <c r="D299" s="5" t="s">
        <v>66</v>
      </c>
      <c r="E299" s="5" t="str">
        <f t="shared" si="11"/>
        <v>大王棉花糖</v>
      </c>
      <c r="F299" s="14">
        <v>1.42105263157895</v>
      </c>
      <c r="G299" s="4" t="s">
        <v>6</v>
      </c>
    </row>
    <row r="300" spans="1:7" ht="14.25" x14ac:dyDescent="0.15">
      <c r="A300" s="4" t="s">
        <v>66</v>
      </c>
      <c r="B300" s="4" t="s">
        <v>391</v>
      </c>
      <c r="C300" s="5" t="str">
        <f t="shared" si="10"/>
        <v>大王珍珠绵柔</v>
      </c>
      <c r="D300" s="5" t="s">
        <v>66</v>
      </c>
      <c r="E300" s="5" t="str">
        <f t="shared" si="11"/>
        <v>大王珍珠绵柔</v>
      </c>
      <c r="F300" s="14">
        <v>1.4552631578947399</v>
      </c>
      <c r="G300" s="4" t="s">
        <v>6</v>
      </c>
    </row>
    <row r="301" spans="1:7" ht="14.25" x14ac:dyDescent="0.15">
      <c r="A301" s="4" t="s">
        <v>70</v>
      </c>
      <c r="B301" s="4" t="s">
        <v>392</v>
      </c>
      <c r="C301" s="5" t="str">
        <f t="shared" si="10"/>
        <v>好奇银装</v>
      </c>
      <c r="D301" s="5" t="s">
        <v>587</v>
      </c>
      <c r="E301" s="5" t="str">
        <f t="shared" si="11"/>
        <v>Huggies/好奇银装</v>
      </c>
      <c r="F301" s="14">
        <v>0.96666666666666701</v>
      </c>
      <c r="G301" s="4" t="str">
        <f>IF(F301&lt;1,"1元以下",IF(1.5&gt;F301&gt;1,"1-1.5元",IF(2&gt;F301&gt;1.5,"1.5-2元",IF(3&gt;F301&gt;2,"2-3元",IF(4&gt;F301&gt;3,"3-4元",IF(F301&gt;4,"4元+"))))))</f>
        <v>1元以下</v>
      </c>
    </row>
    <row r="302" spans="1:7" ht="14.25" x14ac:dyDescent="0.15">
      <c r="A302" s="4" t="s">
        <v>70</v>
      </c>
      <c r="B302" s="4" t="s">
        <v>393</v>
      </c>
      <c r="C302" s="5" t="str">
        <f t="shared" si="10"/>
        <v>好奇屁屁面膜</v>
      </c>
      <c r="D302" s="5" t="s">
        <v>587</v>
      </c>
      <c r="E302" s="5" t="str">
        <f t="shared" si="11"/>
        <v>Huggies/好奇屁屁面膜</v>
      </c>
      <c r="F302" s="14">
        <v>3.45</v>
      </c>
      <c r="G302" s="6" t="s">
        <v>8</v>
      </c>
    </row>
    <row r="303" spans="1:7" ht="14.25" x14ac:dyDescent="0.15">
      <c r="A303" s="4" t="s">
        <v>70</v>
      </c>
      <c r="B303" s="4" t="s">
        <v>394</v>
      </c>
      <c r="C303" s="5" t="str">
        <f t="shared" si="10"/>
        <v>好奇森林密语</v>
      </c>
      <c r="D303" s="5" t="s">
        <v>587</v>
      </c>
      <c r="E303" s="5" t="str">
        <f t="shared" si="11"/>
        <v>Huggies/好奇森林密语</v>
      </c>
      <c r="F303" s="14">
        <v>2.7</v>
      </c>
      <c r="G303" s="6" t="s">
        <v>8</v>
      </c>
    </row>
    <row r="304" spans="1:7" ht="14.25" x14ac:dyDescent="0.15">
      <c r="A304" s="4" t="s">
        <v>82</v>
      </c>
      <c r="B304" s="4" t="s">
        <v>395</v>
      </c>
      <c r="C304" s="5" t="str">
        <f t="shared" si="10"/>
        <v>奇酷（Chikool）air 薄 pro</v>
      </c>
      <c r="D304" s="5" t="s">
        <v>82</v>
      </c>
      <c r="E304" s="5" t="str">
        <f t="shared" si="11"/>
        <v>奇酷（Chikool）air 薄 pro</v>
      </c>
      <c r="F304" s="14">
        <v>1.08</v>
      </c>
      <c r="G304" s="4" t="s">
        <v>6</v>
      </c>
    </row>
    <row r="305" spans="1:7" ht="14.25" x14ac:dyDescent="0.15">
      <c r="A305" s="4" t="s">
        <v>82</v>
      </c>
      <c r="B305" s="4" t="s">
        <v>396</v>
      </c>
      <c r="C305" s="5" t="str">
        <f t="shared" si="10"/>
        <v>奇酷（Chikool）air 薄</v>
      </c>
      <c r="D305" s="5" t="s">
        <v>82</v>
      </c>
      <c r="E305" s="5" t="str">
        <f t="shared" si="11"/>
        <v>奇酷（Chikool）air 薄</v>
      </c>
      <c r="F305" s="14">
        <v>0.22</v>
      </c>
      <c r="G305" s="4" t="s">
        <v>4</v>
      </c>
    </row>
    <row r="306" spans="1:7" ht="14.25" x14ac:dyDescent="0.15">
      <c r="A306" s="4" t="s">
        <v>82</v>
      </c>
      <c r="B306" s="4" t="s">
        <v>109</v>
      </c>
      <c r="C306" s="5" t="str">
        <f t="shared" si="10"/>
        <v>奇酷（Chikool）金装</v>
      </c>
      <c r="D306" s="5" t="s">
        <v>82</v>
      </c>
      <c r="E306" s="5" t="str">
        <f t="shared" si="11"/>
        <v>奇酷（Chikool）金装</v>
      </c>
      <c r="F306" s="14">
        <v>0.99</v>
      </c>
      <c r="G306" s="4" t="s">
        <v>4</v>
      </c>
    </row>
    <row r="307" spans="1:7" ht="14.25" x14ac:dyDescent="0.15">
      <c r="A307" s="4" t="s">
        <v>82</v>
      </c>
      <c r="B307" s="4" t="s">
        <v>397</v>
      </c>
      <c r="C307" s="5" t="str">
        <f t="shared" si="10"/>
        <v>奇酷（Chikool）宇宙系列</v>
      </c>
      <c r="D307" s="5" t="s">
        <v>82</v>
      </c>
      <c r="E307" s="5" t="str">
        <f t="shared" si="11"/>
        <v>奇酷（Chikool）宇宙系列</v>
      </c>
      <c r="F307" s="14">
        <v>3.3</v>
      </c>
      <c r="G307" s="6" t="s">
        <v>8</v>
      </c>
    </row>
    <row r="308" spans="1:7" ht="14.25" x14ac:dyDescent="0.15">
      <c r="A308" s="4" t="s">
        <v>82</v>
      </c>
      <c r="B308" s="4" t="s">
        <v>398</v>
      </c>
      <c r="C308" s="5" t="str">
        <f t="shared" si="10"/>
        <v>奇酷（Chikool）地标系列</v>
      </c>
      <c r="D308" s="5" t="s">
        <v>82</v>
      </c>
      <c r="E308" s="5" t="str">
        <f t="shared" si="11"/>
        <v>奇酷（Chikool）地标系列</v>
      </c>
      <c r="F308" s="14">
        <v>1.63</v>
      </c>
      <c r="G308" s="4" t="s">
        <v>6</v>
      </c>
    </row>
    <row r="309" spans="1:7" ht="14.25" x14ac:dyDescent="0.15">
      <c r="A309" s="4" t="s">
        <v>86</v>
      </c>
      <c r="B309" s="4" t="s">
        <v>399</v>
      </c>
      <c r="C309" s="5" t="str">
        <f t="shared" si="10"/>
        <v>柔丫小倾芯</v>
      </c>
      <c r="D309" s="5" t="s">
        <v>86</v>
      </c>
      <c r="E309" s="5" t="str">
        <f t="shared" si="11"/>
        <v>柔丫小倾芯</v>
      </c>
      <c r="F309" s="14">
        <v>1.3</v>
      </c>
      <c r="G309" s="4" t="s">
        <v>6</v>
      </c>
    </row>
    <row r="310" spans="1:7" ht="14.25" x14ac:dyDescent="0.15">
      <c r="A310" s="4" t="s">
        <v>86</v>
      </c>
      <c r="B310" s="4" t="s">
        <v>400</v>
      </c>
      <c r="C310" s="5" t="str">
        <f t="shared" si="10"/>
        <v>柔丫芯太软</v>
      </c>
      <c r="D310" s="5" t="s">
        <v>86</v>
      </c>
      <c r="E310" s="5" t="str">
        <f t="shared" si="11"/>
        <v>柔丫芯太软</v>
      </c>
      <c r="F310" s="14">
        <v>1.1910714285714299</v>
      </c>
      <c r="G310" s="4" t="s">
        <v>6</v>
      </c>
    </row>
    <row r="311" spans="1:7" ht="14.25" x14ac:dyDescent="0.15">
      <c r="A311" s="4" t="s">
        <v>86</v>
      </c>
      <c r="B311" s="4" t="s">
        <v>401</v>
      </c>
      <c r="C311" s="5" t="str">
        <f t="shared" si="10"/>
        <v>柔丫芯飞扬</v>
      </c>
      <c r="D311" s="5" t="s">
        <v>86</v>
      </c>
      <c r="E311" s="5" t="str">
        <f t="shared" si="11"/>
        <v>柔丫芯飞扬</v>
      </c>
      <c r="F311" s="14">
        <v>1.37</v>
      </c>
      <c r="G311" s="4" t="s">
        <v>6</v>
      </c>
    </row>
    <row r="312" spans="1:7" ht="14.25" x14ac:dyDescent="0.15">
      <c r="A312" s="4" t="s">
        <v>86</v>
      </c>
      <c r="B312" s="4" t="s">
        <v>402</v>
      </c>
      <c r="C312" s="5" t="str">
        <f t="shared" si="10"/>
        <v>柔丫王子帅帅裤</v>
      </c>
      <c r="D312" s="5" t="s">
        <v>86</v>
      </c>
      <c r="E312" s="5" t="str">
        <f t="shared" si="11"/>
        <v>柔丫王子帅帅裤</v>
      </c>
      <c r="F312" s="14">
        <v>1.54</v>
      </c>
      <c r="G312" s="4" t="s">
        <v>6</v>
      </c>
    </row>
    <row r="313" spans="1:7" ht="14.25" x14ac:dyDescent="0.15">
      <c r="A313" s="4" t="s">
        <v>86</v>
      </c>
      <c r="B313" s="4" t="s">
        <v>403</v>
      </c>
      <c r="C313" s="5" t="str">
        <f t="shared" si="10"/>
        <v>柔丫仙女飘飘裙</v>
      </c>
      <c r="D313" s="5" t="s">
        <v>86</v>
      </c>
      <c r="E313" s="5" t="str">
        <f t="shared" si="11"/>
        <v>柔丫仙女飘飘裙</v>
      </c>
      <c r="F313" s="14">
        <v>1.54</v>
      </c>
      <c r="G313" s="4" t="s">
        <v>6</v>
      </c>
    </row>
    <row r="314" spans="1:7" ht="14.25" x14ac:dyDescent="0.15">
      <c r="A314" s="4" t="s">
        <v>86</v>
      </c>
      <c r="B314" s="4" t="s">
        <v>404</v>
      </c>
      <c r="C314" s="5" t="str">
        <f t="shared" si="10"/>
        <v>柔丫天鹅柔</v>
      </c>
      <c r="D314" s="5" t="s">
        <v>86</v>
      </c>
      <c r="E314" s="5" t="str">
        <f t="shared" si="11"/>
        <v>柔丫天鹅柔</v>
      </c>
      <c r="F314" s="14">
        <v>2.67</v>
      </c>
      <c r="G314" s="6" t="s">
        <v>8</v>
      </c>
    </row>
    <row r="315" spans="1:7" ht="14.25" x14ac:dyDescent="0.15">
      <c r="A315" s="4" t="s">
        <v>86</v>
      </c>
      <c r="B315" s="4" t="s">
        <v>405</v>
      </c>
      <c r="C315" s="5" t="str">
        <f t="shared" si="10"/>
        <v>柔丫蚕丝柔维E</v>
      </c>
      <c r="D315" s="5" t="s">
        <v>86</v>
      </c>
      <c r="E315" s="5" t="str">
        <f t="shared" si="11"/>
        <v>柔丫蚕丝柔维E</v>
      </c>
      <c r="F315" s="14">
        <v>1.1399999999999999</v>
      </c>
      <c r="G315" s="4" t="s">
        <v>6</v>
      </c>
    </row>
    <row r="316" spans="1:7" ht="14.25" x14ac:dyDescent="0.15">
      <c r="A316" s="4" t="s">
        <v>94</v>
      </c>
      <c r="B316" s="4" t="s">
        <v>406</v>
      </c>
      <c r="C316" s="5" t="str">
        <f t="shared" si="10"/>
        <v>卫神（wesens）奇幻马戏城</v>
      </c>
      <c r="D316" s="5" t="s">
        <v>603</v>
      </c>
      <c r="E316" s="5" t="str">
        <f t="shared" si="11"/>
        <v>WESENS/卫神奇幻马戏城</v>
      </c>
      <c r="F316" s="14">
        <v>1.41</v>
      </c>
      <c r="G316" s="4" t="s">
        <v>6</v>
      </c>
    </row>
    <row r="317" spans="1:7" ht="14.25" x14ac:dyDescent="0.15">
      <c r="A317" s="4" t="s">
        <v>94</v>
      </c>
      <c r="B317" s="4" t="s">
        <v>407</v>
      </c>
      <c r="C317" s="5" t="str">
        <f t="shared" si="10"/>
        <v>卫神（wesens）小怪兽</v>
      </c>
      <c r="D317" s="5" t="s">
        <v>603</v>
      </c>
      <c r="E317" s="5" t="str">
        <f t="shared" si="11"/>
        <v>WESENS/卫神小怪兽</v>
      </c>
      <c r="F317" s="14">
        <v>1.65</v>
      </c>
      <c r="G317" s="4" t="s">
        <v>6</v>
      </c>
    </row>
    <row r="318" spans="1:7" ht="14.25" x14ac:dyDescent="0.15">
      <c r="A318" s="4" t="s">
        <v>94</v>
      </c>
      <c r="B318" s="4" t="s">
        <v>408</v>
      </c>
      <c r="C318" s="5" t="str">
        <f t="shared" si="10"/>
        <v>卫神（wesens）疯狂动物迷</v>
      </c>
      <c r="D318" s="5" t="s">
        <v>603</v>
      </c>
      <c r="E318" s="5" t="str">
        <f t="shared" si="11"/>
        <v>WESENS/卫神疯狂动物迷</v>
      </c>
      <c r="F318" s="14">
        <v>1.3</v>
      </c>
      <c r="G318" s="4" t="s">
        <v>6</v>
      </c>
    </row>
    <row r="319" spans="1:7" ht="14.25" x14ac:dyDescent="0.15">
      <c r="A319" s="4" t="s">
        <v>94</v>
      </c>
      <c r="B319" s="4" t="s">
        <v>409</v>
      </c>
      <c r="C319" s="5" t="str">
        <f t="shared" si="10"/>
        <v>卫神（wesens）zero</v>
      </c>
      <c r="D319" s="5" t="s">
        <v>603</v>
      </c>
      <c r="E319" s="5" t="str">
        <f t="shared" si="11"/>
        <v>WESENS/卫神zero</v>
      </c>
      <c r="F319" s="14">
        <v>1.7</v>
      </c>
      <c r="G319" s="4" t="s">
        <v>6</v>
      </c>
    </row>
    <row r="320" spans="1:7" ht="14.25" x14ac:dyDescent="0.15">
      <c r="A320" s="4" t="s">
        <v>94</v>
      </c>
      <c r="B320" s="4" t="s">
        <v>410</v>
      </c>
      <c r="C320" s="5" t="str">
        <f t="shared" si="10"/>
        <v>卫神（wesens）珊瑚海精灵</v>
      </c>
      <c r="D320" s="5" t="s">
        <v>603</v>
      </c>
      <c r="E320" s="5" t="str">
        <f t="shared" si="11"/>
        <v>WESENS/卫神珊瑚海精灵</v>
      </c>
      <c r="F320" s="14">
        <v>1.56</v>
      </c>
      <c r="G320" s="4" t="s">
        <v>6</v>
      </c>
    </row>
    <row r="321" spans="1:7" ht="14.25" x14ac:dyDescent="0.15">
      <c r="A321" s="4" t="s">
        <v>101</v>
      </c>
      <c r="B321" s="4" t="s">
        <v>411</v>
      </c>
      <c r="C321" s="5" t="str">
        <f t="shared" si="10"/>
        <v>茵茵（cojin）薄乐C</v>
      </c>
      <c r="D321" s="5" t="s">
        <v>604</v>
      </c>
      <c r="E321" s="5" t="str">
        <f t="shared" si="11"/>
        <v>cojin/茵茵薄乐C</v>
      </c>
      <c r="F321" s="14">
        <v>0.9</v>
      </c>
      <c r="G321" s="4" t="str">
        <f>IF(F321&lt;1,"1元以下",IF(1.5&gt;F321&gt;1,"1-1.5元",IF(2&gt;F321&gt;1.5,"1.5-2元",IF(3&gt;F321&gt;2,"2-3元",IF(4&gt;F321&gt;3,"3-4元",IF(F321&gt;4,"4元+"))))))</f>
        <v>1元以下</v>
      </c>
    </row>
    <row r="322" spans="1:7" ht="14.25" x14ac:dyDescent="0.15">
      <c r="A322" s="4" t="s">
        <v>101</v>
      </c>
      <c r="B322" s="4" t="s">
        <v>412</v>
      </c>
      <c r="C322" s="5" t="str">
        <f t="shared" si="10"/>
        <v>茵茵（cojin）特薄绵柔</v>
      </c>
      <c r="D322" s="5" t="s">
        <v>604</v>
      </c>
      <c r="E322" s="5" t="str">
        <f t="shared" si="11"/>
        <v>cojin/茵茵特薄绵柔</v>
      </c>
      <c r="F322" s="14">
        <v>0.85</v>
      </c>
      <c r="G322" s="4" t="str">
        <f>IF(F322&lt;1,"1元以下",IF(1.5&gt;F322&gt;1,"1-1.5元",IF(2&gt;F322&gt;1.5,"1.5-2元",IF(3&gt;F322&gt;2,"2-3元",IF(4&gt;F322&gt;3,"3-4元",IF(F322&gt;4,"4元+"))))))</f>
        <v>1元以下</v>
      </c>
    </row>
    <row r="323" spans="1:7" ht="14.25" x14ac:dyDescent="0.15">
      <c r="A323" s="4" t="s">
        <v>101</v>
      </c>
      <c r="B323" s="4" t="s">
        <v>413</v>
      </c>
      <c r="C323" s="5" t="str">
        <f t="shared" ref="C323:C386" si="13">A323&amp;B323</f>
        <v>茵茵（cojin）柔润轻芯</v>
      </c>
      <c r="D323" s="5" t="s">
        <v>604</v>
      </c>
      <c r="E323" s="5" t="str">
        <f t="shared" ref="E323:E386" si="14">D323&amp;B323</f>
        <v>cojin/茵茵柔润轻芯</v>
      </c>
      <c r="F323" s="14">
        <v>0.96</v>
      </c>
      <c r="G323" s="4" t="str">
        <f>IF(F323&lt;1,"1元以下",IF(1.5&gt;F323&gt;1,"1-1.5元",IF(2&gt;F323&gt;1.5,"1.5-2元",IF(3&gt;F323&gt;2,"2-3元",IF(4&gt;F323&gt;3,"3-4元",IF(F323&gt;4,"4元+"))))))</f>
        <v>1元以下</v>
      </c>
    </row>
    <row r="324" spans="1:7" ht="14.25" x14ac:dyDescent="0.15">
      <c r="A324" s="4" t="s">
        <v>101</v>
      </c>
      <c r="B324" s="4" t="s">
        <v>414</v>
      </c>
      <c r="C324" s="5" t="str">
        <f t="shared" si="13"/>
        <v>茵茵（cojin）元気小精灵</v>
      </c>
      <c r="D324" s="5" t="s">
        <v>604</v>
      </c>
      <c r="E324" s="5" t="str">
        <f t="shared" si="14"/>
        <v>cojin/茵茵元気小精灵</v>
      </c>
      <c r="F324" s="14">
        <v>0.85</v>
      </c>
      <c r="G324" s="4" t="str">
        <f>IF(F324&lt;1,"1元以下",IF(1.5&gt;F324&gt;1,"1-1.5元",IF(2&gt;F324&gt;1.5,"1.5-2元",IF(3&gt;F324&gt;2,"2-3元",IF(4&gt;F324&gt;3,"3-4元",IF(F324&gt;4,"4元+"))))))</f>
        <v>1元以下</v>
      </c>
    </row>
    <row r="325" spans="1:7" ht="14.25" x14ac:dyDescent="0.15">
      <c r="A325" s="4" t="s">
        <v>101</v>
      </c>
      <c r="B325" s="4" t="s">
        <v>415</v>
      </c>
      <c r="C325" s="5" t="str">
        <f t="shared" si="13"/>
        <v>茵茵（cojin）丝薄呵护</v>
      </c>
      <c r="D325" s="5" t="s">
        <v>604</v>
      </c>
      <c r="E325" s="5" t="str">
        <f t="shared" si="14"/>
        <v>cojin/茵茵丝薄呵护</v>
      </c>
      <c r="F325" s="14">
        <v>0.92</v>
      </c>
      <c r="G325" s="4" t="str">
        <f>IF(F325&lt;1,"1元以下",IF(1.5&gt;F325&gt;1,"1-1.5元",IF(2&gt;F325&gt;1.5,"1.5-2元",IF(3&gt;F325&gt;2,"2-3元",IF(4&gt;F325&gt;3,"3-4元",IF(F325&gt;4,"4元+"))))))</f>
        <v>1元以下</v>
      </c>
    </row>
    <row r="326" spans="1:7" ht="14.25" x14ac:dyDescent="0.15">
      <c r="A326" s="4" t="s">
        <v>101</v>
      </c>
      <c r="B326" s="4" t="s">
        <v>416</v>
      </c>
      <c r="C326" s="5" t="str">
        <f t="shared" si="13"/>
        <v>茵茵（cojin）超级薄系列</v>
      </c>
      <c r="D326" s="5" t="s">
        <v>604</v>
      </c>
      <c r="E326" s="5" t="str">
        <f t="shared" si="14"/>
        <v>cojin/茵茵超级薄系列</v>
      </c>
      <c r="F326" s="14">
        <v>0.92</v>
      </c>
      <c r="G326" s="4" t="s">
        <v>4</v>
      </c>
    </row>
    <row r="327" spans="1:7" ht="14.25" x14ac:dyDescent="0.15">
      <c r="A327" s="4" t="s">
        <v>101</v>
      </c>
      <c r="B327" s="4" t="s">
        <v>417</v>
      </c>
      <c r="C327" s="5" t="str">
        <f t="shared" si="13"/>
        <v>茵茵（cojin）童话家</v>
      </c>
      <c r="D327" s="5" t="s">
        <v>604</v>
      </c>
      <c r="E327" s="5" t="str">
        <f t="shared" si="14"/>
        <v>cojin/茵茵童话家</v>
      </c>
      <c r="F327" s="14">
        <v>1</v>
      </c>
      <c r="G327" s="4" t="s">
        <v>4</v>
      </c>
    </row>
    <row r="328" spans="1:7" ht="14.25" x14ac:dyDescent="0.15">
      <c r="A328" s="4" t="s">
        <v>106</v>
      </c>
      <c r="B328" s="4" t="s">
        <v>418</v>
      </c>
      <c r="C328" s="5" t="str">
        <f t="shared" si="13"/>
        <v>子初（Springbuds）薄羽芯</v>
      </c>
      <c r="D328" s="5" t="s">
        <v>605</v>
      </c>
      <c r="E328" s="5" t="str">
        <f t="shared" si="14"/>
        <v>子初薄羽芯</v>
      </c>
      <c r="F328" s="14">
        <v>1.23</v>
      </c>
      <c r="G328" s="4" t="s">
        <v>6</v>
      </c>
    </row>
    <row r="329" spans="1:7" ht="14.25" x14ac:dyDescent="0.15">
      <c r="A329" s="4" t="s">
        <v>87</v>
      </c>
      <c r="B329" s="4" t="s">
        <v>419</v>
      </c>
      <c r="C329" s="5" t="str">
        <f t="shared" si="13"/>
        <v>十月结晶小小冒险家</v>
      </c>
      <c r="D329" s="5" t="s">
        <v>87</v>
      </c>
      <c r="E329" s="5" t="str">
        <f t="shared" si="14"/>
        <v>十月结晶小小冒险家</v>
      </c>
      <c r="F329" s="14">
        <v>1.44</v>
      </c>
      <c r="G329" s="4" t="s">
        <v>6</v>
      </c>
    </row>
    <row r="330" spans="1:7" ht="14.25" x14ac:dyDescent="0.15">
      <c r="A330" s="4" t="s">
        <v>87</v>
      </c>
      <c r="B330" s="4" t="s">
        <v>340</v>
      </c>
      <c r="C330" s="5" t="str">
        <f t="shared" si="13"/>
        <v>十月结晶小小梦想家</v>
      </c>
      <c r="D330" s="5" t="s">
        <v>87</v>
      </c>
      <c r="E330" s="5" t="str">
        <f t="shared" si="14"/>
        <v>十月结晶小小梦想家</v>
      </c>
      <c r="F330" s="4">
        <v>1.53</v>
      </c>
      <c r="G330" s="4" t="s">
        <v>6</v>
      </c>
    </row>
    <row r="331" spans="1:7" ht="14.25" x14ac:dyDescent="0.15">
      <c r="A331" s="4" t="s">
        <v>87</v>
      </c>
      <c r="B331" s="4" t="s">
        <v>420</v>
      </c>
      <c r="C331" s="5" t="str">
        <f t="shared" si="13"/>
        <v>十月结晶小小远洋家</v>
      </c>
      <c r="D331" s="5" t="s">
        <v>87</v>
      </c>
      <c r="E331" s="5" t="str">
        <f t="shared" si="14"/>
        <v>十月结晶小小远洋家</v>
      </c>
      <c r="F331" s="4">
        <v>1.79</v>
      </c>
      <c r="G331" s="4" t="s">
        <v>6</v>
      </c>
    </row>
    <row r="332" spans="1:7" ht="14.25" x14ac:dyDescent="0.15">
      <c r="A332" s="4" t="s">
        <v>87</v>
      </c>
      <c r="B332" s="4" t="s">
        <v>421</v>
      </c>
      <c r="C332" s="5" t="str">
        <f t="shared" si="13"/>
        <v>十月结晶飞翔家</v>
      </c>
      <c r="D332" s="5" t="s">
        <v>87</v>
      </c>
      <c r="E332" s="5" t="str">
        <f t="shared" si="14"/>
        <v>十月结晶飞翔家</v>
      </c>
      <c r="F332" s="4">
        <v>2.27</v>
      </c>
      <c r="G332" s="4" t="s">
        <v>10</v>
      </c>
    </row>
    <row r="333" spans="1:7" ht="14.25" x14ac:dyDescent="0.15">
      <c r="A333" s="4" t="s">
        <v>88</v>
      </c>
      <c r="B333" s="4" t="s">
        <v>422</v>
      </c>
      <c r="C333" s="5" t="str">
        <f t="shared" si="13"/>
        <v>舒比奇维E鲜润</v>
      </c>
      <c r="D333" s="5" t="s">
        <v>606</v>
      </c>
      <c r="E333" s="5" t="str">
        <f t="shared" si="14"/>
        <v>Suitsky/舒比奇维E鲜润</v>
      </c>
      <c r="F333" s="4">
        <v>1.44</v>
      </c>
      <c r="G333" s="4" t="s">
        <v>6</v>
      </c>
    </row>
    <row r="334" spans="1:7" ht="14.25" x14ac:dyDescent="0.15">
      <c r="A334" s="4" t="s">
        <v>88</v>
      </c>
      <c r="B334" s="4" t="s">
        <v>423</v>
      </c>
      <c r="C334" s="5" t="str">
        <f t="shared" si="13"/>
        <v>舒比奇乳木果鲜</v>
      </c>
      <c r="D334" s="5" t="s">
        <v>606</v>
      </c>
      <c r="E334" s="5" t="str">
        <f t="shared" si="14"/>
        <v>Suitsky/舒比奇乳木果鲜</v>
      </c>
      <c r="F334" s="4">
        <v>1.57</v>
      </c>
      <c r="G334" s="4" t="s">
        <v>6</v>
      </c>
    </row>
    <row r="335" spans="1:7" ht="14.25" x14ac:dyDescent="0.15">
      <c r="A335" s="4" t="s">
        <v>88</v>
      </c>
      <c r="B335" s="4" t="s">
        <v>424</v>
      </c>
      <c r="C335" s="5" t="str">
        <f t="shared" si="13"/>
        <v>舒比奇薄荷植愈</v>
      </c>
      <c r="D335" s="5" t="s">
        <v>606</v>
      </c>
      <c r="E335" s="5" t="str">
        <f t="shared" si="14"/>
        <v>Suitsky/舒比奇薄荷植愈</v>
      </c>
      <c r="F335" s="4">
        <v>1.98</v>
      </c>
      <c r="G335" s="4" t="s">
        <v>6</v>
      </c>
    </row>
    <row r="336" spans="1:7" ht="14.25" x14ac:dyDescent="0.15">
      <c r="A336" s="4" t="s">
        <v>88</v>
      </c>
      <c r="B336" s="4" t="s">
        <v>425</v>
      </c>
      <c r="C336" s="5" t="str">
        <f t="shared" si="13"/>
        <v>舒比奇AB芯抑菌</v>
      </c>
      <c r="D336" s="5" t="s">
        <v>606</v>
      </c>
      <c r="E336" s="5" t="str">
        <f t="shared" si="14"/>
        <v>Suitsky/舒比奇AB芯抑菌</v>
      </c>
      <c r="F336" s="4">
        <v>2.16</v>
      </c>
      <c r="G336" s="4" t="s">
        <v>10</v>
      </c>
    </row>
    <row r="337" spans="1:7" ht="14.25" x14ac:dyDescent="0.15">
      <c r="A337" s="4" t="s">
        <v>88</v>
      </c>
      <c r="B337" s="4" t="s">
        <v>426</v>
      </c>
      <c r="C337" s="5" t="str">
        <f t="shared" si="13"/>
        <v>舒比奇透气薄敏感肌</v>
      </c>
      <c r="D337" s="5" t="s">
        <v>606</v>
      </c>
      <c r="E337" s="5" t="str">
        <f t="shared" si="14"/>
        <v>Suitsky/舒比奇透气薄敏感肌</v>
      </c>
      <c r="F337" s="4">
        <v>1.18</v>
      </c>
      <c r="G337" s="4" t="s">
        <v>6</v>
      </c>
    </row>
    <row r="338" spans="1:7" ht="14.25" x14ac:dyDescent="0.15">
      <c r="A338" s="4" t="s">
        <v>88</v>
      </c>
      <c r="B338" s="4" t="s">
        <v>427</v>
      </c>
      <c r="C338" s="5" t="str">
        <f t="shared" si="13"/>
        <v>舒比奇奢宠柔</v>
      </c>
      <c r="D338" s="5" t="s">
        <v>606</v>
      </c>
      <c r="E338" s="5" t="str">
        <f t="shared" si="14"/>
        <v>Suitsky/舒比奇奢宠柔</v>
      </c>
      <c r="F338" s="4">
        <v>1.27</v>
      </c>
      <c r="G338" s="4" t="s">
        <v>6</v>
      </c>
    </row>
    <row r="339" spans="1:7" ht="14.25" x14ac:dyDescent="0.15">
      <c r="A339" s="4" t="s">
        <v>88</v>
      </c>
      <c r="B339" s="4" t="s">
        <v>428</v>
      </c>
      <c r="C339" s="5" t="str">
        <f t="shared" si="13"/>
        <v>舒比奇舞曲</v>
      </c>
      <c r="D339" s="5" t="s">
        <v>606</v>
      </c>
      <c r="E339" s="5" t="str">
        <f t="shared" si="14"/>
        <v>Suitsky/舒比奇舞曲</v>
      </c>
      <c r="F339" s="4">
        <v>1.2</v>
      </c>
      <c r="G339" s="4" t="s">
        <v>6</v>
      </c>
    </row>
    <row r="340" spans="1:7" ht="14.25" x14ac:dyDescent="0.15">
      <c r="A340" s="4" t="s">
        <v>88</v>
      </c>
      <c r="B340" s="4" t="s">
        <v>429</v>
      </c>
      <c r="C340" s="5" t="str">
        <f t="shared" si="13"/>
        <v>舒比奇微氧芯</v>
      </c>
      <c r="D340" s="5" t="s">
        <v>606</v>
      </c>
      <c r="E340" s="5" t="str">
        <f t="shared" si="14"/>
        <v>Suitsky/舒比奇微氧芯</v>
      </c>
      <c r="F340" s="4">
        <v>2.8</v>
      </c>
      <c r="G340" s="6" t="s">
        <v>8</v>
      </c>
    </row>
    <row r="341" spans="1:7" ht="14.25" x14ac:dyDescent="0.15">
      <c r="A341" s="4" t="s">
        <v>88</v>
      </c>
      <c r="B341" s="4" t="s">
        <v>430</v>
      </c>
      <c r="C341" s="5" t="str">
        <f t="shared" si="13"/>
        <v>舒比奇丝蛋白</v>
      </c>
      <c r="D341" s="5" t="s">
        <v>606</v>
      </c>
      <c r="E341" s="5" t="str">
        <f t="shared" si="14"/>
        <v>Suitsky/舒比奇丝蛋白</v>
      </c>
      <c r="F341" s="4">
        <v>1.89</v>
      </c>
      <c r="G341" s="4" t="s">
        <v>6</v>
      </c>
    </row>
    <row r="342" spans="1:7" ht="14.25" x14ac:dyDescent="0.15">
      <c r="A342" s="4" t="s">
        <v>80</v>
      </c>
      <c r="B342" s="4" t="s">
        <v>431</v>
      </c>
      <c r="C342" s="5" t="str">
        <f t="shared" si="13"/>
        <v>名人宝宝一抹轻芯</v>
      </c>
      <c r="D342" s="5" t="s">
        <v>80</v>
      </c>
      <c r="E342" s="5" t="str">
        <f t="shared" si="14"/>
        <v>名人宝宝一抹轻芯</v>
      </c>
      <c r="F342" s="4">
        <v>1.0900000000000001</v>
      </c>
      <c r="G342" s="4" t="s">
        <v>6</v>
      </c>
    </row>
    <row r="343" spans="1:7" ht="14.25" x14ac:dyDescent="0.15">
      <c r="A343" s="4" t="s">
        <v>80</v>
      </c>
      <c r="B343" s="4" t="s">
        <v>432</v>
      </c>
      <c r="C343" s="5" t="str">
        <f t="shared" si="13"/>
        <v>名人宝宝轻松小熊</v>
      </c>
      <c r="D343" s="5" t="s">
        <v>80</v>
      </c>
      <c r="E343" s="5" t="str">
        <f t="shared" si="14"/>
        <v>名人宝宝轻松小熊</v>
      </c>
      <c r="F343" s="4">
        <v>1.19</v>
      </c>
      <c r="G343" s="4" t="s">
        <v>6</v>
      </c>
    </row>
    <row r="344" spans="1:7" ht="14.25" x14ac:dyDescent="0.15">
      <c r="A344" s="4" t="s">
        <v>80</v>
      </c>
      <c r="B344" s="4" t="s">
        <v>433</v>
      </c>
      <c r="C344" s="5" t="str">
        <f t="shared" si="13"/>
        <v>名人宝宝萌叽</v>
      </c>
      <c r="D344" s="5" t="s">
        <v>80</v>
      </c>
      <c r="E344" s="5" t="str">
        <f t="shared" si="14"/>
        <v>名人宝宝萌叽</v>
      </c>
      <c r="F344" s="4">
        <v>1.25</v>
      </c>
      <c r="G344" s="4" t="s">
        <v>6</v>
      </c>
    </row>
    <row r="345" spans="1:7" ht="14.25" x14ac:dyDescent="0.15">
      <c r="A345" s="4" t="s">
        <v>105</v>
      </c>
      <c r="B345" s="4" t="s">
        <v>434</v>
      </c>
      <c r="C345" s="5" t="str">
        <f t="shared" si="13"/>
        <v>优茵金质环腰</v>
      </c>
      <c r="D345" s="5" t="s">
        <v>105</v>
      </c>
      <c r="E345" s="5" t="str">
        <f t="shared" si="14"/>
        <v>优茵金质环腰</v>
      </c>
      <c r="F345" s="4">
        <v>0.74</v>
      </c>
      <c r="G345" s="4" t="s">
        <v>4</v>
      </c>
    </row>
    <row r="346" spans="1:7" ht="14.25" x14ac:dyDescent="0.15">
      <c r="A346" s="4" t="s">
        <v>105</v>
      </c>
      <c r="B346" s="4" t="s">
        <v>435</v>
      </c>
      <c r="C346" s="5" t="str">
        <f t="shared" si="13"/>
        <v>优茵乐天派</v>
      </c>
      <c r="D346" s="5" t="s">
        <v>105</v>
      </c>
      <c r="E346" s="5" t="str">
        <f t="shared" si="14"/>
        <v>优茵乐天派</v>
      </c>
      <c r="F346" s="4">
        <v>0.8</v>
      </c>
      <c r="G346" s="4" t="s">
        <v>4</v>
      </c>
    </row>
    <row r="347" spans="1:7" ht="14.25" x14ac:dyDescent="0.15">
      <c r="A347" s="4" t="s">
        <v>105</v>
      </c>
      <c r="B347" s="4" t="s">
        <v>436</v>
      </c>
      <c r="C347" s="5" t="str">
        <f t="shared" si="13"/>
        <v>优茵优+柔</v>
      </c>
      <c r="D347" s="5" t="s">
        <v>105</v>
      </c>
      <c r="E347" s="5" t="str">
        <f t="shared" si="14"/>
        <v>优茵优+柔</v>
      </c>
      <c r="F347" s="4">
        <v>0.71</v>
      </c>
      <c r="G347" s="4" t="s">
        <v>4</v>
      </c>
    </row>
    <row r="348" spans="1:7" ht="14.25" x14ac:dyDescent="0.15">
      <c r="A348" s="4" t="s">
        <v>105</v>
      </c>
      <c r="B348" s="4" t="s">
        <v>437</v>
      </c>
      <c r="C348" s="5" t="str">
        <f t="shared" si="13"/>
        <v>优茵优+薄</v>
      </c>
      <c r="D348" s="5" t="s">
        <v>105</v>
      </c>
      <c r="E348" s="5" t="str">
        <f t="shared" si="14"/>
        <v>优茵优+薄</v>
      </c>
      <c r="F348" s="4">
        <v>0.71</v>
      </c>
      <c r="G348" s="4" t="s">
        <v>4</v>
      </c>
    </row>
    <row r="349" spans="1:7" ht="14.25" x14ac:dyDescent="0.15">
      <c r="A349" s="4" t="s">
        <v>105</v>
      </c>
      <c r="B349" s="4" t="s">
        <v>438</v>
      </c>
      <c r="C349" s="5" t="str">
        <f t="shared" si="13"/>
        <v>优茵弱酸果C</v>
      </c>
      <c r="D349" s="5" t="s">
        <v>105</v>
      </c>
      <c r="E349" s="5" t="str">
        <f t="shared" si="14"/>
        <v>优茵弱酸果C</v>
      </c>
      <c r="F349" s="4">
        <v>0.76</v>
      </c>
      <c r="G349" s="4" t="s">
        <v>4</v>
      </c>
    </row>
    <row r="350" spans="1:7" ht="14.25" x14ac:dyDescent="0.15">
      <c r="A350" s="4" t="s">
        <v>3</v>
      </c>
      <c r="B350" s="4" t="s">
        <v>439</v>
      </c>
      <c r="C350" s="5" t="str">
        <f t="shared" si="13"/>
        <v>9CC位薄</v>
      </c>
      <c r="D350" s="5" t="s">
        <v>3</v>
      </c>
      <c r="E350" s="5" t="str">
        <f t="shared" si="14"/>
        <v>9CC位薄</v>
      </c>
      <c r="F350" s="4">
        <v>0.8</v>
      </c>
      <c r="G350" s="4" t="s">
        <v>4</v>
      </c>
    </row>
    <row r="351" spans="1:7" ht="14.25" x14ac:dyDescent="0.15">
      <c r="A351" s="4" t="s">
        <v>3</v>
      </c>
      <c r="B351" s="4" t="s">
        <v>440</v>
      </c>
      <c r="C351" s="5" t="str">
        <f t="shared" si="13"/>
        <v>9C可爱爽</v>
      </c>
      <c r="D351" s="5" t="s">
        <v>3</v>
      </c>
      <c r="E351" s="5" t="str">
        <f t="shared" si="14"/>
        <v>9C可爱爽</v>
      </c>
      <c r="F351" s="4">
        <v>0.8</v>
      </c>
      <c r="G351" s="4" t="s">
        <v>4</v>
      </c>
    </row>
    <row r="352" spans="1:7" ht="14.25" x14ac:dyDescent="0.15">
      <c r="A352" s="4" t="s">
        <v>11</v>
      </c>
      <c r="B352" s="4" t="s">
        <v>362</v>
      </c>
      <c r="C352" s="5" t="str">
        <f t="shared" si="13"/>
        <v>BaKen/倍康薄系列</v>
      </c>
      <c r="D352" s="5" t="s">
        <v>11</v>
      </c>
      <c r="E352" s="5" t="str">
        <f t="shared" si="14"/>
        <v>BaKen/倍康薄系列</v>
      </c>
      <c r="F352" s="4">
        <v>0.98</v>
      </c>
      <c r="G352" s="4" t="s">
        <v>4</v>
      </c>
    </row>
    <row r="353" spans="1:7" ht="14.25" x14ac:dyDescent="0.15">
      <c r="A353" s="4" t="s">
        <v>11</v>
      </c>
      <c r="B353" s="4" t="s">
        <v>441</v>
      </c>
      <c r="C353" s="5" t="str">
        <f t="shared" si="13"/>
        <v>BaKen/倍康柔薄系列</v>
      </c>
      <c r="D353" s="5" t="s">
        <v>11</v>
      </c>
      <c r="E353" s="5" t="str">
        <f t="shared" si="14"/>
        <v>BaKen/倍康柔薄系列</v>
      </c>
      <c r="F353" s="4">
        <v>1</v>
      </c>
      <c r="G353" s="4" t="s">
        <v>6</v>
      </c>
    </row>
    <row r="354" spans="1:7" ht="14.25" x14ac:dyDescent="0.15">
      <c r="A354" s="4" t="s">
        <v>11</v>
      </c>
      <c r="B354" s="4" t="s">
        <v>442</v>
      </c>
      <c r="C354" s="5" t="str">
        <f t="shared" si="13"/>
        <v>BaKen/倍康净护系列</v>
      </c>
      <c r="D354" s="5" t="s">
        <v>11</v>
      </c>
      <c r="E354" s="5" t="str">
        <f t="shared" si="14"/>
        <v>BaKen/倍康净护系列</v>
      </c>
      <c r="F354" s="4">
        <v>1.0900000000000001</v>
      </c>
      <c r="G354" s="4" t="s">
        <v>6</v>
      </c>
    </row>
    <row r="355" spans="1:7" ht="14.25" x14ac:dyDescent="0.15">
      <c r="A355" s="4" t="s">
        <v>11</v>
      </c>
      <c r="B355" s="4" t="s">
        <v>443</v>
      </c>
      <c r="C355" s="5" t="str">
        <f t="shared" si="13"/>
        <v>BaKen/倍康吸系列</v>
      </c>
      <c r="D355" s="5" t="s">
        <v>11</v>
      </c>
      <c r="E355" s="5" t="str">
        <f t="shared" si="14"/>
        <v>BaKen/倍康吸系列</v>
      </c>
      <c r="F355" s="4">
        <v>1.17</v>
      </c>
      <c r="G355" s="4" t="s">
        <v>6</v>
      </c>
    </row>
    <row r="356" spans="1:7" ht="14.25" x14ac:dyDescent="0.15">
      <c r="A356" s="4" t="s">
        <v>11</v>
      </c>
      <c r="B356" s="4" t="s">
        <v>444</v>
      </c>
      <c r="C356" s="5" t="str">
        <f t="shared" si="13"/>
        <v>BaKen/倍康国潮熊猫</v>
      </c>
      <c r="D356" s="5" t="s">
        <v>11</v>
      </c>
      <c r="E356" s="5" t="str">
        <f t="shared" si="14"/>
        <v>BaKen/倍康国潮熊猫</v>
      </c>
      <c r="F356" s="4">
        <v>1.17</v>
      </c>
      <c r="G356" s="4" t="s">
        <v>6</v>
      </c>
    </row>
    <row r="357" spans="1:7" ht="14.25" x14ac:dyDescent="0.15">
      <c r="A357" s="4" t="s">
        <v>17</v>
      </c>
      <c r="B357" s="4" t="s">
        <v>445</v>
      </c>
      <c r="C357" s="5" t="str">
        <f t="shared" si="13"/>
        <v>Berlquer/蓓趣云端系列</v>
      </c>
      <c r="D357" s="5" t="s">
        <v>17</v>
      </c>
      <c r="E357" s="5" t="str">
        <f t="shared" si="14"/>
        <v>Berlquer/蓓趣云端系列</v>
      </c>
      <c r="F357" s="4">
        <v>1.37</v>
      </c>
      <c r="G357" s="4" t="s">
        <v>6</v>
      </c>
    </row>
    <row r="358" spans="1:7" ht="14.25" x14ac:dyDescent="0.15">
      <c r="A358" s="4" t="s">
        <v>17</v>
      </c>
      <c r="B358" s="4" t="s">
        <v>446</v>
      </c>
      <c r="C358" s="5" t="str">
        <f t="shared" si="13"/>
        <v>Berlquer/蓓趣缤纷童年</v>
      </c>
      <c r="D358" s="5" t="s">
        <v>17</v>
      </c>
      <c r="E358" s="5" t="str">
        <f t="shared" si="14"/>
        <v>Berlquer/蓓趣缤纷童年</v>
      </c>
      <c r="F358" s="4">
        <v>1.37</v>
      </c>
      <c r="G358" s="4" t="s">
        <v>6</v>
      </c>
    </row>
    <row r="359" spans="1:7" ht="14.25" x14ac:dyDescent="0.15">
      <c r="A359" s="4" t="s">
        <v>17</v>
      </c>
      <c r="B359" s="4" t="s">
        <v>447</v>
      </c>
      <c r="C359" s="5" t="str">
        <f t="shared" si="13"/>
        <v>Berlquer/蓓趣梦幻海洋</v>
      </c>
      <c r="D359" s="5" t="s">
        <v>17</v>
      </c>
      <c r="E359" s="5" t="str">
        <f t="shared" si="14"/>
        <v>Berlquer/蓓趣梦幻海洋</v>
      </c>
      <c r="F359" s="4">
        <v>1.9</v>
      </c>
      <c r="G359" s="4" t="s">
        <v>6</v>
      </c>
    </row>
    <row r="360" spans="1:7" ht="14.25" x14ac:dyDescent="0.15">
      <c r="A360" s="4" t="s">
        <v>17</v>
      </c>
      <c r="B360" s="4" t="s">
        <v>448</v>
      </c>
      <c r="C360" s="5" t="str">
        <f t="shared" si="13"/>
        <v>Berlquer/蓓趣丛林之王</v>
      </c>
      <c r="D360" s="5" t="s">
        <v>17</v>
      </c>
      <c r="E360" s="5" t="str">
        <f t="shared" si="14"/>
        <v>Berlquer/蓓趣丛林之王</v>
      </c>
      <c r="F360" s="4">
        <v>1.17</v>
      </c>
      <c r="G360" s="4" t="s">
        <v>6</v>
      </c>
    </row>
    <row r="361" spans="1:7" ht="14.25" x14ac:dyDescent="0.15">
      <c r="A361" s="4" t="s">
        <v>18</v>
      </c>
      <c r="B361" s="4" t="s">
        <v>449</v>
      </c>
      <c r="C361" s="5" t="str">
        <f t="shared" si="13"/>
        <v>Besuper/贝舒乐真芯柔</v>
      </c>
      <c r="D361" s="5" t="s">
        <v>18</v>
      </c>
      <c r="E361" s="5" t="str">
        <f t="shared" si="14"/>
        <v>Besuper/贝舒乐真芯柔</v>
      </c>
      <c r="F361" s="4">
        <v>1.41</v>
      </c>
      <c r="G361" s="4" t="s">
        <v>6</v>
      </c>
    </row>
    <row r="362" spans="1:7" ht="14.25" x14ac:dyDescent="0.15">
      <c r="A362" s="4" t="s">
        <v>18</v>
      </c>
      <c r="B362" s="4" t="s">
        <v>450</v>
      </c>
      <c r="C362" s="5" t="str">
        <f t="shared" si="13"/>
        <v>Besuper/贝舒乐真芯爱</v>
      </c>
      <c r="D362" s="5" t="s">
        <v>18</v>
      </c>
      <c r="E362" s="5" t="str">
        <f t="shared" si="14"/>
        <v>Besuper/贝舒乐真芯爱</v>
      </c>
      <c r="F362" s="4">
        <v>1.1299999999999999</v>
      </c>
      <c r="G362" s="4" t="s">
        <v>6</v>
      </c>
    </row>
    <row r="363" spans="1:7" ht="14.25" x14ac:dyDescent="0.15">
      <c r="A363" s="4" t="s">
        <v>18</v>
      </c>
      <c r="B363" s="4" t="s">
        <v>451</v>
      </c>
      <c r="C363" s="5" t="str">
        <f t="shared" si="13"/>
        <v>Besuper/贝舒乐真芯吸</v>
      </c>
      <c r="D363" s="5" t="s">
        <v>18</v>
      </c>
      <c r="E363" s="5" t="str">
        <f t="shared" si="14"/>
        <v>Besuper/贝舒乐真芯吸</v>
      </c>
      <c r="F363" s="4">
        <v>1.0900000000000001</v>
      </c>
      <c r="G363" s="4" t="s">
        <v>6</v>
      </c>
    </row>
    <row r="364" spans="1:7" ht="14.25" x14ac:dyDescent="0.15">
      <c r="A364" s="4" t="s">
        <v>18</v>
      </c>
      <c r="B364" s="4" t="s">
        <v>452</v>
      </c>
      <c r="C364" s="5" t="str">
        <f t="shared" si="13"/>
        <v>Besuper/贝舒乐真芯睡</v>
      </c>
      <c r="D364" s="5" t="s">
        <v>18</v>
      </c>
      <c r="E364" s="5" t="str">
        <f t="shared" si="14"/>
        <v>Besuper/贝舒乐真芯睡</v>
      </c>
      <c r="F364" s="4">
        <v>1.95</v>
      </c>
      <c r="G364" s="4" t="s">
        <v>6</v>
      </c>
    </row>
    <row r="365" spans="1:7" ht="14.25" x14ac:dyDescent="0.15">
      <c r="A365" s="4" t="s">
        <v>18</v>
      </c>
      <c r="B365" s="4" t="s">
        <v>453</v>
      </c>
      <c r="C365" s="5" t="str">
        <f t="shared" si="13"/>
        <v>Besuper/贝舒乐真芯薄</v>
      </c>
      <c r="D365" s="5" t="s">
        <v>18</v>
      </c>
      <c r="E365" s="5" t="str">
        <f t="shared" si="14"/>
        <v>Besuper/贝舒乐真芯薄</v>
      </c>
      <c r="F365" s="4">
        <v>0.89</v>
      </c>
      <c r="G365" s="4" t="s">
        <v>4</v>
      </c>
    </row>
    <row r="366" spans="1:7" ht="14.25" x14ac:dyDescent="0.15">
      <c r="A366" s="4" t="s">
        <v>23</v>
      </c>
      <c r="B366" s="4" t="s">
        <v>454</v>
      </c>
      <c r="C366" s="5" t="str">
        <f t="shared" si="13"/>
        <v>Classic Teddy/精典泰迪金芯呵护（超薄透气）</v>
      </c>
      <c r="D366" s="5" t="s">
        <v>607</v>
      </c>
      <c r="E366" s="5" t="str">
        <f t="shared" si="14"/>
        <v>精典泰迪金芯呵护（超薄透气）</v>
      </c>
      <c r="F366" s="4">
        <v>0.85</v>
      </c>
      <c r="G366" s="4" t="s">
        <v>4</v>
      </c>
    </row>
    <row r="367" spans="1:7" ht="14.25" x14ac:dyDescent="0.15">
      <c r="A367" s="4" t="s">
        <v>23</v>
      </c>
      <c r="B367" s="4" t="s">
        <v>455</v>
      </c>
      <c r="C367" s="5" t="str">
        <f t="shared" si="13"/>
        <v>Classic Teddy/精典泰迪丝享奢宠（弱酸）</v>
      </c>
      <c r="D367" s="5" t="s">
        <v>607</v>
      </c>
      <c r="E367" s="5" t="str">
        <f t="shared" si="14"/>
        <v>精典泰迪丝享奢宠（弱酸）</v>
      </c>
      <c r="F367" s="4">
        <v>1.25</v>
      </c>
      <c r="G367" s="4" t="s">
        <v>6</v>
      </c>
    </row>
    <row r="368" spans="1:7" ht="14.25" x14ac:dyDescent="0.15">
      <c r="A368" s="4" t="s">
        <v>23</v>
      </c>
      <c r="B368" s="4" t="s">
        <v>456</v>
      </c>
      <c r="C368" s="5" t="str">
        <f t="shared" si="13"/>
        <v>Classic Teddy/精典泰迪医护级</v>
      </c>
      <c r="D368" s="5" t="s">
        <v>607</v>
      </c>
      <c r="E368" s="5" t="str">
        <f t="shared" si="14"/>
        <v>精典泰迪医护级</v>
      </c>
      <c r="F368" s="4">
        <v>0.95</v>
      </c>
      <c r="G368" s="4" t="s">
        <v>4</v>
      </c>
    </row>
    <row r="369" spans="1:7" ht="14.25" x14ac:dyDescent="0.15">
      <c r="A369" s="4" t="s">
        <v>25</v>
      </c>
      <c r="B369" s="4" t="s">
        <v>457</v>
      </c>
      <c r="C369" s="5" t="str">
        <f t="shared" si="13"/>
        <v>DADDY'S CHOICE/爸爸的选择钻石装</v>
      </c>
      <c r="D369" s="5" t="s">
        <v>608</v>
      </c>
      <c r="E369" s="5" t="str">
        <f t="shared" si="14"/>
        <v>爸爸的选择钻石装</v>
      </c>
      <c r="F369" s="4">
        <v>1.59</v>
      </c>
      <c r="G369" s="4" t="s">
        <v>6</v>
      </c>
    </row>
    <row r="370" spans="1:7" ht="14.25" x14ac:dyDescent="0.15">
      <c r="A370" s="4" t="s">
        <v>25</v>
      </c>
      <c r="B370" s="4" t="s">
        <v>458</v>
      </c>
      <c r="C370" s="5" t="str">
        <f t="shared" si="13"/>
        <v>DADDY'S CHOICE/爸爸的选择轻透2.0</v>
      </c>
      <c r="D370" s="5" t="s">
        <v>608</v>
      </c>
      <c r="E370" s="5" t="str">
        <f t="shared" si="14"/>
        <v>爸爸的选择轻透2.0</v>
      </c>
      <c r="F370" s="4">
        <v>1.17</v>
      </c>
      <c r="G370" s="4" t="s">
        <v>6</v>
      </c>
    </row>
    <row r="371" spans="1:7" ht="14.25" x14ac:dyDescent="0.15">
      <c r="A371" s="4" t="s">
        <v>26</v>
      </c>
      <c r="B371" s="4" t="s">
        <v>459</v>
      </c>
      <c r="C371" s="5" t="str">
        <f t="shared" si="13"/>
        <v>DodieAir柔日款</v>
      </c>
      <c r="D371" s="5" t="s">
        <v>26</v>
      </c>
      <c r="E371" s="5" t="str">
        <f t="shared" si="14"/>
        <v>DodieAir柔日款</v>
      </c>
      <c r="F371" s="4">
        <v>2.25</v>
      </c>
      <c r="G371" s="4" t="s">
        <v>10</v>
      </c>
    </row>
    <row r="372" spans="1:7" ht="14.25" x14ac:dyDescent="0.15">
      <c r="A372" s="4" t="s">
        <v>26</v>
      </c>
      <c r="B372" s="4" t="s">
        <v>460</v>
      </c>
      <c r="C372" s="5" t="str">
        <f t="shared" si="13"/>
        <v>DodieAir柔夜款</v>
      </c>
      <c r="D372" s="5" t="s">
        <v>26</v>
      </c>
      <c r="E372" s="5" t="str">
        <f t="shared" si="14"/>
        <v>DodieAir柔夜款</v>
      </c>
      <c r="F372" s="4">
        <v>2.25</v>
      </c>
      <c r="G372" s="4" t="s">
        <v>10</v>
      </c>
    </row>
    <row r="373" spans="1:7" ht="14.25" x14ac:dyDescent="0.15">
      <c r="A373" s="4" t="s">
        <v>26</v>
      </c>
      <c r="B373" s="4" t="s">
        <v>461</v>
      </c>
      <c r="C373" s="5" t="str">
        <f t="shared" si="13"/>
        <v>DodieBreeze透日款</v>
      </c>
      <c r="D373" s="5" t="s">
        <v>26</v>
      </c>
      <c r="E373" s="5" t="str">
        <f t="shared" si="14"/>
        <v>DodieBreeze透日款</v>
      </c>
      <c r="F373" s="4">
        <v>1.93</v>
      </c>
      <c r="G373" s="4" t="s">
        <v>6</v>
      </c>
    </row>
    <row r="374" spans="1:7" ht="14.25" x14ac:dyDescent="0.15">
      <c r="A374" s="4" t="s">
        <v>26</v>
      </c>
      <c r="B374" s="4" t="s">
        <v>462</v>
      </c>
      <c r="C374" s="5" t="str">
        <f t="shared" si="13"/>
        <v>DodieBreeze透夜款</v>
      </c>
      <c r="D374" s="5" t="s">
        <v>26</v>
      </c>
      <c r="E374" s="5" t="str">
        <f t="shared" si="14"/>
        <v>DodieBreeze透夜款</v>
      </c>
      <c r="F374" s="4">
        <v>1.93</v>
      </c>
      <c r="G374" s="4" t="s">
        <v>6</v>
      </c>
    </row>
    <row r="375" spans="1:7" ht="14.25" x14ac:dyDescent="0.15">
      <c r="A375" s="4" t="s">
        <v>26</v>
      </c>
      <c r="B375" s="4" t="s">
        <v>463</v>
      </c>
      <c r="C375" s="5" t="str">
        <f t="shared" si="13"/>
        <v>Dodie兔兔柔</v>
      </c>
      <c r="D375" s="5" t="s">
        <v>26</v>
      </c>
      <c r="E375" s="5" t="str">
        <f t="shared" si="14"/>
        <v>Dodie兔兔柔</v>
      </c>
      <c r="F375" s="4">
        <v>1.93</v>
      </c>
      <c r="G375" s="4" t="s">
        <v>6</v>
      </c>
    </row>
    <row r="376" spans="1:7" ht="14.25" x14ac:dyDescent="0.15">
      <c r="A376" s="4" t="s">
        <v>26</v>
      </c>
      <c r="B376" s="4" t="s">
        <v>464</v>
      </c>
      <c r="C376" s="5" t="str">
        <f t="shared" si="13"/>
        <v>Dodie光感柔</v>
      </c>
      <c r="D376" s="5" t="s">
        <v>26</v>
      </c>
      <c r="E376" s="5" t="str">
        <f t="shared" si="14"/>
        <v>Dodie光感柔</v>
      </c>
      <c r="F376" s="4">
        <v>2.95</v>
      </c>
      <c r="G376" s="6" t="s">
        <v>8</v>
      </c>
    </row>
    <row r="377" spans="1:7" ht="14.25" x14ac:dyDescent="0.15">
      <c r="A377" s="4" t="s">
        <v>26</v>
      </c>
      <c r="B377" s="4" t="s">
        <v>465</v>
      </c>
      <c r="C377" s="5" t="str">
        <f t="shared" si="13"/>
        <v>Dodie初生柔</v>
      </c>
      <c r="D377" s="5" t="s">
        <v>26</v>
      </c>
      <c r="E377" s="5" t="str">
        <f t="shared" si="14"/>
        <v>Dodie初生柔</v>
      </c>
      <c r="F377" s="4">
        <v>3.45</v>
      </c>
      <c r="G377" s="6" t="s">
        <v>8</v>
      </c>
    </row>
    <row r="378" spans="1:7" ht="14.25" x14ac:dyDescent="0.15">
      <c r="A378" s="4" t="s">
        <v>29</v>
      </c>
      <c r="B378" s="4" t="s">
        <v>466</v>
      </c>
      <c r="C378" s="5" t="str">
        <f t="shared" si="13"/>
        <v>Eleser/爱乐爱放飞裸感</v>
      </c>
      <c r="D378" s="5" t="s">
        <v>609</v>
      </c>
      <c r="E378" s="5" t="str">
        <f t="shared" si="14"/>
        <v>爱乐爱（Eleser）放飞裸感</v>
      </c>
      <c r="F378" s="4">
        <v>1.98</v>
      </c>
      <c r="G378" s="4" t="s">
        <v>6</v>
      </c>
    </row>
    <row r="379" spans="1:7" ht="14.25" x14ac:dyDescent="0.15">
      <c r="A379" s="4" t="s">
        <v>29</v>
      </c>
      <c r="B379" s="4" t="s">
        <v>467</v>
      </c>
      <c r="C379" s="5" t="str">
        <f t="shared" si="13"/>
        <v>Eleser/爱乐爱天然裸感</v>
      </c>
      <c r="D379" s="5" t="s">
        <v>609</v>
      </c>
      <c r="E379" s="5" t="str">
        <f t="shared" si="14"/>
        <v>爱乐爱（Eleser）天然裸感</v>
      </c>
      <c r="F379" s="4">
        <v>4.63</v>
      </c>
      <c r="G379" s="4" t="s">
        <v>12</v>
      </c>
    </row>
    <row r="380" spans="1:7" ht="14.25" x14ac:dyDescent="0.15">
      <c r="A380" s="4" t="s">
        <v>29</v>
      </c>
      <c r="B380" s="4" t="s">
        <v>468</v>
      </c>
      <c r="C380" s="5" t="str">
        <f t="shared" si="13"/>
        <v>Eleser/爱乐爱零触感丝柔</v>
      </c>
      <c r="D380" s="5" t="s">
        <v>609</v>
      </c>
      <c r="E380" s="5" t="str">
        <f t="shared" si="14"/>
        <v>爱乐爱（Eleser）零触感丝柔</v>
      </c>
      <c r="F380" s="4">
        <v>2.48</v>
      </c>
      <c r="G380" s="4" t="s">
        <v>10</v>
      </c>
    </row>
    <row r="381" spans="1:7" ht="14.25" x14ac:dyDescent="0.15">
      <c r="A381" s="4" t="s">
        <v>29</v>
      </c>
      <c r="B381" s="4" t="s">
        <v>430</v>
      </c>
      <c r="C381" s="5" t="str">
        <f t="shared" si="13"/>
        <v>Eleser/爱乐爱丝蛋白</v>
      </c>
      <c r="D381" s="5" t="s">
        <v>609</v>
      </c>
      <c r="E381" s="5" t="str">
        <f t="shared" si="14"/>
        <v>爱乐爱（Eleser）丝蛋白</v>
      </c>
      <c r="F381" s="4">
        <v>2.75</v>
      </c>
      <c r="G381" s="6" t="s">
        <v>8</v>
      </c>
    </row>
    <row r="382" spans="1:7" ht="14.25" x14ac:dyDescent="0.15">
      <c r="A382" s="4" t="s">
        <v>29</v>
      </c>
      <c r="B382" s="4" t="s">
        <v>469</v>
      </c>
      <c r="C382" s="5" t="str">
        <f t="shared" si="13"/>
        <v>Eleser/爱乐爱丝绸裸感</v>
      </c>
      <c r="D382" s="5" t="s">
        <v>609</v>
      </c>
      <c r="E382" s="5" t="str">
        <f t="shared" si="14"/>
        <v>爱乐爱（Eleser）丝绸裸感</v>
      </c>
      <c r="F382" s="4">
        <v>2.75</v>
      </c>
      <c r="G382" s="6" t="s">
        <v>8</v>
      </c>
    </row>
    <row r="383" spans="1:7" ht="14.25" x14ac:dyDescent="0.15">
      <c r="A383" s="4" t="s">
        <v>29</v>
      </c>
      <c r="B383" s="4" t="s">
        <v>470</v>
      </c>
      <c r="C383" s="5" t="str">
        <f t="shared" si="13"/>
        <v>Eleser/爱乐爱奢柔裸感</v>
      </c>
      <c r="D383" s="5" t="s">
        <v>609</v>
      </c>
      <c r="E383" s="5" t="str">
        <f t="shared" si="14"/>
        <v>爱乐爱（Eleser）奢柔裸感</v>
      </c>
      <c r="F383" s="4">
        <v>2.92</v>
      </c>
      <c r="G383" s="6" t="s">
        <v>8</v>
      </c>
    </row>
    <row r="384" spans="1:7" ht="14.25" x14ac:dyDescent="0.15">
      <c r="A384" s="4" t="s">
        <v>30</v>
      </c>
      <c r="B384" s="4" t="s">
        <v>471</v>
      </c>
      <c r="C384" s="5" t="str">
        <f t="shared" si="13"/>
        <v>Enternal Summer/盛夏光年GALA</v>
      </c>
      <c r="D384" s="5" t="s">
        <v>610</v>
      </c>
      <c r="E384" s="5" t="str">
        <f t="shared" si="14"/>
        <v>Enternal SummerGALA</v>
      </c>
      <c r="F384" s="4">
        <v>2.75</v>
      </c>
      <c r="G384" s="6" t="s">
        <v>8</v>
      </c>
    </row>
    <row r="385" spans="1:7" ht="14.25" x14ac:dyDescent="0.15">
      <c r="A385" s="4" t="s">
        <v>30</v>
      </c>
      <c r="B385" s="4" t="s">
        <v>350</v>
      </c>
      <c r="C385" s="5" t="str">
        <f t="shared" si="13"/>
        <v>Enternal Summer/盛夏光年夏日么么茶</v>
      </c>
      <c r="D385" s="5" t="s">
        <v>610</v>
      </c>
      <c r="E385" s="5" t="str">
        <f t="shared" si="14"/>
        <v>Enternal Summer夏日么么茶</v>
      </c>
      <c r="F385" s="4">
        <v>2.33</v>
      </c>
      <c r="G385" s="4" t="s">
        <v>10</v>
      </c>
    </row>
    <row r="386" spans="1:7" ht="14.25" x14ac:dyDescent="0.15">
      <c r="A386" s="4" t="s">
        <v>30</v>
      </c>
      <c r="B386" s="4" t="s">
        <v>472</v>
      </c>
      <c r="C386" s="5" t="str">
        <f t="shared" si="13"/>
        <v>Enternal Summer/盛夏光年大艺术家</v>
      </c>
      <c r="D386" s="5" t="s">
        <v>610</v>
      </c>
      <c r="E386" s="5" t="str">
        <f t="shared" si="14"/>
        <v>Enternal Summer大艺术家</v>
      </c>
      <c r="F386" s="4">
        <v>4.0599999999999996</v>
      </c>
      <c r="G386" s="4" t="s">
        <v>12</v>
      </c>
    </row>
    <row r="387" spans="1:7" ht="14.25" x14ac:dyDescent="0.15">
      <c r="A387" s="4" t="s">
        <v>30</v>
      </c>
      <c r="B387" s="4" t="s">
        <v>473</v>
      </c>
      <c r="C387" s="5" t="str">
        <f t="shared" ref="C387:C450" si="15">A387&amp;B387</f>
        <v>Enternal Summer/盛夏光年莫吉托/mojito</v>
      </c>
      <c r="D387" s="5" t="s">
        <v>610</v>
      </c>
      <c r="E387" s="5" t="str">
        <f t="shared" ref="E387:E450" si="16">D387&amp;B387</f>
        <v>Enternal Summer莫吉托/mojito</v>
      </c>
      <c r="F387" s="4">
        <v>2.72</v>
      </c>
      <c r="G387" s="6" t="s">
        <v>8</v>
      </c>
    </row>
    <row r="388" spans="1:7" ht="14.25" x14ac:dyDescent="0.15">
      <c r="A388" s="4" t="s">
        <v>30</v>
      </c>
      <c r="B388" s="4" t="s">
        <v>474</v>
      </c>
      <c r="C388" s="5" t="str">
        <f t="shared" si="15"/>
        <v>Enternal Summer/盛夏光年season流年</v>
      </c>
      <c r="D388" s="5" t="s">
        <v>610</v>
      </c>
      <c r="E388" s="5" t="str">
        <f t="shared" si="16"/>
        <v>Enternal Summerseason流年</v>
      </c>
      <c r="F388" s="4">
        <v>3.1</v>
      </c>
      <c r="G388" s="6" t="s">
        <v>8</v>
      </c>
    </row>
    <row r="389" spans="1:7" ht="14.25" x14ac:dyDescent="0.15">
      <c r="A389" s="4" t="s">
        <v>30</v>
      </c>
      <c r="B389" s="4" t="s">
        <v>475</v>
      </c>
      <c r="C389" s="5" t="str">
        <f t="shared" si="15"/>
        <v>Enternal Summer/盛夏光年NATURE</v>
      </c>
      <c r="D389" s="5" t="s">
        <v>610</v>
      </c>
      <c r="E389" s="5" t="str">
        <f t="shared" si="16"/>
        <v>Enternal SummerNATURE</v>
      </c>
      <c r="F389" s="4">
        <v>3.45</v>
      </c>
      <c r="G389" s="6" t="s">
        <v>8</v>
      </c>
    </row>
    <row r="390" spans="1:7" ht="14.25" x14ac:dyDescent="0.15">
      <c r="A390" s="4" t="s">
        <v>30</v>
      </c>
      <c r="B390" s="4" t="s">
        <v>476</v>
      </c>
      <c r="C390" s="5" t="str">
        <f t="shared" si="15"/>
        <v>Enternal Summer/盛夏光年音乐浪潮</v>
      </c>
      <c r="D390" s="5" t="s">
        <v>610</v>
      </c>
      <c r="E390" s="5" t="str">
        <f t="shared" si="16"/>
        <v>Enternal Summer音乐浪潮</v>
      </c>
      <c r="F390" s="4">
        <v>3.92</v>
      </c>
      <c r="G390" s="4" t="s">
        <v>12</v>
      </c>
    </row>
    <row r="391" spans="1:7" ht="14.25" x14ac:dyDescent="0.15">
      <c r="A391" s="4" t="s">
        <v>35</v>
      </c>
      <c r="B391" s="4" t="s">
        <v>477</v>
      </c>
      <c r="C391" s="5" t="str">
        <f t="shared" si="15"/>
        <v>Goodbaby/好孩子绵柔瞬吸</v>
      </c>
      <c r="D391" s="5" t="s">
        <v>35</v>
      </c>
      <c r="E391" s="5" t="str">
        <f t="shared" si="16"/>
        <v>Goodbaby/好孩子绵柔瞬吸</v>
      </c>
      <c r="F391" s="4">
        <v>1.65</v>
      </c>
      <c r="G391" s="4" t="s">
        <v>6</v>
      </c>
    </row>
    <row r="392" spans="1:7" ht="14.25" x14ac:dyDescent="0.15">
      <c r="A392" s="4" t="s">
        <v>35</v>
      </c>
      <c r="B392" s="4" t="s">
        <v>478</v>
      </c>
      <c r="C392" s="5" t="str">
        <f t="shared" si="15"/>
        <v>Goodbaby/好孩子铂金装</v>
      </c>
      <c r="D392" s="5" t="s">
        <v>35</v>
      </c>
      <c r="E392" s="5" t="str">
        <f t="shared" si="16"/>
        <v>Goodbaby/好孩子铂金装</v>
      </c>
      <c r="F392" s="4">
        <v>2.15</v>
      </c>
      <c r="G392" s="4" t="s">
        <v>10</v>
      </c>
    </row>
    <row r="393" spans="1:7" ht="14.25" x14ac:dyDescent="0.15">
      <c r="A393" s="4" t="s">
        <v>35</v>
      </c>
      <c r="B393" s="4" t="s">
        <v>479</v>
      </c>
      <c r="C393" s="5" t="str">
        <f t="shared" si="15"/>
        <v>Goodbaby/好孩子POMPOM</v>
      </c>
      <c r="D393" s="5" t="s">
        <v>35</v>
      </c>
      <c r="E393" s="5" t="str">
        <f t="shared" si="16"/>
        <v>Goodbaby/好孩子POMPOM</v>
      </c>
      <c r="F393" s="4">
        <v>2.5</v>
      </c>
      <c r="G393" s="4" t="s">
        <v>10</v>
      </c>
    </row>
    <row r="394" spans="1:7" ht="14.25" x14ac:dyDescent="0.15">
      <c r="A394" s="4" t="s">
        <v>35</v>
      </c>
      <c r="B394" s="4" t="s">
        <v>480</v>
      </c>
      <c r="C394" s="5" t="str">
        <f t="shared" si="15"/>
        <v>Goodbaby/好孩子畅想家裸感</v>
      </c>
      <c r="D394" s="5" t="s">
        <v>35</v>
      </c>
      <c r="E394" s="5" t="str">
        <f t="shared" si="16"/>
        <v>Goodbaby/好孩子畅想家裸感</v>
      </c>
      <c r="F394" s="4">
        <v>3.48</v>
      </c>
      <c r="G394" s="6" t="s">
        <v>8</v>
      </c>
    </row>
    <row r="395" spans="1:7" ht="14.25" x14ac:dyDescent="0.15">
      <c r="A395" s="4" t="s">
        <v>35</v>
      </c>
      <c r="B395" s="4" t="s">
        <v>481</v>
      </c>
      <c r="C395" s="5" t="str">
        <f t="shared" si="15"/>
        <v>Goodbaby/好孩子嘭嘭</v>
      </c>
      <c r="D395" s="5" t="s">
        <v>35</v>
      </c>
      <c r="E395" s="5" t="str">
        <f t="shared" si="16"/>
        <v>Goodbaby/好孩子嘭嘭</v>
      </c>
      <c r="F395" s="4">
        <v>2.14</v>
      </c>
      <c r="G395" s="4" t="s">
        <v>10</v>
      </c>
    </row>
    <row r="396" spans="1:7" s="1" customFormat="1" ht="14.25" x14ac:dyDescent="0.15">
      <c r="A396" s="19" t="s">
        <v>35</v>
      </c>
      <c r="B396" s="19" t="s">
        <v>482</v>
      </c>
      <c r="C396" s="5" t="str">
        <f t="shared" si="15"/>
        <v>Goodbaby/好孩子魔力幻吸</v>
      </c>
      <c r="D396" s="5" t="s">
        <v>35</v>
      </c>
      <c r="E396" s="5" t="str">
        <f t="shared" si="16"/>
        <v>Goodbaby/好孩子魔力幻吸</v>
      </c>
      <c r="F396" s="19">
        <v>3.3</v>
      </c>
      <c r="G396" s="6" t="s">
        <v>8</v>
      </c>
    </row>
    <row r="397" spans="1:7" ht="14.25" x14ac:dyDescent="0.15">
      <c r="A397" s="4" t="s">
        <v>37</v>
      </c>
      <c r="B397" s="4" t="s">
        <v>483</v>
      </c>
      <c r="C397" s="5" t="str">
        <f t="shared" si="15"/>
        <v>Howdge/好之超薄全能</v>
      </c>
      <c r="D397" s="5" t="s">
        <v>37</v>
      </c>
      <c r="E397" s="5" t="str">
        <f t="shared" si="16"/>
        <v>Howdge/好之超薄全能</v>
      </c>
      <c r="F397" s="4">
        <v>1.33</v>
      </c>
      <c r="G397" s="4" t="s">
        <v>6</v>
      </c>
    </row>
    <row r="398" spans="1:7" ht="14.25" x14ac:dyDescent="0.15">
      <c r="A398" s="4" t="s">
        <v>37</v>
      </c>
      <c r="B398" s="4" t="s">
        <v>484</v>
      </c>
      <c r="C398" s="5" t="str">
        <f t="shared" si="15"/>
        <v>Howdge/好之轻呼吸</v>
      </c>
      <c r="D398" s="5" t="s">
        <v>37</v>
      </c>
      <c r="E398" s="5" t="str">
        <f t="shared" si="16"/>
        <v>Howdge/好之轻呼吸</v>
      </c>
      <c r="F398" s="4">
        <v>1.1499999999999999</v>
      </c>
      <c r="G398" s="4" t="s">
        <v>6</v>
      </c>
    </row>
    <row r="399" spans="1:7" ht="14.25" x14ac:dyDescent="0.15">
      <c r="A399" s="4" t="s">
        <v>37</v>
      </c>
      <c r="B399" s="4" t="s">
        <v>485</v>
      </c>
      <c r="C399" s="5" t="str">
        <f t="shared" si="15"/>
        <v>Howdge/好之纯净</v>
      </c>
      <c r="D399" s="5" t="s">
        <v>37</v>
      </c>
      <c r="E399" s="5" t="str">
        <f t="shared" si="16"/>
        <v>Howdge/好之纯净</v>
      </c>
      <c r="F399" s="4">
        <v>1.1499999999999999</v>
      </c>
      <c r="G399" s="4" t="s">
        <v>6</v>
      </c>
    </row>
    <row r="400" spans="1:7" ht="14.25" x14ac:dyDescent="0.15">
      <c r="A400" s="4" t="s">
        <v>74</v>
      </c>
      <c r="B400" s="4" t="s">
        <v>486</v>
      </c>
      <c r="C400" s="5" t="str">
        <f t="shared" si="15"/>
        <v>可优比BB熊很柔软</v>
      </c>
      <c r="D400" s="5" t="s">
        <v>74</v>
      </c>
      <c r="E400" s="5" t="str">
        <f t="shared" si="16"/>
        <v>可优比BB熊很柔软</v>
      </c>
      <c r="F400" s="4">
        <v>2.0299999999999998</v>
      </c>
      <c r="G400" s="4" t="s">
        <v>10</v>
      </c>
    </row>
    <row r="401" spans="1:7" ht="14.25" x14ac:dyDescent="0.15">
      <c r="A401" s="4" t="s">
        <v>74</v>
      </c>
      <c r="B401" s="4" t="s">
        <v>487</v>
      </c>
      <c r="C401" s="5" t="str">
        <f t="shared" si="15"/>
        <v>可优比BB熊魔力吸</v>
      </c>
      <c r="D401" s="5" t="s">
        <v>74</v>
      </c>
      <c r="E401" s="5" t="str">
        <f t="shared" si="16"/>
        <v>可优比BB熊魔力吸</v>
      </c>
      <c r="F401" s="4">
        <v>1.63</v>
      </c>
      <c r="G401" s="4" t="s">
        <v>6</v>
      </c>
    </row>
    <row r="402" spans="1:7" ht="14.25" x14ac:dyDescent="0.15">
      <c r="A402" s="4" t="s">
        <v>74</v>
      </c>
      <c r="B402" s="4" t="s">
        <v>488</v>
      </c>
      <c r="C402" s="5" t="str">
        <f t="shared" si="15"/>
        <v>可优比BB熊真抑菌</v>
      </c>
      <c r="D402" s="5" t="s">
        <v>74</v>
      </c>
      <c r="E402" s="5" t="str">
        <f t="shared" si="16"/>
        <v>可优比BB熊真抑菌</v>
      </c>
      <c r="F402" s="4">
        <v>1.87</v>
      </c>
      <c r="G402" s="4" t="s">
        <v>6</v>
      </c>
    </row>
    <row r="403" spans="1:7" ht="14.25" x14ac:dyDescent="0.15">
      <c r="A403" s="4" t="s">
        <v>41</v>
      </c>
      <c r="B403" s="4" t="s">
        <v>489</v>
      </c>
      <c r="C403" s="5" t="str">
        <f t="shared" si="15"/>
        <v>MIJIE/咪洁乐柔系列</v>
      </c>
      <c r="D403" s="5" t="s">
        <v>611</v>
      </c>
      <c r="E403" s="5" t="str">
        <f t="shared" si="16"/>
        <v>咪洁（MIJIE）乐柔系列</v>
      </c>
      <c r="F403" s="4">
        <v>0.9</v>
      </c>
      <c r="G403" s="4" t="s">
        <v>4</v>
      </c>
    </row>
    <row r="404" spans="1:7" ht="14.25" x14ac:dyDescent="0.15">
      <c r="A404" s="4" t="s">
        <v>41</v>
      </c>
      <c r="B404" s="4" t="s">
        <v>490</v>
      </c>
      <c r="C404" s="5" t="str">
        <f t="shared" si="15"/>
        <v>MIJIE/咪洁轻芯系列</v>
      </c>
      <c r="D404" s="5" t="s">
        <v>611</v>
      </c>
      <c r="E404" s="5" t="str">
        <f t="shared" si="16"/>
        <v>咪洁（MIJIE）轻芯系列</v>
      </c>
      <c r="F404" s="4">
        <v>0.57999999999999996</v>
      </c>
      <c r="G404" s="4" t="s">
        <v>4</v>
      </c>
    </row>
    <row r="405" spans="1:7" ht="14.25" x14ac:dyDescent="0.15">
      <c r="A405" s="4" t="s">
        <v>41</v>
      </c>
      <c r="B405" s="4" t="s">
        <v>491</v>
      </c>
      <c r="C405" s="5" t="str">
        <f t="shared" si="15"/>
        <v>MIJIE/咪洁爱抚</v>
      </c>
      <c r="D405" s="5" t="s">
        <v>611</v>
      </c>
      <c r="E405" s="5" t="str">
        <f t="shared" si="16"/>
        <v>咪洁（MIJIE）爱抚</v>
      </c>
      <c r="F405" s="4">
        <v>1.86</v>
      </c>
      <c r="G405" s="4" t="s">
        <v>6</v>
      </c>
    </row>
    <row r="406" spans="1:7" ht="14.25" x14ac:dyDescent="0.15">
      <c r="A406" s="4" t="s">
        <v>41</v>
      </c>
      <c r="B406" s="4" t="s">
        <v>492</v>
      </c>
      <c r="C406" s="5" t="str">
        <f t="shared" si="15"/>
        <v>MIJIE/咪洁超薄萌柔</v>
      </c>
      <c r="D406" s="5" t="s">
        <v>611</v>
      </c>
      <c r="E406" s="5" t="str">
        <f t="shared" si="16"/>
        <v>咪洁（MIJIE）超薄萌柔</v>
      </c>
      <c r="F406" s="4">
        <v>0.55000000000000004</v>
      </c>
      <c r="G406" s="4" t="s">
        <v>4</v>
      </c>
    </row>
    <row r="407" spans="1:7" ht="14.25" x14ac:dyDescent="0.15">
      <c r="A407" s="4" t="s">
        <v>41</v>
      </c>
      <c r="B407" s="4" t="s">
        <v>493</v>
      </c>
      <c r="C407" s="5" t="str">
        <f t="shared" si="15"/>
        <v>MIJIE/咪洁芯选期待系列</v>
      </c>
      <c r="D407" s="5" t="s">
        <v>611</v>
      </c>
      <c r="E407" s="5" t="str">
        <f t="shared" si="16"/>
        <v>咪洁（MIJIE）芯选期待系列</v>
      </c>
      <c r="F407" s="4">
        <v>2.3199999999999998</v>
      </c>
      <c r="G407" s="4" t="s">
        <v>10</v>
      </c>
    </row>
    <row r="408" spans="1:7" ht="14.25" x14ac:dyDescent="0.15">
      <c r="A408" s="4" t="s">
        <v>41</v>
      </c>
      <c r="B408" s="4" t="s">
        <v>494</v>
      </c>
      <c r="C408" s="5" t="str">
        <f t="shared" si="15"/>
        <v>MIJIE/咪洁悦享纯柔</v>
      </c>
      <c r="D408" s="5" t="s">
        <v>611</v>
      </c>
      <c r="E408" s="5" t="str">
        <f t="shared" si="16"/>
        <v>咪洁（MIJIE）悦享纯柔</v>
      </c>
      <c r="F408" s="4">
        <v>1.41</v>
      </c>
      <c r="G408" s="4" t="s">
        <v>6</v>
      </c>
    </row>
    <row r="409" spans="1:7" ht="14.25" x14ac:dyDescent="0.15">
      <c r="A409" s="4" t="s">
        <v>41</v>
      </c>
      <c r="B409" s="4" t="s">
        <v>495</v>
      </c>
      <c r="C409" s="5" t="str">
        <f t="shared" si="15"/>
        <v>MIJIE/咪洁臻品系列</v>
      </c>
      <c r="D409" s="5" t="s">
        <v>611</v>
      </c>
      <c r="E409" s="5" t="str">
        <f t="shared" si="16"/>
        <v>咪洁（MIJIE）臻品系列</v>
      </c>
      <c r="F409" s="4">
        <v>1.55</v>
      </c>
      <c r="G409" s="4" t="s">
        <v>6</v>
      </c>
    </row>
    <row r="410" spans="1:7" ht="14.25" x14ac:dyDescent="0.15">
      <c r="A410" s="4" t="s">
        <v>45</v>
      </c>
      <c r="B410" s="4" t="s">
        <v>496</v>
      </c>
      <c r="C410" s="5" t="str">
        <f t="shared" si="15"/>
        <v>nuby/努比天空轻薄纸尿裤</v>
      </c>
      <c r="D410" s="5" t="s">
        <v>45</v>
      </c>
      <c r="E410" s="5" t="str">
        <f t="shared" si="16"/>
        <v>nuby/努比天空轻薄纸尿裤</v>
      </c>
      <c r="F410" s="4">
        <v>1.89</v>
      </c>
      <c r="G410" s="4" t="s">
        <v>6</v>
      </c>
    </row>
    <row r="411" spans="1:7" ht="14.25" x14ac:dyDescent="0.15">
      <c r="A411" s="4" t="s">
        <v>45</v>
      </c>
      <c r="B411" s="4" t="s">
        <v>497</v>
      </c>
      <c r="C411" s="5" t="str">
        <f t="shared" si="15"/>
        <v>nuby/努比天空轻薄拉拉裤</v>
      </c>
      <c r="D411" s="5" t="s">
        <v>45</v>
      </c>
      <c r="E411" s="5" t="str">
        <f t="shared" si="16"/>
        <v>nuby/努比天空轻薄拉拉裤</v>
      </c>
      <c r="F411" s="4">
        <v>2.0299999999999998</v>
      </c>
      <c r="G411" s="4" t="s">
        <v>10</v>
      </c>
    </row>
    <row r="412" spans="1:7" ht="14.25" x14ac:dyDescent="0.15">
      <c r="A412" s="4" t="s">
        <v>46</v>
      </c>
      <c r="B412" s="4" t="s">
        <v>498</v>
      </c>
      <c r="C412" s="5" t="str">
        <f t="shared" si="15"/>
        <v>OHBABY/欧贝比星外访客</v>
      </c>
      <c r="D412" s="5" t="s">
        <v>595</v>
      </c>
      <c r="E412" s="5" t="str">
        <f t="shared" si="16"/>
        <v>欧贝比星外访客</v>
      </c>
      <c r="F412" s="4">
        <v>1.78</v>
      </c>
      <c r="G412" s="4" t="s">
        <v>6</v>
      </c>
    </row>
    <row r="413" spans="1:7" ht="14.25" x14ac:dyDescent="0.15">
      <c r="A413" s="4" t="s">
        <v>47</v>
      </c>
      <c r="B413" s="4" t="s">
        <v>499</v>
      </c>
      <c r="C413" s="5" t="str">
        <f t="shared" si="15"/>
        <v>OKBEBE多效护理</v>
      </c>
      <c r="D413" s="5" t="s">
        <v>47</v>
      </c>
      <c r="E413" s="5" t="str">
        <f t="shared" si="16"/>
        <v>OKBEBE多效护理</v>
      </c>
      <c r="F413" s="4">
        <v>0.93</v>
      </c>
      <c r="G413" s="4" t="s">
        <v>4</v>
      </c>
    </row>
    <row r="414" spans="1:7" ht="14.25" x14ac:dyDescent="0.15">
      <c r="A414" s="4" t="s">
        <v>47</v>
      </c>
      <c r="B414" s="4" t="s">
        <v>313</v>
      </c>
      <c r="C414" s="5" t="str">
        <f t="shared" si="15"/>
        <v>OKBEBE超薄透气</v>
      </c>
      <c r="D414" s="5" t="s">
        <v>47</v>
      </c>
      <c r="E414" s="5" t="str">
        <f t="shared" si="16"/>
        <v>OKBEBE超薄透气</v>
      </c>
      <c r="F414" s="4">
        <v>0.93</v>
      </c>
      <c r="G414" s="4" t="s">
        <v>4</v>
      </c>
    </row>
    <row r="415" spans="1:7" ht="14.25" x14ac:dyDescent="0.15">
      <c r="A415" s="4" t="s">
        <v>67</v>
      </c>
      <c r="B415" s="4" t="s">
        <v>500</v>
      </c>
      <c r="C415" s="5" t="str">
        <f t="shared" si="15"/>
        <v>大嘴猴智能瞬吸/超薄干爽</v>
      </c>
      <c r="D415" s="5" t="s">
        <v>612</v>
      </c>
      <c r="E415" s="5" t="str">
        <f t="shared" si="16"/>
        <v>Paul Frank/大嘴猴智能瞬吸/超薄干爽</v>
      </c>
      <c r="F415" s="4">
        <v>1.57</v>
      </c>
      <c r="G415" s="4" t="s">
        <v>6</v>
      </c>
    </row>
    <row r="416" spans="1:7" ht="14.25" x14ac:dyDescent="0.15">
      <c r="A416" s="4" t="s">
        <v>67</v>
      </c>
      <c r="B416" s="4" t="s">
        <v>501</v>
      </c>
      <c r="C416" s="5" t="str">
        <f t="shared" si="15"/>
        <v>大嘴猴吸立方</v>
      </c>
      <c r="D416" s="5" t="s">
        <v>612</v>
      </c>
      <c r="E416" s="5" t="str">
        <f t="shared" si="16"/>
        <v>Paul Frank/大嘴猴吸立方</v>
      </c>
      <c r="F416" s="4">
        <v>1.42</v>
      </c>
      <c r="G416" s="4" t="s">
        <v>6</v>
      </c>
    </row>
    <row r="417" spans="1:7" ht="14.25" x14ac:dyDescent="0.15">
      <c r="A417" s="4" t="s">
        <v>67</v>
      </c>
      <c r="B417" s="4" t="s">
        <v>502</v>
      </c>
      <c r="C417" s="5" t="str">
        <f t="shared" si="15"/>
        <v>大嘴猴维E魔法</v>
      </c>
      <c r="D417" s="5" t="s">
        <v>612</v>
      </c>
      <c r="E417" s="5" t="str">
        <f t="shared" si="16"/>
        <v>Paul Frank/大嘴猴维E魔法</v>
      </c>
      <c r="F417" s="4">
        <v>1.3</v>
      </c>
      <c r="G417" s="4" t="s">
        <v>6</v>
      </c>
    </row>
    <row r="418" spans="1:7" ht="14.25" x14ac:dyDescent="0.15">
      <c r="A418" s="4" t="s">
        <v>67</v>
      </c>
      <c r="B418" s="4" t="s">
        <v>503</v>
      </c>
      <c r="C418" s="5" t="str">
        <f t="shared" si="15"/>
        <v>大嘴猴奇幻丛林</v>
      </c>
      <c r="D418" s="5" t="s">
        <v>612</v>
      </c>
      <c r="E418" s="5" t="str">
        <f t="shared" si="16"/>
        <v>Paul Frank/大嘴猴奇幻丛林</v>
      </c>
      <c r="F418" s="4">
        <v>1.21</v>
      </c>
      <c r="G418" s="4" t="s">
        <v>6</v>
      </c>
    </row>
    <row r="419" spans="1:7" ht="14.25" x14ac:dyDescent="0.15">
      <c r="A419" s="4" t="s">
        <v>67</v>
      </c>
      <c r="B419" s="4" t="s">
        <v>504</v>
      </c>
      <c r="C419" s="5" t="str">
        <f t="shared" si="15"/>
        <v>大嘴猴轻芯干爽/柔薄轻芯</v>
      </c>
      <c r="D419" s="5" t="s">
        <v>612</v>
      </c>
      <c r="E419" s="5" t="str">
        <f t="shared" si="16"/>
        <v>Paul Frank/大嘴猴轻芯干爽/柔薄轻芯</v>
      </c>
      <c r="F419" s="4">
        <v>1.8</v>
      </c>
      <c r="G419" s="4" t="s">
        <v>6</v>
      </c>
    </row>
    <row r="420" spans="1:7" ht="14.25" x14ac:dyDescent="0.15">
      <c r="A420" s="4" t="s">
        <v>67</v>
      </c>
      <c r="B420" s="4" t="s">
        <v>505</v>
      </c>
      <c r="C420" s="5" t="str">
        <f t="shared" si="15"/>
        <v>大嘴猴KSM</v>
      </c>
      <c r="D420" s="5" t="s">
        <v>612</v>
      </c>
      <c r="E420" s="5" t="str">
        <f t="shared" si="16"/>
        <v>Paul Frank/大嘴猴KSM</v>
      </c>
      <c r="F420" s="4">
        <v>1.22</v>
      </c>
      <c r="G420" s="4" t="s">
        <v>6</v>
      </c>
    </row>
    <row r="421" spans="1:7" ht="14.25" x14ac:dyDescent="0.15">
      <c r="A421" s="4" t="s">
        <v>67</v>
      </c>
      <c r="B421" s="4" t="s">
        <v>506</v>
      </c>
      <c r="C421" s="5" t="str">
        <f t="shared" si="15"/>
        <v>大嘴猴悦享馨柔/奢护丝柔（铂金）</v>
      </c>
      <c r="D421" s="5" t="s">
        <v>612</v>
      </c>
      <c r="E421" s="5" t="str">
        <f t="shared" si="16"/>
        <v>Paul Frank/大嘴猴悦享馨柔/奢护丝柔（铂金）</v>
      </c>
      <c r="F421" s="4">
        <v>2.36</v>
      </c>
      <c r="G421" s="4" t="s">
        <v>10</v>
      </c>
    </row>
    <row r="422" spans="1:7" ht="14.25" x14ac:dyDescent="0.15">
      <c r="A422" s="4" t="s">
        <v>67</v>
      </c>
      <c r="B422" s="4" t="s">
        <v>507</v>
      </c>
      <c r="C422" s="5" t="str">
        <f t="shared" si="15"/>
        <v>大嘴猴蓝装</v>
      </c>
      <c r="D422" s="5" t="s">
        <v>612</v>
      </c>
      <c r="E422" s="5" t="str">
        <f t="shared" si="16"/>
        <v>Paul Frank/大嘴猴蓝装</v>
      </c>
      <c r="F422" s="4">
        <v>1.37</v>
      </c>
      <c r="G422" s="4" t="s">
        <v>6</v>
      </c>
    </row>
    <row r="423" spans="1:7" ht="14.25" x14ac:dyDescent="0.15">
      <c r="A423" s="4" t="s">
        <v>67</v>
      </c>
      <c r="B423" s="4" t="s">
        <v>508</v>
      </c>
      <c r="C423" s="5" t="str">
        <f t="shared" si="15"/>
        <v>大嘴猴丛林</v>
      </c>
      <c r="D423" s="5" t="s">
        <v>612</v>
      </c>
      <c r="E423" s="5" t="str">
        <f t="shared" si="16"/>
        <v>Paul Frank/大嘴猴丛林</v>
      </c>
      <c r="F423" s="4">
        <v>2</v>
      </c>
      <c r="G423" s="4" t="s">
        <v>6</v>
      </c>
    </row>
    <row r="424" spans="1:7" ht="14.25" x14ac:dyDescent="0.15">
      <c r="A424" s="4" t="s">
        <v>49</v>
      </c>
      <c r="B424" s="4" t="s">
        <v>509</v>
      </c>
      <c r="C424" s="5" t="str">
        <f t="shared" si="15"/>
        <v>Pigeon/贝亲轻透型</v>
      </c>
      <c r="D424" s="5" t="s">
        <v>613</v>
      </c>
      <c r="E424" s="5" t="str">
        <f t="shared" si="16"/>
        <v>贝亲轻透型</v>
      </c>
      <c r="F424" s="4">
        <v>3.23</v>
      </c>
      <c r="G424" s="6" t="s">
        <v>8</v>
      </c>
    </row>
    <row r="425" spans="1:7" ht="14.25" x14ac:dyDescent="0.15">
      <c r="A425" s="4" t="s">
        <v>49</v>
      </c>
      <c r="B425" s="4" t="s">
        <v>510</v>
      </c>
      <c r="C425" s="5" t="str">
        <f t="shared" si="15"/>
        <v>Pigeon/贝亲弱酸性</v>
      </c>
      <c r="D425" s="5" t="s">
        <v>613</v>
      </c>
      <c r="E425" s="5" t="str">
        <f t="shared" si="16"/>
        <v>贝亲弱酸性</v>
      </c>
      <c r="F425" s="4">
        <v>1.87</v>
      </c>
      <c r="G425" s="4" t="s">
        <v>6</v>
      </c>
    </row>
    <row r="426" spans="1:7" ht="14.25" x14ac:dyDescent="0.15">
      <c r="A426" s="4" t="s">
        <v>49</v>
      </c>
      <c r="B426" s="4" t="s">
        <v>511</v>
      </c>
      <c r="C426" s="5" t="str">
        <f t="shared" si="15"/>
        <v>Pigeon/贝亲蚕丝</v>
      </c>
      <c r="D426" s="5" t="s">
        <v>613</v>
      </c>
      <c r="E426" s="5" t="str">
        <f t="shared" si="16"/>
        <v>贝亲蚕丝</v>
      </c>
      <c r="F426" s="4">
        <v>2</v>
      </c>
      <c r="G426" s="4" t="s">
        <v>10</v>
      </c>
    </row>
    <row r="427" spans="1:7" ht="14.25" x14ac:dyDescent="0.15">
      <c r="A427" s="4" t="s">
        <v>57</v>
      </c>
      <c r="B427" s="4" t="s">
        <v>512</v>
      </c>
      <c r="C427" s="5" t="str">
        <f t="shared" si="15"/>
        <v>YINGYA/婴芽爱芽系列</v>
      </c>
      <c r="D427" s="5" t="s">
        <v>614</v>
      </c>
      <c r="E427" s="5" t="str">
        <f t="shared" si="16"/>
        <v>婴芽爱芽系列</v>
      </c>
      <c r="F427" s="4">
        <v>0.84</v>
      </c>
      <c r="G427" s="4" t="s">
        <v>4</v>
      </c>
    </row>
    <row r="428" spans="1:7" ht="14.25" x14ac:dyDescent="0.15">
      <c r="A428" s="4" t="s">
        <v>57</v>
      </c>
      <c r="B428" s="4" t="s">
        <v>513</v>
      </c>
      <c r="C428" s="5" t="str">
        <f t="shared" si="15"/>
        <v>YINGYA/婴芽萌芽系列（医护级）</v>
      </c>
      <c r="D428" s="5" t="s">
        <v>614</v>
      </c>
      <c r="E428" s="5" t="str">
        <f t="shared" si="16"/>
        <v>婴芽萌芽系列（医护级）</v>
      </c>
      <c r="F428" s="4">
        <v>1.0900000000000001</v>
      </c>
      <c r="G428" s="4" t="s">
        <v>6</v>
      </c>
    </row>
    <row r="429" spans="1:7" ht="14.25" x14ac:dyDescent="0.15">
      <c r="A429" s="4" t="s">
        <v>57</v>
      </c>
      <c r="B429" s="4" t="s">
        <v>514</v>
      </c>
      <c r="C429" s="5" t="str">
        <f t="shared" si="15"/>
        <v>YINGYA/婴芽婴芽系列</v>
      </c>
      <c r="D429" s="5" t="s">
        <v>614</v>
      </c>
      <c r="E429" s="5" t="str">
        <f t="shared" si="16"/>
        <v>婴芽婴芽系列</v>
      </c>
      <c r="F429" s="4">
        <v>1.26</v>
      </c>
      <c r="G429" s="4" t="s">
        <v>6</v>
      </c>
    </row>
    <row r="430" spans="1:7" ht="14.25" x14ac:dyDescent="0.15">
      <c r="A430" s="4" t="s">
        <v>79</v>
      </c>
      <c r="B430" s="4" t="s">
        <v>515</v>
      </c>
      <c r="C430" s="5" t="str">
        <f t="shared" si="15"/>
        <v>米兜熊臻薄系列</v>
      </c>
      <c r="D430" s="5" t="s">
        <v>79</v>
      </c>
      <c r="E430" s="5" t="str">
        <f t="shared" si="16"/>
        <v>米兜熊臻薄系列</v>
      </c>
      <c r="F430" s="4">
        <v>1.02</v>
      </c>
      <c r="G430" s="4" t="s">
        <v>6</v>
      </c>
    </row>
    <row r="431" spans="1:7" ht="14.25" x14ac:dyDescent="0.15">
      <c r="A431" s="4" t="s">
        <v>79</v>
      </c>
      <c r="B431" s="4" t="s">
        <v>516</v>
      </c>
      <c r="C431" s="5" t="str">
        <f t="shared" si="15"/>
        <v>米兜熊熊芯呵护系列</v>
      </c>
      <c r="D431" s="5" t="s">
        <v>79</v>
      </c>
      <c r="E431" s="5" t="str">
        <f t="shared" si="16"/>
        <v>米兜熊熊芯呵护系列</v>
      </c>
      <c r="F431" s="4">
        <v>1.02</v>
      </c>
      <c r="G431" s="4" t="s">
        <v>6</v>
      </c>
    </row>
    <row r="432" spans="1:7" ht="14.25" x14ac:dyDescent="0.15">
      <c r="A432" s="4" t="s">
        <v>79</v>
      </c>
      <c r="B432" s="4" t="s">
        <v>517</v>
      </c>
      <c r="C432" s="5" t="str">
        <f t="shared" si="15"/>
        <v>米兜熊经典版</v>
      </c>
      <c r="D432" s="5" t="s">
        <v>79</v>
      </c>
      <c r="E432" s="5" t="str">
        <f t="shared" si="16"/>
        <v>米兜熊经典版</v>
      </c>
      <c r="F432" s="4">
        <v>1.1000000000000001</v>
      </c>
      <c r="G432" s="4" t="s">
        <v>6</v>
      </c>
    </row>
    <row r="433" spans="1:7" ht="14.25" x14ac:dyDescent="0.15">
      <c r="A433" s="4" t="s">
        <v>79</v>
      </c>
      <c r="B433" s="4" t="s">
        <v>518</v>
      </c>
      <c r="C433" s="5" t="str">
        <f t="shared" si="15"/>
        <v>米兜熊至尊版</v>
      </c>
      <c r="D433" s="5" t="s">
        <v>79</v>
      </c>
      <c r="E433" s="5" t="str">
        <f t="shared" si="16"/>
        <v>米兜熊至尊版</v>
      </c>
      <c r="F433" s="4">
        <v>1.1000000000000001</v>
      </c>
      <c r="G433" s="4" t="s">
        <v>6</v>
      </c>
    </row>
    <row r="434" spans="1:7" ht="14.25" x14ac:dyDescent="0.15">
      <c r="A434" s="4" t="s">
        <v>79</v>
      </c>
      <c r="B434" s="4" t="s">
        <v>519</v>
      </c>
      <c r="C434" s="5" t="str">
        <f t="shared" si="15"/>
        <v>米兜熊童趣医护</v>
      </c>
      <c r="D434" s="5" t="s">
        <v>79</v>
      </c>
      <c r="E434" s="5" t="str">
        <f t="shared" si="16"/>
        <v>米兜熊童趣医护</v>
      </c>
      <c r="F434" s="4">
        <v>1.7</v>
      </c>
      <c r="G434" s="4" t="s">
        <v>6</v>
      </c>
    </row>
    <row r="435" spans="1:7" ht="14.25" x14ac:dyDescent="0.15">
      <c r="A435" s="4" t="s">
        <v>79</v>
      </c>
      <c r="B435" s="4" t="s">
        <v>520</v>
      </c>
      <c r="C435" s="5" t="str">
        <f t="shared" si="15"/>
        <v>米兜熊柔软twins</v>
      </c>
      <c r="D435" s="5" t="s">
        <v>79</v>
      </c>
      <c r="E435" s="5" t="str">
        <f t="shared" si="16"/>
        <v>米兜熊柔软twins</v>
      </c>
      <c r="F435" s="4">
        <v>1.7</v>
      </c>
      <c r="G435" s="4" t="s">
        <v>6</v>
      </c>
    </row>
    <row r="436" spans="1:7" ht="14.25" x14ac:dyDescent="0.15">
      <c r="A436" s="4" t="s">
        <v>79</v>
      </c>
      <c r="B436" s="4" t="s">
        <v>521</v>
      </c>
      <c r="C436" s="5" t="str">
        <f t="shared" si="15"/>
        <v>米兜熊双生装</v>
      </c>
      <c r="D436" s="5" t="s">
        <v>79</v>
      </c>
      <c r="E436" s="5" t="str">
        <f t="shared" si="16"/>
        <v>米兜熊双生装</v>
      </c>
      <c r="F436" s="12">
        <v>1.33</v>
      </c>
      <c r="G436" s="4" t="s">
        <v>6</v>
      </c>
    </row>
    <row r="437" spans="1:7" ht="14.25" x14ac:dyDescent="0.15">
      <c r="A437" s="4" t="s">
        <v>79</v>
      </c>
      <c r="B437" s="4" t="s">
        <v>522</v>
      </c>
      <c r="C437" s="5" t="str">
        <f t="shared" si="15"/>
        <v>米兜熊微生态</v>
      </c>
      <c r="D437" s="5" t="s">
        <v>79</v>
      </c>
      <c r="E437" s="5" t="str">
        <f t="shared" si="16"/>
        <v>米兜熊微生态</v>
      </c>
      <c r="F437" s="4">
        <v>2.13</v>
      </c>
      <c r="G437" s="4" t="s">
        <v>10</v>
      </c>
    </row>
    <row r="438" spans="1:7" ht="14.25" x14ac:dyDescent="0.15">
      <c r="A438" s="4" t="s">
        <v>83</v>
      </c>
      <c r="B438" s="4" t="s">
        <v>523</v>
      </c>
      <c r="C438" s="5" t="str">
        <f t="shared" si="15"/>
        <v>亲宝宝鲸量吸Pro</v>
      </c>
      <c r="D438" s="5" t="s">
        <v>83</v>
      </c>
      <c r="E438" s="5" t="str">
        <f t="shared" si="16"/>
        <v>亲宝宝鲸量吸Pro</v>
      </c>
      <c r="F438" s="4">
        <v>1.52</v>
      </c>
      <c r="G438" s="4" t="s">
        <v>6</v>
      </c>
    </row>
    <row r="439" spans="1:7" ht="14.25" x14ac:dyDescent="0.15">
      <c r="A439" s="4" t="s">
        <v>83</v>
      </c>
      <c r="B439" s="4" t="s">
        <v>524</v>
      </c>
      <c r="C439" s="5" t="str">
        <f t="shared" si="15"/>
        <v>亲宝宝裸感柔Air</v>
      </c>
      <c r="D439" s="5" t="s">
        <v>83</v>
      </c>
      <c r="E439" s="5" t="str">
        <f t="shared" si="16"/>
        <v>亲宝宝裸感柔Air</v>
      </c>
      <c r="F439" s="4">
        <v>1.23</v>
      </c>
      <c r="G439" s="4" t="s">
        <v>6</v>
      </c>
    </row>
    <row r="440" spans="1:7" ht="14.25" x14ac:dyDescent="0.15">
      <c r="A440" s="4" t="s">
        <v>83</v>
      </c>
      <c r="B440" s="4" t="s">
        <v>525</v>
      </c>
      <c r="C440" s="5" t="str">
        <f t="shared" si="15"/>
        <v>亲宝宝透氧薄Lite</v>
      </c>
      <c r="D440" s="5" t="s">
        <v>83</v>
      </c>
      <c r="E440" s="5" t="str">
        <f t="shared" si="16"/>
        <v>亲宝宝透氧薄Lite</v>
      </c>
      <c r="F440" s="4">
        <v>1.04</v>
      </c>
      <c r="G440" s="4" t="s">
        <v>6</v>
      </c>
    </row>
    <row r="441" spans="1:7" ht="14.25" x14ac:dyDescent="0.15">
      <c r="A441" s="4" t="s">
        <v>83</v>
      </c>
      <c r="B441" s="4" t="s">
        <v>526</v>
      </c>
      <c r="C441" s="5" t="str">
        <f t="shared" si="15"/>
        <v>亲宝宝花神护牡丹</v>
      </c>
      <c r="D441" s="5" t="s">
        <v>83</v>
      </c>
      <c r="E441" s="5" t="str">
        <f t="shared" si="16"/>
        <v>亲宝宝花神护牡丹</v>
      </c>
      <c r="F441" s="4">
        <v>2.08</v>
      </c>
      <c r="G441" s="4" t="s">
        <v>10</v>
      </c>
    </row>
    <row r="442" spans="1:7" ht="14.25" x14ac:dyDescent="0.15">
      <c r="A442" s="4" t="s">
        <v>84</v>
      </c>
      <c r="B442" s="4" t="s">
        <v>527</v>
      </c>
      <c r="C442" s="5" t="str">
        <f t="shared" si="15"/>
        <v>亲格优选系列</v>
      </c>
      <c r="D442" s="5" t="s">
        <v>84</v>
      </c>
      <c r="E442" s="5" t="str">
        <f t="shared" si="16"/>
        <v>亲格优选系列</v>
      </c>
      <c r="F442" s="4">
        <v>1.3</v>
      </c>
      <c r="G442" s="4" t="s">
        <v>6</v>
      </c>
    </row>
    <row r="443" spans="1:7" ht="14.25" x14ac:dyDescent="0.15">
      <c r="A443" s="4" t="s">
        <v>84</v>
      </c>
      <c r="B443" s="4" t="s">
        <v>441</v>
      </c>
      <c r="C443" s="5" t="str">
        <f t="shared" si="15"/>
        <v>亲格柔薄系列</v>
      </c>
      <c r="D443" s="5" t="s">
        <v>84</v>
      </c>
      <c r="E443" s="5" t="str">
        <f t="shared" si="16"/>
        <v>亲格柔薄系列</v>
      </c>
      <c r="F443" s="4">
        <v>1.05</v>
      </c>
      <c r="G443" s="4" t="s">
        <v>6</v>
      </c>
    </row>
    <row r="444" spans="1:7" ht="14.25" x14ac:dyDescent="0.15">
      <c r="A444" s="4" t="s">
        <v>84</v>
      </c>
      <c r="B444" s="4" t="s">
        <v>159</v>
      </c>
      <c r="C444" s="5" t="str">
        <f t="shared" si="15"/>
        <v>亲格云柔系列</v>
      </c>
      <c r="D444" s="5" t="s">
        <v>84</v>
      </c>
      <c r="E444" s="5" t="str">
        <f t="shared" si="16"/>
        <v>亲格云柔系列</v>
      </c>
      <c r="F444" s="14">
        <v>1.3</v>
      </c>
      <c r="G444" s="4" t="s">
        <v>6</v>
      </c>
    </row>
    <row r="445" spans="1:7" ht="14.25" x14ac:dyDescent="0.15">
      <c r="A445" s="4" t="s">
        <v>84</v>
      </c>
      <c r="B445" s="4" t="s">
        <v>528</v>
      </c>
      <c r="C445" s="5" t="str">
        <f t="shared" si="15"/>
        <v>亲格ai科技系列</v>
      </c>
      <c r="D445" s="5" t="s">
        <v>84</v>
      </c>
      <c r="E445" s="5" t="str">
        <f t="shared" si="16"/>
        <v>亲格ai科技系列</v>
      </c>
      <c r="F445" s="4">
        <v>1.52</v>
      </c>
      <c r="G445" s="4" t="s">
        <v>6</v>
      </c>
    </row>
    <row r="446" spans="1:7" ht="14.25" x14ac:dyDescent="0.15">
      <c r="A446" s="4" t="s">
        <v>84</v>
      </c>
      <c r="B446" s="4" t="s">
        <v>529</v>
      </c>
      <c r="C446" s="5" t="str">
        <f t="shared" si="15"/>
        <v>亲格轻薄系列</v>
      </c>
      <c r="D446" s="5" t="s">
        <v>84</v>
      </c>
      <c r="E446" s="5" t="str">
        <f t="shared" si="16"/>
        <v>亲格轻薄系列</v>
      </c>
      <c r="F446" s="4">
        <v>1.19</v>
      </c>
      <c r="G446" s="4" t="s">
        <v>6</v>
      </c>
    </row>
    <row r="447" spans="1:7" ht="14.25" x14ac:dyDescent="0.15">
      <c r="A447" s="4" t="s">
        <v>90</v>
      </c>
      <c r="B447" s="4" t="s">
        <v>530</v>
      </c>
      <c r="C447" s="5" t="str">
        <f t="shared" si="15"/>
        <v>松达臻薄芯体验（臻薄）</v>
      </c>
      <c r="D447" s="5" t="s">
        <v>90</v>
      </c>
      <c r="E447" s="5" t="str">
        <f t="shared" si="16"/>
        <v>松达臻薄芯体验（臻薄）</v>
      </c>
      <c r="F447" s="4">
        <v>1.75</v>
      </c>
      <c r="G447" s="4" t="s">
        <v>6</v>
      </c>
    </row>
    <row r="448" spans="1:7" ht="14.25" x14ac:dyDescent="0.15">
      <c r="A448" s="4" t="s">
        <v>90</v>
      </c>
      <c r="B448" s="4" t="s">
        <v>531</v>
      </c>
      <c r="C448" s="5" t="str">
        <f t="shared" si="15"/>
        <v>松达臻柔</v>
      </c>
      <c r="D448" s="5" t="s">
        <v>90</v>
      </c>
      <c r="E448" s="5" t="str">
        <f t="shared" si="16"/>
        <v>松达臻柔</v>
      </c>
      <c r="F448" s="4">
        <v>1.6</v>
      </c>
      <c r="G448" s="4" t="s">
        <v>6</v>
      </c>
    </row>
    <row r="449" spans="1:7" ht="14.25" x14ac:dyDescent="0.15">
      <c r="A449" s="4" t="s">
        <v>90</v>
      </c>
      <c r="B449" s="4" t="s">
        <v>532</v>
      </c>
      <c r="C449" s="5" t="str">
        <f t="shared" si="15"/>
        <v>松达茁芯（纸尿裤）</v>
      </c>
      <c r="D449" s="5" t="s">
        <v>90</v>
      </c>
      <c r="E449" s="5" t="str">
        <f t="shared" si="16"/>
        <v>松达茁芯（纸尿裤）</v>
      </c>
      <c r="F449" s="4">
        <v>1.43</v>
      </c>
      <c r="G449" s="4" t="s">
        <v>6</v>
      </c>
    </row>
    <row r="450" spans="1:7" ht="14.25" x14ac:dyDescent="0.15">
      <c r="A450" s="4" t="s">
        <v>90</v>
      </c>
      <c r="B450" s="4" t="s">
        <v>533</v>
      </c>
      <c r="C450" s="5" t="str">
        <f t="shared" si="15"/>
        <v>松达茁芯（成长裤）</v>
      </c>
      <c r="D450" s="5" t="s">
        <v>90</v>
      </c>
      <c r="E450" s="5" t="str">
        <f t="shared" si="16"/>
        <v>松达茁芯（成长裤）</v>
      </c>
      <c r="F450" s="4">
        <v>2.06</v>
      </c>
      <c r="G450" s="4" t="s">
        <v>10</v>
      </c>
    </row>
    <row r="451" spans="1:7" ht="14.25" x14ac:dyDescent="0.15">
      <c r="A451" s="4" t="s">
        <v>90</v>
      </c>
      <c r="B451" s="4" t="s">
        <v>534</v>
      </c>
      <c r="C451" s="5" t="str">
        <f t="shared" ref="C451:C514" si="17">A451&amp;B451</f>
        <v>松达山茶油纸尿裤</v>
      </c>
      <c r="D451" s="5" t="s">
        <v>90</v>
      </c>
      <c r="E451" s="5" t="str">
        <f t="shared" ref="E451:E514" si="18">D451&amp;B451</f>
        <v>松达山茶油纸尿裤</v>
      </c>
      <c r="F451" s="4">
        <v>1.42</v>
      </c>
      <c r="G451" s="4" t="s">
        <v>6</v>
      </c>
    </row>
    <row r="452" spans="1:7" ht="14.25" x14ac:dyDescent="0.15">
      <c r="A452" s="4" t="s">
        <v>93</v>
      </c>
      <c r="B452" s="4" t="s">
        <v>535</v>
      </c>
      <c r="C452" s="5" t="str">
        <f t="shared" si="17"/>
        <v>王子婴儿星辰大海</v>
      </c>
      <c r="D452" s="5" t="s">
        <v>93</v>
      </c>
      <c r="E452" s="5" t="str">
        <f t="shared" si="18"/>
        <v>王子婴儿星辰大海</v>
      </c>
      <c r="F452" s="4">
        <v>0.75</v>
      </c>
      <c r="G452" s="4" t="s">
        <v>4</v>
      </c>
    </row>
    <row r="453" spans="1:7" ht="14.25" x14ac:dyDescent="0.15">
      <c r="A453" s="4" t="s">
        <v>93</v>
      </c>
      <c r="B453" s="4" t="s">
        <v>536</v>
      </c>
      <c r="C453" s="5" t="str">
        <f t="shared" si="17"/>
        <v>王子婴儿绿光森林</v>
      </c>
      <c r="D453" s="5" t="s">
        <v>93</v>
      </c>
      <c r="E453" s="5" t="str">
        <f t="shared" si="18"/>
        <v>王子婴儿绿光森林</v>
      </c>
      <c r="F453" s="4">
        <v>1.1200000000000001</v>
      </c>
      <c r="G453" s="4" t="s">
        <v>6</v>
      </c>
    </row>
    <row r="454" spans="1:7" ht="14.25" x14ac:dyDescent="0.15">
      <c r="A454" s="4" t="s">
        <v>93</v>
      </c>
      <c r="B454" s="4" t="s">
        <v>537</v>
      </c>
      <c r="C454" s="5" t="str">
        <f t="shared" si="17"/>
        <v>王子婴儿小枫铃</v>
      </c>
      <c r="D454" s="5" t="s">
        <v>93</v>
      </c>
      <c r="E454" s="5" t="str">
        <f t="shared" si="18"/>
        <v>王子婴儿小枫铃</v>
      </c>
      <c r="F454" s="4">
        <v>0.88</v>
      </c>
      <c r="G454" s="4" t="s">
        <v>4</v>
      </c>
    </row>
    <row r="455" spans="1:7" ht="14.25" x14ac:dyDescent="0.15">
      <c r="A455" s="4" t="s">
        <v>93</v>
      </c>
      <c r="B455" s="4" t="s">
        <v>538</v>
      </c>
      <c r="C455" s="5" t="str">
        <f t="shared" si="17"/>
        <v>王子婴儿芯轻柔</v>
      </c>
      <c r="D455" s="5" t="s">
        <v>93</v>
      </c>
      <c r="E455" s="5" t="str">
        <f t="shared" si="18"/>
        <v>王子婴儿芯轻柔</v>
      </c>
      <c r="F455" s="4">
        <v>0.68</v>
      </c>
      <c r="G455" s="4" t="s">
        <v>4</v>
      </c>
    </row>
    <row r="456" spans="1:7" ht="14.25" x14ac:dyDescent="0.15">
      <c r="A456" s="4" t="s">
        <v>96</v>
      </c>
      <c r="B456" s="4"/>
      <c r="C456" s="5" t="str">
        <f t="shared" si="17"/>
        <v>小茗妈妈</v>
      </c>
      <c r="D456" s="5" t="s">
        <v>96</v>
      </c>
      <c r="E456" s="5" t="str">
        <f t="shared" si="18"/>
        <v>小茗妈妈</v>
      </c>
      <c r="F456" s="4">
        <v>1.1499999999999999</v>
      </c>
      <c r="G456" s="4" t="s">
        <v>6</v>
      </c>
    </row>
    <row r="457" spans="1:7" ht="14.25" x14ac:dyDescent="0.15">
      <c r="A457" s="4" t="s">
        <v>97</v>
      </c>
      <c r="B457" s="4" t="s">
        <v>539</v>
      </c>
      <c r="C457" s="5" t="str">
        <f t="shared" si="17"/>
        <v>小歪歪瞬吸极薄</v>
      </c>
      <c r="D457" s="5" t="s">
        <v>97</v>
      </c>
      <c r="E457" s="5" t="str">
        <f t="shared" si="18"/>
        <v>小歪歪瞬吸极薄</v>
      </c>
      <c r="F457" s="4">
        <v>0.77</v>
      </c>
      <c r="G457" s="4" t="s">
        <v>4</v>
      </c>
    </row>
    <row r="458" spans="1:7" ht="14.25" x14ac:dyDescent="0.15">
      <c r="A458" s="4" t="s">
        <v>97</v>
      </c>
      <c r="B458" s="4" t="s">
        <v>540</v>
      </c>
      <c r="C458" s="5" t="str">
        <f t="shared" si="17"/>
        <v>小歪歪梦幻森林</v>
      </c>
      <c r="D458" s="5" t="s">
        <v>97</v>
      </c>
      <c r="E458" s="5" t="str">
        <f t="shared" si="18"/>
        <v>小歪歪梦幻森林</v>
      </c>
      <c r="F458" s="4">
        <v>0.97</v>
      </c>
      <c r="G458" s="4" t="s">
        <v>4</v>
      </c>
    </row>
    <row r="459" spans="1:7" ht="14.25" x14ac:dyDescent="0.15">
      <c r="A459" s="4" t="s">
        <v>97</v>
      </c>
      <c r="B459" s="4" t="s">
        <v>541</v>
      </c>
      <c r="C459" s="5" t="str">
        <f t="shared" si="17"/>
        <v>小歪歪空调小内裤</v>
      </c>
      <c r="D459" s="5" t="s">
        <v>97</v>
      </c>
      <c r="E459" s="5" t="str">
        <f t="shared" si="18"/>
        <v>小歪歪空调小内裤</v>
      </c>
      <c r="F459" s="4">
        <v>0.77</v>
      </c>
      <c r="G459" s="4" t="s">
        <v>4</v>
      </c>
    </row>
    <row r="460" spans="1:7" ht="14.25" x14ac:dyDescent="0.15">
      <c r="A460" s="4" t="s">
        <v>99</v>
      </c>
      <c r="B460" s="4" t="s">
        <v>542</v>
      </c>
      <c r="C460" s="5" t="str">
        <f t="shared" si="17"/>
        <v>一朵杏花</v>
      </c>
      <c r="D460" s="5" t="s">
        <v>99</v>
      </c>
      <c r="E460" s="5" t="str">
        <f t="shared" si="18"/>
        <v>一朵杏花</v>
      </c>
      <c r="F460" s="4">
        <v>1.35</v>
      </c>
      <c r="G460" s="4" t="s">
        <v>6</v>
      </c>
    </row>
    <row r="461" spans="1:7" ht="14.25" x14ac:dyDescent="0.15">
      <c r="A461" s="4" t="s">
        <v>99</v>
      </c>
      <c r="B461" s="4" t="s">
        <v>109</v>
      </c>
      <c r="C461" s="5" t="str">
        <f t="shared" si="17"/>
        <v>一朵金装</v>
      </c>
      <c r="D461" s="5" t="s">
        <v>99</v>
      </c>
      <c r="E461" s="5" t="str">
        <f t="shared" si="18"/>
        <v>一朵金装</v>
      </c>
      <c r="F461" s="4">
        <v>1.05</v>
      </c>
      <c r="G461" s="4" t="s">
        <v>6</v>
      </c>
    </row>
    <row r="462" spans="1:7" ht="14.25" x14ac:dyDescent="0.15">
      <c r="A462" s="4" t="s">
        <v>99</v>
      </c>
      <c r="B462" s="4" t="s">
        <v>543</v>
      </c>
      <c r="C462" s="5" t="str">
        <f t="shared" si="17"/>
        <v>一朵悦享轻薄</v>
      </c>
      <c r="D462" s="5" t="s">
        <v>99</v>
      </c>
      <c r="E462" s="5" t="str">
        <f t="shared" si="18"/>
        <v>一朵悦享轻薄</v>
      </c>
      <c r="F462" s="4">
        <v>0.94</v>
      </c>
      <c r="G462" s="4" t="s">
        <v>4</v>
      </c>
    </row>
    <row r="463" spans="1:7" ht="14.25" x14ac:dyDescent="0.15">
      <c r="A463" s="4" t="s">
        <v>99</v>
      </c>
      <c r="B463" s="4" t="s">
        <v>544</v>
      </c>
      <c r="C463" s="5" t="str">
        <f t="shared" si="17"/>
        <v>一朵橄榄润肤</v>
      </c>
      <c r="D463" s="5" t="s">
        <v>99</v>
      </c>
      <c r="E463" s="5" t="str">
        <f t="shared" si="18"/>
        <v>一朵橄榄润肤</v>
      </c>
      <c r="F463" s="4">
        <v>1.01</v>
      </c>
      <c r="G463" s="4" t="s">
        <v>6</v>
      </c>
    </row>
    <row r="464" spans="1:7" ht="14.25" x14ac:dyDescent="0.15">
      <c r="A464" s="4" t="s">
        <v>99</v>
      </c>
      <c r="B464" s="4" t="s">
        <v>545</v>
      </c>
      <c r="C464" s="5" t="str">
        <f t="shared" si="17"/>
        <v>一朵薄觉</v>
      </c>
      <c r="D464" s="5" t="s">
        <v>99</v>
      </c>
      <c r="E464" s="5" t="str">
        <f t="shared" si="18"/>
        <v>一朵薄觉</v>
      </c>
      <c r="F464" s="4">
        <v>0.92</v>
      </c>
      <c r="G464" s="4" t="s">
        <v>4</v>
      </c>
    </row>
    <row r="465" spans="1:7" ht="14.25" x14ac:dyDescent="0.15">
      <c r="A465" s="4" t="s">
        <v>99</v>
      </c>
      <c r="B465" s="4" t="s">
        <v>546</v>
      </c>
      <c r="C465" s="5" t="str">
        <f t="shared" si="17"/>
        <v>一朵薄示</v>
      </c>
      <c r="D465" s="5" t="s">
        <v>99</v>
      </c>
      <c r="E465" s="5" t="str">
        <f t="shared" si="18"/>
        <v>一朵薄示</v>
      </c>
      <c r="F465" s="4">
        <v>1.03</v>
      </c>
      <c r="G465" s="4" t="s">
        <v>6</v>
      </c>
    </row>
    <row r="466" spans="1:7" ht="14.25" x14ac:dyDescent="0.15">
      <c r="A466" s="4" t="s">
        <v>99</v>
      </c>
      <c r="B466" s="4" t="s">
        <v>547</v>
      </c>
      <c r="C466" s="5" t="str">
        <f t="shared" si="17"/>
        <v>一朵紫草润肤</v>
      </c>
      <c r="D466" s="5" t="s">
        <v>99</v>
      </c>
      <c r="E466" s="5" t="str">
        <f t="shared" si="18"/>
        <v>一朵紫草润肤</v>
      </c>
      <c r="F466" s="4">
        <v>1.75</v>
      </c>
      <c r="G466" s="4" t="s">
        <v>6</v>
      </c>
    </row>
    <row r="467" spans="1:7" ht="14.25" x14ac:dyDescent="0.15">
      <c r="A467" s="4" t="s">
        <v>99</v>
      </c>
      <c r="B467" s="4" t="s">
        <v>548</v>
      </c>
      <c r="C467" s="5" t="str">
        <f t="shared" si="17"/>
        <v>一朵芦荟润肤</v>
      </c>
      <c r="D467" s="5" t="s">
        <v>99</v>
      </c>
      <c r="E467" s="5" t="str">
        <f t="shared" si="18"/>
        <v>一朵芦荟润肤</v>
      </c>
      <c r="F467" s="4">
        <v>1.18</v>
      </c>
      <c r="G467" s="4" t="s">
        <v>6</v>
      </c>
    </row>
    <row r="468" spans="1:7" ht="14.25" x14ac:dyDescent="0.15">
      <c r="A468" s="4" t="s">
        <v>99</v>
      </c>
      <c r="B468" s="4" t="s">
        <v>549</v>
      </c>
      <c r="C468" s="5" t="str">
        <f t="shared" si="17"/>
        <v>一朵天生有范</v>
      </c>
      <c r="D468" s="5" t="s">
        <v>99</v>
      </c>
      <c r="E468" s="5" t="str">
        <f t="shared" si="18"/>
        <v>一朵天生有范</v>
      </c>
      <c r="F468" s="4">
        <v>0.94</v>
      </c>
      <c r="G468" s="4" t="s">
        <v>4</v>
      </c>
    </row>
    <row r="469" spans="1:7" ht="14.25" x14ac:dyDescent="0.15">
      <c r="A469" s="7" t="s">
        <v>91</v>
      </c>
      <c r="B469" s="7" t="s">
        <v>550</v>
      </c>
      <c r="C469" s="5" t="str">
        <f t="shared" si="17"/>
        <v>兔头妈妈甄选Touch air</v>
      </c>
      <c r="D469" s="5" t="s">
        <v>91</v>
      </c>
      <c r="E469" s="5" t="str">
        <f t="shared" si="18"/>
        <v>兔头妈妈甄选Touch air</v>
      </c>
      <c r="F469" s="7">
        <v>1.98</v>
      </c>
      <c r="G469" s="4" t="s">
        <v>6</v>
      </c>
    </row>
    <row r="470" spans="1:7" ht="14.25" x14ac:dyDescent="0.15">
      <c r="A470" s="7" t="s">
        <v>91</v>
      </c>
      <c r="B470" s="7" t="s">
        <v>551</v>
      </c>
      <c r="C470" s="5" t="str">
        <f t="shared" si="17"/>
        <v>兔头妈妈甄选Touch</v>
      </c>
      <c r="D470" s="5" t="s">
        <v>91</v>
      </c>
      <c r="E470" s="5" t="str">
        <f t="shared" si="18"/>
        <v>兔头妈妈甄选Touch</v>
      </c>
      <c r="F470" s="7">
        <v>1.54</v>
      </c>
      <c r="G470" s="4" t="s">
        <v>6</v>
      </c>
    </row>
    <row r="471" spans="1:7" ht="14.25" x14ac:dyDescent="0.15">
      <c r="A471" s="7" t="s">
        <v>91</v>
      </c>
      <c r="B471" s="7" t="s">
        <v>552</v>
      </c>
      <c r="C471" s="5" t="str">
        <f t="shared" si="17"/>
        <v>兔头妈妈甄选Lite</v>
      </c>
      <c r="D471" s="5" t="s">
        <v>91</v>
      </c>
      <c r="E471" s="5" t="str">
        <f t="shared" si="18"/>
        <v>兔头妈妈甄选Lite</v>
      </c>
      <c r="F471" s="7">
        <v>1.52</v>
      </c>
      <c r="G471" s="4" t="s">
        <v>6</v>
      </c>
    </row>
    <row r="472" spans="1:7" ht="14.25" x14ac:dyDescent="0.15">
      <c r="A472" s="7" t="s">
        <v>91</v>
      </c>
      <c r="B472" s="7" t="s">
        <v>553</v>
      </c>
      <c r="C472" s="5" t="str">
        <f t="shared" si="17"/>
        <v>兔头妈妈甄选Toch探索</v>
      </c>
      <c r="D472" s="5" t="s">
        <v>91</v>
      </c>
      <c r="E472" s="5" t="str">
        <f t="shared" si="18"/>
        <v>兔头妈妈甄选Toch探索</v>
      </c>
      <c r="F472" s="7">
        <v>1.82</v>
      </c>
      <c r="G472" s="4" t="s">
        <v>6</v>
      </c>
    </row>
    <row r="473" spans="1:7" ht="14.25" x14ac:dyDescent="0.15">
      <c r="A473" s="7" t="s">
        <v>64</v>
      </c>
      <c r="B473" s="7" t="s">
        <v>554</v>
      </c>
      <c r="C473" s="5" t="str">
        <f t="shared" si="17"/>
        <v>布班迪暖芯依护</v>
      </c>
      <c r="D473" s="5" t="s">
        <v>64</v>
      </c>
      <c r="E473" s="5" t="str">
        <f t="shared" si="18"/>
        <v>布班迪暖芯依护</v>
      </c>
      <c r="F473" s="7">
        <v>0.76</v>
      </c>
      <c r="G473" s="7" t="s">
        <v>4</v>
      </c>
    </row>
    <row r="474" spans="1:7" ht="14.25" x14ac:dyDescent="0.15">
      <c r="A474" s="7" t="s">
        <v>64</v>
      </c>
      <c r="B474" s="7" t="s">
        <v>555</v>
      </c>
      <c r="C474" s="5" t="str">
        <f t="shared" si="17"/>
        <v>布班迪倾芯柔</v>
      </c>
      <c r="D474" s="5" t="s">
        <v>64</v>
      </c>
      <c r="E474" s="5" t="str">
        <f t="shared" si="18"/>
        <v>布班迪倾芯柔</v>
      </c>
      <c r="F474" s="7">
        <v>1.75</v>
      </c>
      <c r="G474" s="7" t="s">
        <v>4</v>
      </c>
    </row>
    <row r="475" spans="1:7" ht="14.25" x14ac:dyDescent="0.15">
      <c r="A475" s="7" t="s">
        <v>64</v>
      </c>
      <c r="B475" s="7" t="s">
        <v>556</v>
      </c>
      <c r="C475" s="5" t="str">
        <f t="shared" si="17"/>
        <v>布班迪甄芯薄婴</v>
      </c>
      <c r="D475" s="5" t="s">
        <v>64</v>
      </c>
      <c r="E475" s="5" t="str">
        <f t="shared" si="18"/>
        <v>布班迪甄芯薄婴</v>
      </c>
      <c r="F475" s="7">
        <v>1.37</v>
      </c>
      <c r="G475" s="4" t="s">
        <v>6</v>
      </c>
    </row>
    <row r="476" spans="1:7" ht="14.25" x14ac:dyDescent="0.15">
      <c r="A476" s="7" t="s">
        <v>64</v>
      </c>
      <c r="B476" s="7" t="s">
        <v>557</v>
      </c>
      <c r="C476" s="5" t="str">
        <f t="shared" si="17"/>
        <v>布班迪安芯兔</v>
      </c>
      <c r="D476" s="5" t="s">
        <v>64</v>
      </c>
      <c r="E476" s="5" t="str">
        <f t="shared" si="18"/>
        <v>布班迪安芯兔</v>
      </c>
      <c r="F476" s="7">
        <v>0.76</v>
      </c>
      <c r="G476" s="7" t="s">
        <v>4</v>
      </c>
    </row>
    <row r="477" spans="1:7" ht="14.25" x14ac:dyDescent="0.15">
      <c r="A477" s="7" t="s">
        <v>64</v>
      </c>
      <c r="B477" s="7" t="s">
        <v>558</v>
      </c>
      <c r="C477" s="5" t="str">
        <f t="shared" si="17"/>
        <v>布班迪盏放</v>
      </c>
      <c r="D477" s="5" t="s">
        <v>64</v>
      </c>
      <c r="E477" s="5" t="str">
        <f t="shared" si="18"/>
        <v>布班迪盏放</v>
      </c>
      <c r="F477" s="7">
        <v>0.69</v>
      </c>
      <c r="G477" s="7" t="s">
        <v>4</v>
      </c>
    </row>
    <row r="478" spans="1:7" ht="14.25" x14ac:dyDescent="0.15">
      <c r="A478" s="7" t="s">
        <v>62</v>
      </c>
      <c r="B478" s="7" t="s">
        <v>559</v>
      </c>
      <c r="C478" s="5" t="str">
        <f t="shared" si="17"/>
        <v>宝婴美温和的呵护</v>
      </c>
      <c r="D478" s="5" t="s">
        <v>62</v>
      </c>
      <c r="E478" s="5" t="str">
        <f t="shared" si="18"/>
        <v>宝婴美温和的呵护</v>
      </c>
      <c r="F478" s="7">
        <v>0.83</v>
      </c>
      <c r="G478" s="7" t="s">
        <v>4</v>
      </c>
    </row>
    <row r="479" spans="1:7" ht="14.25" x14ac:dyDescent="0.15">
      <c r="A479" s="7" t="s">
        <v>62</v>
      </c>
      <c r="B479" s="7" t="s">
        <v>560</v>
      </c>
      <c r="C479" s="5" t="str">
        <f t="shared" si="17"/>
        <v>宝婴美乖乖兔</v>
      </c>
      <c r="D479" s="5" t="s">
        <v>62</v>
      </c>
      <c r="E479" s="5" t="str">
        <f t="shared" si="18"/>
        <v>宝婴美乖乖兔</v>
      </c>
      <c r="F479" s="7">
        <v>0.87</v>
      </c>
      <c r="G479" s="7" t="s">
        <v>4</v>
      </c>
    </row>
    <row r="480" spans="1:7" ht="14.25" x14ac:dyDescent="0.15">
      <c r="A480" s="7" t="s">
        <v>62</v>
      </c>
      <c r="B480" s="7" t="s">
        <v>561</v>
      </c>
      <c r="C480" s="5" t="str">
        <f t="shared" si="17"/>
        <v>宝婴美淘气熊</v>
      </c>
      <c r="D480" s="5" t="s">
        <v>62</v>
      </c>
      <c r="E480" s="5" t="str">
        <f t="shared" si="18"/>
        <v>宝婴美淘气熊</v>
      </c>
      <c r="F480" s="7">
        <v>0.87</v>
      </c>
      <c r="G480" s="7" t="s">
        <v>4</v>
      </c>
    </row>
    <row r="481" spans="1:7" ht="14.25" x14ac:dyDescent="0.15">
      <c r="A481" s="7" t="s">
        <v>62</v>
      </c>
      <c r="B481" s="7" t="s">
        <v>313</v>
      </c>
      <c r="C481" s="5" t="str">
        <f t="shared" si="17"/>
        <v>宝婴美超薄透气</v>
      </c>
      <c r="D481" s="5" t="s">
        <v>62</v>
      </c>
      <c r="E481" s="5" t="str">
        <f t="shared" si="18"/>
        <v>宝婴美超薄透气</v>
      </c>
      <c r="F481" s="7">
        <v>0.84</v>
      </c>
      <c r="G481" s="7" t="s">
        <v>4</v>
      </c>
    </row>
    <row r="482" spans="1:7" ht="14.25" x14ac:dyDescent="0.15">
      <c r="A482" s="7" t="s">
        <v>60</v>
      </c>
      <c r="B482" s="7" t="s">
        <v>562</v>
      </c>
      <c r="C482" s="5" t="str">
        <f t="shared" si="17"/>
        <v>巴巴象臻芯系列</v>
      </c>
      <c r="D482" s="5" t="s">
        <v>60</v>
      </c>
      <c r="E482" s="5" t="str">
        <f t="shared" si="18"/>
        <v>巴巴象臻芯系列</v>
      </c>
      <c r="F482" s="7">
        <v>1.64</v>
      </c>
      <c r="G482" s="4" t="s">
        <v>6</v>
      </c>
    </row>
    <row r="483" spans="1:7" ht="14.25" x14ac:dyDescent="0.15">
      <c r="A483" s="7" t="s">
        <v>60</v>
      </c>
      <c r="B483" s="7" t="s">
        <v>563</v>
      </c>
      <c r="C483" s="5" t="str">
        <f t="shared" si="17"/>
        <v>巴巴象萌芯系列</v>
      </c>
      <c r="D483" s="5" t="s">
        <v>60</v>
      </c>
      <c r="E483" s="5" t="str">
        <f t="shared" si="18"/>
        <v>巴巴象萌芯系列</v>
      </c>
      <c r="F483" s="7">
        <v>1.36</v>
      </c>
      <c r="G483" s="4" t="s">
        <v>6</v>
      </c>
    </row>
    <row r="484" spans="1:7" ht="14.25" x14ac:dyDescent="0.15">
      <c r="A484" s="7" t="s">
        <v>60</v>
      </c>
      <c r="B484" s="7" t="s">
        <v>564</v>
      </c>
      <c r="C484" s="5" t="str">
        <f t="shared" si="17"/>
        <v>巴巴象象芯力系列</v>
      </c>
      <c r="D484" s="5" t="s">
        <v>60</v>
      </c>
      <c r="E484" s="5" t="str">
        <f t="shared" si="18"/>
        <v>巴巴象象芯力系列</v>
      </c>
      <c r="F484" s="7">
        <v>1.84</v>
      </c>
      <c r="G484" s="4" t="s">
        <v>6</v>
      </c>
    </row>
    <row r="485" spans="1:7" ht="14.25" x14ac:dyDescent="0.15">
      <c r="A485" s="7" t="s">
        <v>60</v>
      </c>
      <c r="B485" s="7" t="s">
        <v>565</v>
      </c>
      <c r="C485" s="5" t="str">
        <f t="shared" si="17"/>
        <v>巴巴象爱不完系列</v>
      </c>
      <c r="D485" s="5" t="s">
        <v>60</v>
      </c>
      <c r="E485" s="5" t="str">
        <f t="shared" si="18"/>
        <v>巴巴象爱不完系列</v>
      </c>
      <c r="F485" s="7">
        <v>1.65</v>
      </c>
      <c r="G485" s="4" t="s">
        <v>6</v>
      </c>
    </row>
    <row r="486" spans="1:7" ht="14.25" x14ac:dyDescent="0.15">
      <c r="A486" s="7" t="s">
        <v>60</v>
      </c>
      <c r="B486" s="7" t="s">
        <v>212</v>
      </c>
      <c r="C486" s="5" t="str">
        <f t="shared" si="17"/>
        <v>巴巴象经典系列</v>
      </c>
      <c r="D486" s="5" t="s">
        <v>60</v>
      </c>
      <c r="E486" s="5" t="str">
        <f t="shared" si="18"/>
        <v>巴巴象经典系列</v>
      </c>
      <c r="F486" s="7">
        <v>1.57</v>
      </c>
      <c r="G486" s="4" t="s">
        <v>6</v>
      </c>
    </row>
    <row r="487" spans="1:7" ht="14.25" x14ac:dyDescent="0.15">
      <c r="A487" s="7" t="s">
        <v>60</v>
      </c>
      <c r="B487" s="7" t="s">
        <v>566</v>
      </c>
      <c r="C487" s="5" t="str">
        <f t="shared" si="17"/>
        <v>巴巴象纯臻</v>
      </c>
      <c r="D487" s="5" t="s">
        <v>60</v>
      </c>
      <c r="E487" s="5" t="str">
        <f t="shared" si="18"/>
        <v>巴巴象纯臻</v>
      </c>
      <c r="F487" s="7">
        <v>1.65</v>
      </c>
      <c r="G487" s="4" t="s">
        <v>6</v>
      </c>
    </row>
    <row r="488" spans="1:7" ht="14.25" x14ac:dyDescent="0.15">
      <c r="A488" s="7" t="s">
        <v>102</v>
      </c>
      <c r="B488" s="7"/>
      <c r="C488" s="5" t="str">
        <f t="shared" si="17"/>
        <v>英维妮</v>
      </c>
      <c r="D488" s="5" t="s">
        <v>102</v>
      </c>
      <c r="E488" s="5" t="str">
        <f t="shared" si="18"/>
        <v>英维妮</v>
      </c>
      <c r="F488" s="7">
        <v>1.57</v>
      </c>
      <c r="G488" s="4" t="s">
        <v>6</v>
      </c>
    </row>
    <row r="489" spans="1:7" ht="14.25" x14ac:dyDescent="0.15">
      <c r="A489" s="7" t="s">
        <v>48</v>
      </c>
      <c r="B489" s="7"/>
      <c r="C489" s="5" t="str">
        <f t="shared" si="17"/>
        <v>OUKATU/悠卡兔</v>
      </c>
      <c r="D489" s="5" t="s">
        <v>48</v>
      </c>
      <c r="E489" s="5" t="str">
        <f t="shared" si="18"/>
        <v>OUKATU/悠卡兔</v>
      </c>
      <c r="F489" s="7">
        <v>1.1100000000000001</v>
      </c>
      <c r="G489" s="4" t="s">
        <v>6</v>
      </c>
    </row>
    <row r="490" spans="1:7" ht="14.25" x14ac:dyDescent="0.15">
      <c r="A490" s="7" t="s">
        <v>23</v>
      </c>
      <c r="B490" s="7" t="s">
        <v>567</v>
      </c>
      <c r="C490" s="5" t="str">
        <f t="shared" si="17"/>
        <v>Classic Teddy/精典泰迪金芯呵护</v>
      </c>
      <c r="D490" s="5" t="s">
        <v>607</v>
      </c>
      <c r="E490" s="5" t="str">
        <f t="shared" si="18"/>
        <v>精典泰迪金芯呵护</v>
      </c>
      <c r="F490" s="7">
        <v>0.95</v>
      </c>
      <c r="G490" s="7" t="s">
        <v>4</v>
      </c>
    </row>
    <row r="491" spans="1:7" ht="14.25" x14ac:dyDescent="0.15">
      <c r="A491" s="7" t="s">
        <v>23</v>
      </c>
      <c r="B491" s="7" t="s">
        <v>568</v>
      </c>
      <c r="C491" s="5" t="str">
        <f t="shared" si="17"/>
        <v>Classic Teddy/精典泰迪丝享奢宠</v>
      </c>
      <c r="D491" s="5" t="s">
        <v>607</v>
      </c>
      <c r="E491" s="5" t="str">
        <f t="shared" si="18"/>
        <v>精典泰迪丝享奢宠</v>
      </c>
      <c r="F491" s="7">
        <v>0.95</v>
      </c>
      <c r="G491" s="7" t="s">
        <v>4</v>
      </c>
    </row>
    <row r="492" spans="1:7" ht="14.25" x14ac:dyDescent="0.15">
      <c r="A492" s="7" t="s">
        <v>56</v>
      </c>
      <c r="B492" s="7"/>
      <c r="C492" s="5" t="str">
        <f t="shared" si="17"/>
        <v>UYUBO/优宜宝</v>
      </c>
      <c r="D492" s="5" t="s">
        <v>56</v>
      </c>
      <c r="E492" s="5" t="str">
        <f t="shared" si="18"/>
        <v>UYUBO/优宜宝</v>
      </c>
      <c r="F492" s="7">
        <v>1.45</v>
      </c>
      <c r="G492" s="4" t="s">
        <v>6</v>
      </c>
    </row>
    <row r="493" spans="1:7" ht="14.25" x14ac:dyDescent="0.15">
      <c r="A493" s="7" t="s">
        <v>78</v>
      </c>
      <c r="B493" s="7"/>
      <c r="C493" s="5" t="str">
        <f t="shared" si="17"/>
        <v>萌亲日记</v>
      </c>
      <c r="D493" s="5" t="s">
        <v>78</v>
      </c>
      <c r="E493" s="5" t="str">
        <f t="shared" si="18"/>
        <v>萌亲日记</v>
      </c>
      <c r="F493" s="7">
        <v>0.7</v>
      </c>
      <c r="G493" s="7" t="s">
        <v>4</v>
      </c>
    </row>
    <row r="494" spans="1:7" ht="14.25" x14ac:dyDescent="0.15">
      <c r="A494" s="7" t="s">
        <v>13</v>
      </c>
      <c r="B494" s="7"/>
      <c r="C494" s="5" t="str">
        <f t="shared" si="17"/>
        <v>bebebus</v>
      </c>
      <c r="D494" s="5" t="s">
        <v>13</v>
      </c>
      <c r="E494" s="5" t="str">
        <f t="shared" si="18"/>
        <v>bebebus</v>
      </c>
      <c r="F494" s="7">
        <v>3.75</v>
      </c>
      <c r="G494" s="4" t="s">
        <v>12</v>
      </c>
    </row>
    <row r="495" spans="1:7" ht="14.25" x14ac:dyDescent="0.15">
      <c r="A495" s="7" t="s">
        <v>52</v>
      </c>
      <c r="B495" s="7"/>
      <c r="C495" s="5" t="str">
        <f t="shared" si="17"/>
        <v>SCOORNEST/科巢</v>
      </c>
      <c r="D495" s="5" t="s">
        <v>52</v>
      </c>
      <c r="E495" s="5" t="str">
        <f t="shared" si="18"/>
        <v>SCOORNEST/科巢</v>
      </c>
      <c r="F495" s="7">
        <v>1.3</v>
      </c>
      <c r="G495" s="4" t="s">
        <v>6</v>
      </c>
    </row>
    <row r="496" spans="1:7" ht="14.25" x14ac:dyDescent="0.15">
      <c r="A496" s="7" t="s">
        <v>20</v>
      </c>
      <c r="B496" s="7" t="s">
        <v>569</v>
      </c>
      <c r="C496" s="5" t="str">
        <f t="shared" si="17"/>
        <v>Capable/卡比布6.0系列</v>
      </c>
      <c r="D496" s="5" t="s">
        <v>20</v>
      </c>
      <c r="E496" s="5" t="str">
        <f t="shared" si="18"/>
        <v>Capable/卡比布6.0系列</v>
      </c>
      <c r="F496" s="7">
        <v>2.5299999999999998</v>
      </c>
      <c r="G496" s="6" t="s">
        <v>8</v>
      </c>
    </row>
    <row r="497" spans="1:7" ht="14.25" x14ac:dyDescent="0.15">
      <c r="A497" s="7" t="s">
        <v>20</v>
      </c>
      <c r="B497" s="7" t="s">
        <v>570</v>
      </c>
      <c r="C497" s="5" t="str">
        <f t="shared" si="17"/>
        <v>Capable/卡比布5.0系列</v>
      </c>
      <c r="D497" s="5" t="s">
        <v>20</v>
      </c>
      <c r="E497" s="5" t="str">
        <f t="shared" si="18"/>
        <v>Capable/卡比布5.0系列</v>
      </c>
      <c r="F497" s="7">
        <v>2.37</v>
      </c>
      <c r="G497" s="4" t="s">
        <v>10</v>
      </c>
    </row>
    <row r="498" spans="1:7" ht="14.25" x14ac:dyDescent="0.15">
      <c r="A498" s="7" t="s">
        <v>20</v>
      </c>
      <c r="B498" s="7" t="s">
        <v>571</v>
      </c>
      <c r="C498" s="5" t="str">
        <f t="shared" si="17"/>
        <v>Capable/卡比布4.0系列</v>
      </c>
      <c r="D498" s="5" t="s">
        <v>20</v>
      </c>
      <c r="E498" s="5" t="str">
        <f t="shared" si="18"/>
        <v>Capable/卡比布4.0系列</v>
      </c>
      <c r="F498" s="7">
        <v>1.6</v>
      </c>
      <c r="G498" s="4" t="s">
        <v>6</v>
      </c>
    </row>
    <row r="499" spans="1:7" ht="14.25" x14ac:dyDescent="0.15">
      <c r="A499" s="7" t="s">
        <v>20</v>
      </c>
      <c r="B499" s="7" t="s">
        <v>572</v>
      </c>
      <c r="C499" s="5" t="str">
        <f t="shared" si="17"/>
        <v>Capable/卡比布3.0系列</v>
      </c>
      <c r="D499" s="5" t="s">
        <v>20</v>
      </c>
      <c r="E499" s="5" t="str">
        <f t="shared" si="18"/>
        <v>Capable/卡比布3.0系列</v>
      </c>
      <c r="F499" s="7">
        <v>2.11</v>
      </c>
      <c r="G499" s="4" t="s">
        <v>10</v>
      </c>
    </row>
    <row r="500" spans="1:7" ht="14.25" x14ac:dyDescent="0.15">
      <c r="A500" s="7" t="s">
        <v>20</v>
      </c>
      <c r="B500" s="7" t="s">
        <v>573</v>
      </c>
      <c r="C500" s="5" t="str">
        <f t="shared" si="17"/>
        <v>Capable/卡比布惠享薄系列</v>
      </c>
      <c r="D500" s="5" t="s">
        <v>20</v>
      </c>
      <c r="E500" s="5" t="str">
        <f t="shared" si="18"/>
        <v>Capable/卡比布惠享薄系列</v>
      </c>
      <c r="F500" s="7">
        <v>2.1</v>
      </c>
      <c r="G500" s="4" t="s">
        <v>10</v>
      </c>
    </row>
    <row r="501" spans="1:7" ht="14.25" x14ac:dyDescent="0.15">
      <c r="A501" s="7" t="s">
        <v>20</v>
      </c>
      <c r="B501" s="7" t="s">
        <v>574</v>
      </c>
      <c r="C501" s="5" t="str">
        <f t="shared" si="17"/>
        <v>Capable/卡比布国潮系列</v>
      </c>
      <c r="D501" s="5" t="s">
        <v>20</v>
      </c>
      <c r="E501" s="5" t="str">
        <f t="shared" si="18"/>
        <v>Capable/卡比布国潮系列</v>
      </c>
      <c r="F501" s="7">
        <v>2.4</v>
      </c>
      <c r="G501" s="4" t="s">
        <v>10</v>
      </c>
    </row>
    <row r="502" spans="1:7" ht="14.25" x14ac:dyDescent="0.15">
      <c r="A502" s="7" t="s">
        <v>20</v>
      </c>
      <c r="B502" s="7" t="s">
        <v>575</v>
      </c>
      <c r="C502" s="5" t="str">
        <f t="shared" si="17"/>
        <v>Capable/卡比布童话精灵系列</v>
      </c>
      <c r="D502" s="5" t="s">
        <v>20</v>
      </c>
      <c r="E502" s="5" t="str">
        <f t="shared" si="18"/>
        <v>Capable/卡比布童话精灵系列</v>
      </c>
      <c r="F502" s="7">
        <v>2.4</v>
      </c>
      <c r="G502" s="4" t="s">
        <v>10</v>
      </c>
    </row>
    <row r="503" spans="1:7" ht="14.25" x14ac:dyDescent="0.15">
      <c r="A503" s="7" t="s">
        <v>20</v>
      </c>
      <c r="B503" s="7" t="s">
        <v>576</v>
      </c>
      <c r="C503" s="5" t="str">
        <f t="shared" si="17"/>
        <v>Capable/卡比布泡泡腰系列</v>
      </c>
      <c r="D503" s="5" t="s">
        <v>20</v>
      </c>
      <c r="E503" s="5" t="str">
        <f t="shared" si="18"/>
        <v>Capable/卡比布泡泡腰系列</v>
      </c>
      <c r="F503" s="7">
        <v>2.2799999999999998</v>
      </c>
      <c r="G503" s="4" t="s">
        <v>10</v>
      </c>
    </row>
    <row r="504" spans="1:7" ht="14.25" x14ac:dyDescent="0.15">
      <c r="A504" s="7" t="s">
        <v>20</v>
      </c>
      <c r="B504" s="7" t="s">
        <v>577</v>
      </c>
      <c r="C504" s="5" t="str">
        <f t="shared" si="17"/>
        <v>Capable/卡比布国潮玲珑装</v>
      </c>
      <c r="D504" s="5" t="s">
        <v>20</v>
      </c>
      <c r="E504" s="5" t="str">
        <f t="shared" si="18"/>
        <v>Capable/卡比布国潮玲珑装</v>
      </c>
      <c r="F504" s="7">
        <v>1.6</v>
      </c>
      <c r="G504" s="4" t="s">
        <v>6</v>
      </c>
    </row>
    <row r="505" spans="1:7" ht="14.25" x14ac:dyDescent="0.15">
      <c r="A505" s="4" t="s">
        <v>103</v>
      </c>
      <c r="B505" s="4" t="s">
        <v>578</v>
      </c>
      <c r="C505" s="5" t="str">
        <f t="shared" si="17"/>
        <v>优贝舒优趣系列</v>
      </c>
      <c r="D505" s="5" t="s">
        <v>615</v>
      </c>
      <c r="E505" s="5" t="str">
        <f t="shared" si="18"/>
        <v>YUBEST/优贝舒优趣系列</v>
      </c>
      <c r="F505" s="4">
        <v>0.59</v>
      </c>
      <c r="G505" s="4" t="s">
        <v>4</v>
      </c>
    </row>
    <row r="506" spans="1:7" ht="14.25" x14ac:dyDescent="0.15">
      <c r="A506" s="4" t="s">
        <v>103</v>
      </c>
      <c r="B506" s="12" t="s">
        <v>579</v>
      </c>
      <c r="C506" s="5" t="str">
        <f t="shared" si="17"/>
        <v>优贝舒舒享成长</v>
      </c>
      <c r="D506" s="5" t="s">
        <v>615</v>
      </c>
      <c r="E506" s="5" t="str">
        <f t="shared" si="18"/>
        <v>YUBEST/优贝舒舒享成长</v>
      </c>
      <c r="F506" s="4">
        <v>0.59</v>
      </c>
      <c r="G506" s="4" t="s">
        <v>4</v>
      </c>
    </row>
    <row r="507" spans="1:7" ht="14.25" x14ac:dyDescent="0.15">
      <c r="A507" s="4" t="s">
        <v>103</v>
      </c>
      <c r="B507" s="12" t="s">
        <v>580</v>
      </c>
      <c r="C507" s="5" t="str">
        <f t="shared" si="17"/>
        <v>优贝舒舒享棉薄</v>
      </c>
      <c r="D507" s="5" t="s">
        <v>615</v>
      </c>
      <c r="E507" s="5" t="str">
        <f t="shared" si="18"/>
        <v>YUBEST/优贝舒舒享棉薄</v>
      </c>
      <c r="F507" s="4">
        <v>0.59</v>
      </c>
      <c r="G507" s="4" t="s">
        <v>4</v>
      </c>
    </row>
    <row r="508" spans="1:7" ht="14.25" x14ac:dyDescent="0.15">
      <c r="A508" s="4" t="s">
        <v>103</v>
      </c>
      <c r="B508" s="12" t="s">
        <v>581</v>
      </c>
      <c r="C508" s="5" t="str">
        <f t="shared" si="17"/>
        <v>优贝舒天使</v>
      </c>
      <c r="D508" s="5" t="s">
        <v>615</v>
      </c>
      <c r="E508" s="5" t="str">
        <f t="shared" si="18"/>
        <v>YUBEST/优贝舒天使</v>
      </c>
      <c r="F508" s="4">
        <v>0.76</v>
      </c>
      <c r="G508" s="4" t="s">
        <v>4</v>
      </c>
    </row>
    <row r="509" spans="1:7" ht="14.25" x14ac:dyDescent="0.15">
      <c r="A509" s="4" t="s">
        <v>98</v>
      </c>
      <c r="B509" s="12"/>
      <c r="C509" s="5" t="str">
        <f t="shared" si="17"/>
        <v>雅耐</v>
      </c>
      <c r="D509" s="5" t="s">
        <v>98</v>
      </c>
      <c r="E509" s="5" t="str">
        <f t="shared" si="18"/>
        <v>雅耐</v>
      </c>
      <c r="F509" s="4">
        <v>0.54</v>
      </c>
      <c r="G509" s="4" t="s">
        <v>4</v>
      </c>
    </row>
    <row r="510" spans="1:7" ht="14.25" x14ac:dyDescent="0.15">
      <c r="A510" s="4" t="s">
        <v>68</v>
      </c>
      <c r="B510" s="12" t="s">
        <v>582</v>
      </c>
      <c r="C510" s="5" t="str">
        <f t="shared" si="17"/>
        <v>德佑彩虹PP</v>
      </c>
      <c r="D510" s="5" t="s">
        <v>68</v>
      </c>
      <c r="E510" s="5" t="str">
        <f t="shared" si="18"/>
        <v>德佑彩虹PP</v>
      </c>
      <c r="F510" s="4">
        <v>0.68</v>
      </c>
      <c r="G510" s="4" t="s">
        <v>4</v>
      </c>
    </row>
    <row r="511" spans="1:7" ht="14.25" x14ac:dyDescent="0.15">
      <c r="A511" s="4" t="s">
        <v>68</v>
      </c>
      <c r="B511" s="12" t="s">
        <v>583</v>
      </c>
      <c r="C511" s="5" t="str">
        <f t="shared" si="17"/>
        <v>德佑牛油果果</v>
      </c>
      <c r="D511" s="5" t="s">
        <v>68</v>
      </c>
      <c r="E511" s="5" t="str">
        <f t="shared" si="18"/>
        <v>德佑牛油果果</v>
      </c>
      <c r="F511" s="4">
        <v>1.5</v>
      </c>
      <c r="G511" s="4" t="s">
        <v>6</v>
      </c>
    </row>
    <row r="512" spans="1:7" ht="14.25" x14ac:dyDescent="0.15">
      <c r="A512" s="4" t="s">
        <v>68</v>
      </c>
      <c r="B512" s="12" t="s">
        <v>584</v>
      </c>
      <c r="C512" s="5" t="str">
        <f t="shared" si="17"/>
        <v>德佑IP联名/航天未来</v>
      </c>
      <c r="D512" s="5" t="s">
        <v>68</v>
      </c>
      <c r="E512" s="5" t="str">
        <f t="shared" si="18"/>
        <v>德佑IP联名/航天未来</v>
      </c>
      <c r="F512" s="4">
        <v>1.85</v>
      </c>
      <c r="G512" s="4" t="s">
        <v>6</v>
      </c>
    </row>
    <row r="513" spans="1:7" ht="14.25" x14ac:dyDescent="0.15">
      <c r="A513" s="4" t="s">
        <v>68</v>
      </c>
      <c r="B513" s="12" t="s">
        <v>585</v>
      </c>
      <c r="C513" s="5" t="str">
        <f t="shared" si="17"/>
        <v>德佑星梦</v>
      </c>
      <c r="D513" s="5" t="s">
        <v>68</v>
      </c>
      <c r="E513" s="5" t="str">
        <f t="shared" si="18"/>
        <v>德佑星梦</v>
      </c>
      <c r="F513" s="4">
        <v>1.85</v>
      </c>
      <c r="G513" s="4" t="s">
        <v>6</v>
      </c>
    </row>
    <row r="514" spans="1:7" ht="14.25" x14ac:dyDescent="0.15">
      <c r="A514" s="4" t="s">
        <v>71</v>
      </c>
      <c r="B514" s="12"/>
      <c r="C514" s="5" t="str">
        <f t="shared" si="17"/>
        <v>花臣</v>
      </c>
      <c r="D514" s="5" t="s">
        <v>71</v>
      </c>
      <c r="E514" s="5" t="str">
        <f t="shared" si="18"/>
        <v>花臣</v>
      </c>
      <c r="F514" s="4">
        <v>0.68</v>
      </c>
      <c r="G514" s="4" t="s">
        <v>4</v>
      </c>
    </row>
  </sheetData>
  <autoFilter ref="A1:G514" xr:uid="{00000000-0009-0000-0000-000001000000}"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1A1F-3AEA-4949-8B11-A3D86662AB39}">
  <dimension ref="A1"/>
  <sheetViews>
    <sheetView workbookViewId="0">
      <selection sqref="A1:C1048576"/>
    </sheetView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1B1E-074E-4927-9608-069A9953C94B}">
  <dimension ref="A1:A514"/>
  <sheetViews>
    <sheetView topLeftCell="A4" workbookViewId="0">
      <selection activeCell="A11" sqref="A11"/>
    </sheetView>
  </sheetViews>
  <sheetFormatPr defaultRowHeight="13.5" x14ac:dyDescent="0.15"/>
  <cols>
    <col min="1" max="1" width="24.375" style="2" customWidth="1"/>
  </cols>
  <sheetData>
    <row r="1" spans="1:1" ht="14.25" x14ac:dyDescent="0.15">
      <c r="A1" s="3" t="s">
        <v>0</v>
      </c>
    </row>
    <row r="2" spans="1:1" ht="14.25" x14ac:dyDescent="0.15">
      <c r="A2" s="4" t="s">
        <v>70</v>
      </c>
    </row>
    <row r="3" spans="1:1" ht="14.25" x14ac:dyDescent="0.15">
      <c r="A3" s="4" t="s">
        <v>61</v>
      </c>
    </row>
    <row r="4" spans="1:1" ht="14.25" x14ac:dyDescent="0.15">
      <c r="A4" s="4" t="s">
        <v>66</v>
      </c>
    </row>
    <row r="5" spans="1:1" ht="14.25" x14ac:dyDescent="0.15">
      <c r="A5" s="4" t="s">
        <v>63</v>
      </c>
    </row>
    <row r="6" spans="1:1" ht="14.25" x14ac:dyDescent="0.15">
      <c r="A6" s="4" t="s">
        <v>42</v>
      </c>
    </row>
    <row r="7" spans="1:1" ht="14.25" x14ac:dyDescent="0.15">
      <c r="A7" s="4" t="s">
        <v>9</v>
      </c>
    </row>
    <row r="8" spans="1:1" ht="14.25" x14ac:dyDescent="0.15">
      <c r="A8" s="4" t="s">
        <v>38</v>
      </c>
    </row>
    <row r="9" spans="1:1" ht="14.25" x14ac:dyDescent="0.15">
      <c r="A9" s="4" t="s">
        <v>100</v>
      </c>
    </row>
    <row r="10" spans="1:1" ht="14.25" x14ac:dyDescent="0.15">
      <c r="A10" s="9" t="s">
        <v>19</v>
      </c>
    </row>
    <row r="11" spans="1:1" ht="14.25" x14ac:dyDescent="0.15">
      <c r="A11" s="10" t="s">
        <v>59</v>
      </c>
    </row>
    <row r="12" spans="1:1" ht="14.25" x14ac:dyDescent="0.15">
      <c r="A12" s="10" t="s">
        <v>89</v>
      </c>
    </row>
    <row r="13" spans="1:1" ht="14.25" x14ac:dyDescent="0.15">
      <c r="A13" s="10" t="s">
        <v>40</v>
      </c>
    </row>
    <row r="14" spans="1:1" ht="14.25" x14ac:dyDescent="0.15">
      <c r="A14" s="10" t="s">
        <v>54</v>
      </c>
    </row>
    <row r="15" spans="1:1" ht="14.25" x14ac:dyDescent="0.15">
      <c r="A15" s="10" t="s">
        <v>22</v>
      </c>
    </row>
    <row r="16" spans="1:1" ht="14.25" x14ac:dyDescent="0.15">
      <c r="A16" s="10" t="s">
        <v>104</v>
      </c>
    </row>
    <row r="17" spans="1:1" ht="14.25" x14ac:dyDescent="0.15">
      <c r="A17" s="10" t="s">
        <v>28</v>
      </c>
    </row>
    <row r="18" spans="1:1" ht="14.25" x14ac:dyDescent="0.15">
      <c r="A18" s="10" t="s">
        <v>73</v>
      </c>
    </row>
    <row r="19" spans="1:1" ht="14.25" x14ac:dyDescent="0.15">
      <c r="A19" s="10" t="s">
        <v>51</v>
      </c>
    </row>
    <row r="20" spans="1:1" ht="14.25" x14ac:dyDescent="0.15">
      <c r="A20" s="10" t="s">
        <v>77</v>
      </c>
    </row>
    <row r="21" spans="1:1" ht="14.25" x14ac:dyDescent="0.15">
      <c r="A21" s="9" t="s">
        <v>16</v>
      </c>
    </row>
    <row r="22" spans="1:1" ht="14.25" x14ac:dyDescent="0.15">
      <c r="A22" s="10" t="s">
        <v>33</v>
      </c>
    </row>
    <row r="23" spans="1:1" ht="14.25" x14ac:dyDescent="0.15">
      <c r="A23" s="9" t="s">
        <v>75</v>
      </c>
    </row>
    <row r="24" spans="1:1" ht="14.25" x14ac:dyDescent="0.15">
      <c r="A24" s="10" t="s">
        <v>24</v>
      </c>
    </row>
    <row r="25" spans="1:1" ht="14.25" x14ac:dyDescent="0.15">
      <c r="A25" s="9" t="s">
        <v>81</v>
      </c>
    </row>
    <row r="26" spans="1:1" ht="14.25" x14ac:dyDescent="0.15">
      <c r="A26" s="10" t="s">
        <v>72</v>
      </c>
    </row>
    <row r="27" spans="1:1" ht="14.25" x14ac:dyDescent="0.15">
      <c r="A27" s="10" t="s">
        <v>43</v>
      </c>
    </row>
    <row r="28" spans="1:1" ht="14.25" x14ac:dyDescent="0.15">
      <c r="A28" s="10" t="s">
        <v>27</v>
      </c>
    </row>
    <row r="29" spans="1:1" ht="14.25" x14ac:dyDescent="0.15">
      <c r="A29" s="10" t="s">
        <v>32</v>
      </c>
    </row>
    <row r="30" spans="1:1" ht="14.25" x14ac:dyDescent="0.15">
      <c r="A30" s="9" t="s">
        <v>95</v>
      </c>
    </row>
    <row r="31" spans="1:1" ht="14.25" x14ac:dyDescent="0.15">
      <c r="A31" s="10" t="s">
        <v>76</v>
      </c>
    </row>
    <row r="32" spans="1:1" ht="14.25" x14ac:dyDescent="0.15">
      <c r="A32" s="15" t="s">
        <v>46</v>
      </c>
    </row>
    <row r="33" spans="1:1" ht="14.25" x14ac:dyDescent="0.15">
      <c r="A33" s="10" t="s">
        <v>5</v>
      </c>
    </row>
    <row r="34" spans="1:1" ht="14.25" x14ac:dyDescent="0.15">
      <c r="A34" s="10" t="s">
        <v>15</v>
      </c>
    </row>
    <row r="35" spans="1:1" ht="14.25" x14ac:dyDescent="0.15">
      <c r="A35" s="10" t="s">
        <v>36</v>
      </c>
    </row>
    <row r="36" spans="1:1" ht="14.25" x14ac:dyDescent="0.15">
      <c r="A36" s="10" t="s">
        <v>21</v>
      </c>
    </row>
    <row r="37" spans="1:1" ht="14.25" x14ac:dyDescent="0.15">
      <c r="A37" s="10" t="s">
        <v>39</v>
      </c>
    </row>
    <row r="38" spans="1:1" ht="14.25" x14ac:dyDescent="0.15">
      <c r="A38" s="10" t="s">
        <v>50</v>
      </c>
    </row>
    <row r="39" spans="1:1" ht="14.25" x14ac:dyDescent="0.15">
      <c r="A39" s="10" t="s">
        <v>65</v>
      </c>
    </row>
    <row r="40" spans="1:1" ht="14.25" x14ac:dyDescent="0.15">
      <c r="A40" s="15" t="s">
        <v>69</v>
      </c>
    </row>
    <row r="41" spans="1:1" ht="14.25" x14ac:dyDescent="0.15">
      <c r="A41" s="15" t="s">
        <v>31</v>
      </c>
    </row>
    <row r="42" spans="1:1" ht="14.25" x14ac:dyDescent="0.15">
      <c r="A42" s="15" t="s">
        <v>7</v>
      </c>
    </row>
    <row r="43" spans="1:1" ht="14.25" x14ac:dyDescent="0.15">
      <c r="A43" s="15" t="s">
        <v>55</v>
      </c>
    </row>
    <row r="44" spans="1:1" ht="14.25" x14ac:dyDescent="0.15">
      <c r="A44" s="17" t="s">
        <v>92</v>
      </c>
    </row>
    <row r="45" spans="1:1" ht="14.25" x14ac:dyDescent="0.15">
      <c r="A45" s="15" t="s">
        <v>85</v>
      </c>
    </row>
    <row r="46" spans="1:1" ht="14.25" x14ac:dyDescent="0.15">
      <c r="A46" s="15" t="s">
        <v>34</v>
      </c>
    </row>
    <row r="47" spans="1:1" ht="14.25" x14ac:dyDescent="0.15">
      <c r="A47" s="15" t="s">
        <v>58</v>
      </c>
    </row>
    <row r="48" spans="1:1" ht="14.25" x14ac:dyDescent="0.15">
      <c r="A48" s="4" t="s">
        <v>44</v>
      </c>
    </row>
    <row r="49" spans="1:1" ht="14.25" x14ac:dyDescent="0.15">
      <c r="A49" s="4" t="s">
        <v>53</v>
      </c>
    </row>
    <row r="50" spans="1:1" ht="14.25" x14ac:dyDescent="0.15">
      <c r="A50" s="4" t="s">
        <v>82</v>
      </c>
    </row>
    <row r="51" spans="1:1" ht="14.25" x14ac:dyDescent="0.15">
      <c r="A51" s="4" t="s">
        <v>86</v>
      </c>
    </row>
    <row r="52" spans="1:1" ht="14.25" x14ac:dyDescent="0.15">
      <c r="A52" s="4" t="s">
        <v>94</v>
      </c>
    </row>
    <row r="53" spans="1:1" ht="14.25" x14ac:dyDescent="0.15">
      <c r="A53" s="4" t="s">
        <v>101</v>
      </c>
    </row>
    <row r="54" spans="1:1" ht="14.25" x14ac:dyDescent="0.15">
      <c r="A54" s="4" t="s">
        <v>106</v>
      </c>
    </row>
    <row r="55" spans="1:1" ht="14.25" x14ac:dyDescent="0.15">
      <c r="A55" s="4" t="s">
        <v>87</v>
      </c>
    </row>
    <row r="56" spans="1:1" ht="14.25" x14ac:dyDescent="0.15">
      <c r="A56" s="4" t="s">
        <v>88</v>
      </c>
    </row>
    <row r="57" spans="1:1" ht="14.25" x14ac:dyDescent="0.15">
      <c r="A57" s="4" t="s">
        <v>80</v>
      </c>
    </row>
    <row r="58" spans="1:1" ht="14.25" x14ac:dyDescent="0.15">
      <c r="A58" s="4" t="s">
        <v>105</v>
      </c>
    </row>
    <row r="59" spans="1:1" ht="14.25" x14ac:dyDescent="0.15">
      <c r="A59" s="4" t="s">
        <v>3</v>
      </c>
    </row>
    <row r="60" spans="1:1" ht="14.25" x14ac:dyDescent="0.15">
      <c r="A60" s="4" t="s">
        <v>11</v>
      </c>
    </row>
    <row r="61" spans="1:1" ht="14.25" x14ac:dyDescent="0.15">
      <c r="A61" s="4" t="s">
        <v>17</v>
      </c>
    </row>
    <row r="62" spans="1:1" ht="14.25" x14ac:dyDescent="0.15">
      <c r="A62" s="4" t="s">
        <v>18</v>
      </c>
    </row>
    <row r="63" spans="1:1" ht="14.25" x14ac:dyDescent="0.15">
      <c r="A63" s="4" t="s">
        <v>23</v>
      </c>
    </row>
    <row r="64" spans="1:1" ht="14.25" x14ac:dyDescent="0.15">
      <c r="A64" s="4" t="s">
        <v>25</v>
      </c>
    </row>
    <row r="65" spans="1:1" ht="14.25" x14ac:dyDescent="0.15">
      <c r="A65" s="4" t="s">
        <v>26</v>
      </c>
    </row>
    <row r="66" spans="1:1" ht="14.25" x14ac:dyDescent="0.15">
      <c r="A66" s="4" t="s">
        <v>29</v>
      </c>
    </row>
    <row r="67" spans="1:1" ht="14.25" x14ac:dyDescent="0.15">
      <c r="A67" s="4" t="s">
        <v>30</v>
      </c>
    </row>
    <row r="68" spans="1:1" ht="14.25" x14ac:dyDescent="0.15">
      <c r="A68" s="4" t="s">
        <v>35</v>
      </c>
    </row>
    <row r="69" spans="1:1" ht="14.25" x14ac:dyDescent="0.15">
      <c r="A69" s="4" t="s">
        <v>37</v>
      </c>
    </row>
    <row r="70" spans="1:1" ht="14.25" x14ac:dyDescent="0.15">
      <c r="A70" s="4" t="s">
        <v>74</v>
      </c>
    </row>
    <row r="71" spans="1:1" ht="14.25" x14ac:dyDescent="0.15">
      <c r="A71" s="4" t="s">
        <v>41</v>
      </c>
    </row>
    <row r="72" spans="1:1" ht="14.25" x14ac:dyDescent="0.15">
      <c r="A72" s="4" t="s">
        <v>45</v>
      </c>
    </row>
    <row r="73" spans="1:1" ht="14.25" x14ac:dyDescent="0.15">
      <c r="A73" s="4" t="s">
        <v>47</v>
      </c>
    </row>
    <row r="74" spans="1:1" ht="14.25" x14ac:dyDescent="0.15">
      <c r="A74" s="4" t="s">
        <v>67</v>
      </c>
    </row>
    <row r="75" spans="1:1" ht="14.25" x14ac:dyDescent="0.15">
      <c r="A75" s="4" t="s">
        <v>49</v>
      </c>
    </row>
    <row r="76" spans="1:1" ht="14.25" x14ac:dyDescent="0.15">
      <c r="A76" s="4" t="s">
        <v>57</v>
      </c>
    </row>
    <row r="77" spans="1:1" ht="14.25" x14ac:dyDescent="0.15">
      <c r="A77" s="4" t="s">
        <v>79</v>
      </c>
    </row>
    <row r="78" spans="1:1" ht="14.25" x14ac:dyDescent="0.15">
      <c r="A78" s="4" t="s">
        <v>83</v>
      </c>
    </row>
    <row r="79" spans="1:1" ht="14.25" x14ac:dyDescent="0.15">
      <c r="A79" s="4" t="s">
        <v>84</v>
      </c>
    </row>
    <row r="80" spans="1:1" ht="14.25" x14ac:dyDescent="0.15">
      <c r="A80" s="4" t="s">
        <v>90</v>
      </c>
    </row>
    <row r="81" spans="1:1" ht="14.25" x14ac:dyDescent="0.15">
      <c r="A81" s="4" t="s">
        <v>93</v>
      </c>
    </row>
    <row r="82" spans="1:1" ht="14.25" x14ac:dyDescent="0.15">
      <c r="A82" s="4" t="s">
        <v>96</v>
      </c>
    </row>
    <row r="83" spans="1:1" ht="14.25" x14ac:dyDescent="0.15">
      <c r="A83" s="4" t="s">
        <v>97</v>
      </c>
    </row>
    <row r="84" spans="1:1" ht="14.25" x14ac:dyDescent="0.15">
      <c r="A84" s="4" t="s">
        <v>99</v>
      </c>
    </row>
    <row r="85" spans="1:1" ht="14.25" x14ac:dyDescent="0.15">
      <c r="A85" s="7" t="s">
        <v>91</v>
      </c>
    </row>
    <row r="86" spans="1:1" ht="14.25" x14ac:dyDescent="0.15">
      <c r="A86" s="7" t="s">
        <v>64</v>
      </c>
    </row>
    <row r="87" spans="1:1" ht="14.25" x14ac:dyDescent="0.15">
      <c r="A87" s="7" t="s">
        <v>62</v>
      </c>
    </row>
    <row r="88" spans="1:1" ht="14.25" x14ac:dyDescent="0.15">
      <c r="A88" s="7" t="s">
        <v>60</v>
      </c>
    </row>
    <row r="89" spans="1:1" ht="14.25" x14ac:dyDescent="0.15">
      <c r="A89" s="7" t="s">
        <v>102</v>
      </c>
    </row>
    <row r="90" spans="1:1" ht="14.25" x14ac:dyDescent="0.15">
      <c r="A90" s="7" t="s">
        <v>48</v>
      </c>
    </row>
    <row r="91" spans="1:1" ht="14.25" x14ac:dyDescent="0.15">
      <c r="A91" s="7" t="s">
        <v>56</v>
      </c>
    </row>
    <row r="92" spans="1:1" ht="14.25" x14ac:dyDescent="0.15">
      <c r="A92" s="7" t="s">
        <v>78</v>
      </c>
    </row>
    <row r="93" spans="1:1" ht="14.25" x14ac:dyDescent="0.15">
      <c r="A93" s="7" t="s">
        <v>13</v>
      </c>
    </row>
    <row r="94" spans="1:1" ht="14.25" x14ac:dyDescent="0.15">
      <c r="A94" s="7" t="s">
        <v>52</v>
      </c>
    </row>
    <row r="95" spans="1:1" ht="14.25" x14ac:dyDescent="0.15">
      <c r="A95" s="7" t="s">
        <v>20</v>
      </c>
    </row>
    <row r="96" spans="1:1" ht="14.25" x14ac:dyDescent="0.15">
      <c r="A96" s="4" t="s">
        <v>103</v>
      </c>
    </row>
    <row r="97" spans="1:1" ht="14.25" x14ac:dyDescent="0.15">
      <c r="A97" s="4" t="s">
        <v>98</v>
      </c>
    </row>
    <row r="98" spans="1:1" ht="14.25" x14ac:dyDescent="0.15">
      <c r="A98" s="4" t="s">
        <v>68</v>
      </c>
    </row>
    <row r="99" spans="1:1" ht="14.25" x14ac:dyDescent="0.15">
      <c r="A99" s="4" t="s">
        <v>71</v>
      </c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3062-EFC0-4E47-8D1C-768AC1A0AC9F}">
  <dimension ref="A1:A514"/>
  <sheetViews>
    <sheetView workbookViewId="0">
      <selection activeCell="A2" sqref="A2"/>
    </sheetView>
  </sheetViews>
  <sheetFormatPr defaultRowHeight="13.5" x14ac:dyDescent="0.15"/>
  <cols>
    <col min="1" max="1" width="20.875" style="2" customWidth="1"/>
  </cols>
  <sheetData>
    <row r="1" spans="1:1" ht="14.25" x14ac:dyDescent="0.15">
      <c r="A1" s="3" t="s">
        <v>1</v>
      </c>
    </row>
    <row r="2" spans="1:1" ht="14.25" x14ac:dyDescent="0.15">
      <c r="A2" s="5" t="s">
        <v>108</v>
      </c>
    </row>
    <row r="3" spans="1:1" ht="14.25" x14ac:dyDescent="0.15">
      <c r="A3" s="5" t="s">
        <v>109</v>
      </c>
    </row>
    <row r="4" spans="1:1" ht="14.25" x14ac:dyDescent="0.15">
      <c r="A4" s="5" t="s">
        <v>110</v>
      </c>
    </row>
    <row r="5" spans="1:1" ht="14.25" x14ac:dyDescent="0.15">
      <c r="A5" s="5" t="s">
        <v>111</v>
      </c>
    </row>
    <row r="6" spans="1:1" ht="14.25" x14ac:dyDescent="0.15">
      <c r="A6" s="5" t="s">
        <v>112</v>
      </c>
    </row>
    <row r="7" spans="1:1" ht="14.25" x14ac:dyDescent="0.15">
      <c r="A7" s="5" t="s">
        <v>113</v>
      </c>
    </row>
    <row r="8" spans="1:1" ht="14.25" x14ac:dyDescent="0.15">
      <c r="A8" s="5" t="s">
        <v>114</v>
      </c>
    </row>
    <row r="9" spans="1:1" ht="14.25" x14ac:dyDescent="0.15">
      <c r="A9" s="5" t="s">
        <v>115</v>
      </c>
    </row>
    <row r="10" spans="1:1" ht="14.25" x14ac:dyDescent="0.15">
      <c r="A10" s="5" t="s">
        <v>116</v>
      </c>
    </row>
    <row r="11" spans="1:1" ht="14.25" x14ac:dyDescent="0.15">
      <c r="A11" s="5" t="s">
        <v>117</v>
      </c>
    </row>
    <row r="12" spans="1:1" ht="14.25" x14ac:dyDescent="0.15">
      <c r="A12" s="5" t="s">
        <v>118</v>
      </c>
    </row>
    <row r="13" spans="1:1" ht="14.25" x14ac:dyDescent="0.15">
      <c r="A13" s="5" t="s">
        <v>119</v>
      </c>
    </row>
    <row r="14" spans="1:1" ht="14.25" x14ac:dyDescent="0.15">
      <c r="A14" s="5" t="s">
        <v>120</v>
      </c>
    </row>
    <row r="15" spans="1:1" ht="14.25" x14ac:dyDescent="0.15">
      <c r="A15" s="5" t="s">
        <v>121</v>
      </c>
    </row>
    <row r="16" spans="1:1" ht="14.25" x14ac:dyDescent="0.15">
      <c r="A16" s="5" t="s">
        <v>122</v>
      </c>
    </row>
    <row r="17" spans="1:1" ht="14.25" x14ac:dyDescent="0.15">
      <c r="A17" s="5" t="s">
        <v>123</v>
      </c>
    </row>
    <row r="18" spans="1:1" ht="14.25" x14ac:dyDescent="0.15">
      <c r="A18" s="5" t="s">
        <v>124</v>
      </c>
    </row>
    <row r="19" spans="1:1" ht="14.25" x14ac:dyDescent="0.15">
      <c r="A19" s="5" t="s">
        <v>125</v>
      </c>
    </row>
    <row r="20" spans="1:1" ht="14.25" x14ac:dyDescent="0.15">
      <c r="A20" s="5" t="s">
        <v>126</v>
      </c>
    </row>
    <row r="21" spans="1:1" ht="14.25" x14ac:dyDescent="0.15">
      <c r="A21" s="5" t="s">
        <v>127</v>
      </c>
    </row>
    <row r="22" spans="1:1" ht="14.25" x14ac:dyDescent="0.15">
      <c r="A22" s="5" t="s">
        <v>128</v>
      </c>
    </row>
    <row r="23" spans="1:1" ht="14.25" x14ac:dyDescent="0.15">
      <c r="A23" s="5" t="s">
        <v>130</v>
      </c>
    </row>
    <row r="24" spans="1:1" ht="14.25" x14ac:dyDescent="0.15">
      <c r="A24" s="5" t="s">
        <v>131</v>
      </c>
    </row>
    <row r="25" spans="1:1" ht="14.25" x14ac:dyDescent="0.15">
      <c r="A25" s="5" t="s">
        <v>132</v>
      </c>
    </row>
    <row r="26" spans="1:1" ht="14.25" x14ac:dyDescent="0.15">
      <c r="A26" s="4" t="s">
        <v>133</v>
      </c>
    </row>
    <row r="27" spans="1:1" ht="14.25" x14ac:dyDescent="0.15">
      <c r="A27" s="4" t="s">
        <v>134</v>
      </c>
    </row>
    <row r="28" spans="1:1" ht="14.25" x14ac:dyDescent="0.15">
      <c r="A28" s="4" t="s">
        <v>135</v>
      </c>
    </row>
    <row r="29" spans="1:1" ht="14.25" x14ac:dyDescent="0.15">
      <c r="A29" s="4" t="s">
        <v>136</v>
      </c>
    </row>
    <row r="30" spans="1:1" ht="14.25" x14ac:dyDescent="0.15">
      <c r="A30" s="4" t="s">
        <v>137</v>
      </c>
    </row>
    <row r="31" spans="1:1" ht="14.25" x14ac:dyDescent="0.15">
      <c r="A31" s="4" t="s">
        <v>138</v>
      </c>
    </row>
    <row r="32" spans="1:1" ht="14.25" x14ac:dyDescent="0.15">
      <c r="A32" s="4" t="s">
        <v>139</v>
      </c>
    </row>
    <row r="33" spans="1:1" ht="14.25" x14ac:dyDescent="0.15">
      <c r="A33" s="4" t="s">
        <v>140</v>
      </c>
    </row>
    <row r="34" spans="1:1" ht="14.25" x14ac:dyDescent="0.15">
      <c r="A34" s="4" t="s">
        <v>141</v>
      </c>
    </row>
    <row r="35" spans="1:1" ht="14.25" x14ac:dyDescent="0.15">
      <c r="A35" s="4" t="s">
        <v>142</v>
      </c>
    </row>
    <row r="36" spans="1:1" ht="14.25" x14ac:dyDescent="0.15">
      <c r="A36" s="4" t="s">
        <v>143</v>
      </c>
    </row>
    <row r="37" spans="1:1" ht="14.25" x14ac:dyDescent="0.15">
      <c r="A37" s="4" t="s">
        <v>144</v>
      </c>
    </row>
    <row r="38" spans="1:1" ht="14.25" x14ac:dyDescent="0.15">
      <c r="A38" s="4" t="s">
        <v>145</v>
      </c>
    </row>
    <row r="39" spans="1:1" ht="14.25" x14ac:dyDescent="0.15">
      <c r="A39" s="4" t="s">
        <v>146</v>
      </c>
    </row>
    <row r="40" spans="1:1" ht="14.25" x14ac:dyDescent="0.15">
      <c r="A40" s="7" t="s">
        <v>147</v>
      </c>
    </row>
    <row r="41" spans="1:1" ht="14.25" x14ac:dyDescent="0.15">
      <c r="A41" s="7" t="s">
        <v>148</v>
      </c>
    </row>
    <row r="42" spans="1:1" ht="14.25" x14ac:dyDescent="0.15">
      <c r="A42" s="7" t="s">
        <v>149</v>
      </c>
    </row>
    <row r="43" spans="1:1" ht="14.25" x14ac:dyDescent="0.15">
      <c r="A43" s="7" t="s">
        <v>150</v>
      </c>
    </row>
    <row r="44" spans="1:1" ht="14.25" x14ac:dyDescent="0.15">
      <c r="A44" s="7" t="s">
        <v>151</v>
      </c>
    </row>
    <row r="45" spans="1:1" ht="14.25" x14ac:dyDescent="0.15">
      <c r="A45" s="7" t="s">
        <v>152</v>
      </c>
    </row>
    <row r="46" spans="1:1" ht="14.25" x14ac:dyDescent="0.15">
      <c r="A46" s="4" t="s">
        <v>153</v>
      </c>
    </row>
    <row r="47" spans="1:1" ht="14.25" x14ac:dyDescent="0.15">
      <c r="A47" s="4" t="s">
        <v>154</v>
      </c>
    </row>
    <row r="48" spans="1:1" ht="14.25" x14ac:dyDescent="0.15">
      <c r="A48" s="4" t="s">
        <v>156</v>
      </c>
    </row>
    <row r="49" spans="1:1" ht="14.25" x14ac:dyDescent="0.15">
      <c r="A49" s="4" t="s">
        <v>157</v>
      </c>
    </row>
    <row r="50" spans="1:1" ht="14.25" x14ac:dyDescent="0.15">
      <c r="A50" s="4" t="s">
        <v>158</v>
      </c>
    </row>
    <row r="51" spans="1:1" ht="14.25" x14ac:dyDescent="0.15">
      <c r="A51" s="4" t="s">
        <v>77</v>
      </c>
    </row>
    <row r="52" spans="1:1" ht="14.25" x14ac:dyDescent="0.15">
      <c r="A52" s="4" t="s">
        <v>159</v>
      </c>
    </row>
    <row r="53" spans="1:1" ht="14.25" x14ac:dyDescent="0.15">
      <c r="A53" s="4" t="s">
        <v>160</v>
      </c>
    </row>
    <row r="54" spans="1:1" ht="14.25" x14ac:dyDescent="0.15">
      <c r="A54" s="4" t="s">
        <v>161</v>
      </c>
    </row>
    <row r="55" spans="1:1" ht="14.25" x14ac:dyDescent="0.15">
      <c r="A55" s="4" t="s">
        <v>162</v>
      </c>
    </row>
    <row r="56" spans="1:1" ht="14.25" x14ac:dyDescent="0.15">
      <c r="A56" s="4" t="s">
        <v>163</v>
      </c>
    </row>
    <row r="57" spans="1:1" ht="14.25" x14ac:dyDescent="0.15">
      <c r="A57" s="4" t="s">
        <v>164</v>
      </c>
    </row>
    <row r="58" spans="1:1" ht="14.25" x14ac:dyDescent="0.15">
      <c r="A58" s="4" t="s">
        <v>165</v>
      </c>
    </row>
    <row r="59" spans="1:1" ht="14.25" x14ac:dyDescent="0.15">
      <c r="A59" s="4" t="s">
        <v>166</v>
      </c>
    </row>
    <row r="60" spans="1:1" ht="14.25" x14ac:dyDescent="0.15">
      <c r="A60" s="4" t="s">
        <v>167</v>
      </c>
    </row>
    <row r="61" spans="1:1" ht="14.25" x14ac:dyDescent="0.15">
      <c r="A61" s="4" t="s">
        <v>168</v>
      </c>
    </row>
    <row r="62" spans="1:1" ht="14.25" x14ac:dyDescent="0.15">
      <c r="A62" s="4" t="s">
        <v>169</v>
      </c>
    </row>
    <row r="63" spans="1:1" ht="14.25" x14ac:dyDescent="0.15">
      <c r="A63" s="4" t="s">
        <v>170</v>
      </c>
    </row>
    <row r="64" spans="1:1" ht="14.25" x14ac:dyDescent="0.15">
      <c r="A64" s="4" t="s">
        <v>171</v>
      </c>
    </row>
    <row r="65" spans="1:1" ht="14.25" x14ac:dyDescent="0.15">
      <c r="A65" s="4" t="s">
        <v>172</v>
      </c>
    </row>
    <row r="66" spans="1:1" ht="14.25" x14ac:dyDescent="0.15">
      <c r="A66" s="4" t="s">
        <v>173</v>
      </c>
    </row>
    <row r="67" spans="1:1" ht="14.25" x14ac:dyDescent="0.15">
      <c r="A67" s="4" t="s">
        <v>174</v>
      </c>
    </row>
    <row r="68" spans="1:1" ht="14.25" x14ac:dyDescent="0.15">
      <c r="A68" s="4" t="s">
        <v>175</v>
      </c>
    </row>
    <row r="69" spans="1:1" ht="14.25" x14ac:dyDescent="0.15">
      <c r="A69" s="4" t="s">
        <v>176</v>
      </c>
    </row>
    <row r="70" spans="1:1" ht="14.25" x14ac:dyDescent="0.15">
      <c r="A70" s="4" t="s">
        <v>177</v>
      </c>
    </row>
    <row r="71" spans="1:1" ht="14.25" x14ac:dyDescent="0.15">
      <c r="A71" s="4" t="s">
        <v>178</v>
      </c>
    </row>
    <row r="72" spans="1:1" ht="14.25" x14ac:dyDescent="0.15">
      <c r="A72" s="4" t="s">
        <v>179</v>
      </c>
    </row>
    <row r="73" spans="1:1" ht="14.25" x14ac:dyDescent="0.15">
      <c r="A73" s="4" t="s">
        <v>180</v>
      </c>
    </row>
    <row r="74" spans="1:1" ht="14.25" x14ac:dyDescent="0.15">
      <c r="A74" s="4" t="s">
        <v>181</v>
      </c>
    </row>
    <row r="75" spans="1:1" ht="14.25" x14ac:dyDescent="0.15">
      <c r="A75" s="4" t="s">
        <v>182</v>
      </c>
    </row>
    <row r="76" spans="1:1" ht="14.25" x14ac:dyDescent="0.15">
      <c r="A76" s="4" t="s">
        <v>183</v>
      </c>
    </row>
    <row r="77" spans="1:1" ht="14.25" x14ac:dyDescent="0.15">
      <c r="A77" s="4" t="s">
        <v>184</v>
      </c>
    </row>
    <row r="78" spans="1:1" ht="14.25" x14ac:dyDescent="0.15">
      <c r="A78" s="4" t="s">
        <v>185</v>
      </c>
    </row>
    <row r="79" spans="1:1" ht="14.25" x14ac:dyDescent="0.15">
      <c r="A79" s="4" t="s">
        <v>186</v>
      </c>
    </row>
    <row r="80" spans="1:1" ht="14.25" x14ac:dyDescent="0.15">
      <c r="A80" s="4" t="s">
        <v>187</v>
      </c>
    </row>
    <row r="81" spans="1:1" ht="14.25" x14ac:dyDescent="0.15">
      <c r="A81" s="4" t="s">
        <v>188</v>
      </c>
    </row>
    <row r="82" spans="1:1" ht="14.25" x14ac:dyDescent="0.15">
      <c r="A82" s="4" t="s">
        <v>189</v>
      </c>
    </row>
    <row r="83" spans="1:1" ht="14.25" x14ac:dyDescent="0.15">
      <c r="A83" s="4" t="s">
        <v>190</v>
      </c>
    </row>
    <row r="84" spans="1:1" ht="14.25" x14ac:dyDescent="0.15">
      <c r="A84" s="4" t="s">
        <v>191</v>
      </c>
    </row>
    <row r="85" spans="1:1" ht="14.25" x14ac:dyDescent="0.15">
      <c r="A85" s="4" t="s">
        <v>192</v>
      </c>
    </row>
    <row r="86" spans="1:1" ht="14.25" x14ac:dyDescent="0.15">
      <c r="A86" s="4" t="s">
        <v>193</v>
      </c>
    </row>
    <row r="87" spans="1:1" ht="14.25" x14ac:dyDescent="0.15">
      <c r="A87" s="4" t="s">
        <v>194</v>
      </c>
    </row>
    <row r="88" spans="1:1" ht="14.25" x14ac:dyDescent="0.15">
      <c r="A88" s="4" t="s">
        <v>195</v>
      </c>
    </row>
    <row r="89" spans="1:1" ht="14.25" x14ac:dyDescent="0.15">
      <c r="A89" s="4" t="s">
        <v>196</v>
      </c>
    </row>
    <row r="90" spans="1:1" ht="14.25" x14ac:dyDescent="0.15">
      <c r="A90" s="4" t="s">
        <v>197</v>
      </c>
    </row>
    <row r="91" spans="1:1" ht="14.25" x14ac:dyDescent="0.15">
      <c r="A91" s="4" t="s">
        <v>198</v>
      </c>
    </row>
    <row r="92" spans="1:1" ht="14.25" x14ac:dyDescent="0.15">
      <c r="A92" s="4" t="s">
        <v>199</v>
      </c>
    </row>
    <row r="93" spans="1:1" ht="14.25" x14ac:dyDescent="0.15">
      <c r="A93" s="4" t="s">
        <v>200</v>
      </c>
    </row>
    <row r="94" spans="1:1" ht="14.25" x14ac:dyDescent="0.15">
      <c r="A94" s="4" t="s">
        <v>201</v>
      </c>
    </row>
    <row r="95" spans="1:1" ht="14.25" x14ac:dyDescent="0.15">
      <c r="A95" s="4" t="s">
        <v>202</v>
      </c>
    </row>
    <row r="96" spans="1:1" ht="14.25" x14ac:dyDescent="0.15">
      <c r="A96" s="4" t="s">
        <v>203</v>
      </c>
    </row>
    <row r="97" spans="1:1" ht="14.25" x14ac:dyDescent="0.15">
      <c r="A97" s="4" t="s">
        <v>204</v>
      </c>
    </row>
    <row r="98" spans="1:1" ht="14.25" x14ac:dyDescent="0.15">
      <c r="A98" s="4" t="s">
        <v>205</v>
      </c>
    </row>
    <row r="99" spans="1:1" ht="14.25" x14ac:dyDescent="0.15">
      <c r="A99" s="4" t="s">
        <v>206</v>
      </c>
    </row>
    <row r="100" spans="1:1" ht="14.25" x14ac:dyDescent="0.15">
      <c r="A100" s="4" t="s">
        <v>207</v>
      </c>
    </row>
    <row r="101" spans="1:1" ht="14.25" x14ac:dyDescent="0.15">
      <c r="A101" s="4" t="s">
        <v>208</v>
      </c>
    </row>
    <row r="102" spans="1:1" ht="14.25" x14ac:dyDescent="0.15">
      <c r="A102" s="4" t="s">
        <v>209</v>
      </c>
    </row>
    <row r="103" spans="1:1" ht="14.25" x14ac:dyDescent="0.15">
      <c r="A103" s="4" t="s">
        <v>210</v>
      </c>
    </row>
    <row r="104" spans="1:1" ht="14.25" x14ac:dyDescent="0.15">
      <c r="A104" s="4" t="s">
        <v>211</v>
      </c>
    </row>
    <row r="105" spans="1:1" ht="14.25" x14ac:dyDescent="0.15">
      <c r="A105" s="4" t="s">
        <v>212</v>
      </c>
    </row>
    <row r="106" spans="1:1" ht="14.25" x14ac:dyDescent="0.15">
      <c r="A106" s="4" t="s">
        <v>213</v>
      </c>
    </row>
    <row r="107" spans="1:1" ht="14.25" x14ac:dyDescent="0.15">
      <c r="A107" s="4" t="s">
        <v>214</v>
      </c>
    </row>
    <row r="108" spans="1:1" ht="14.25" x14ac:dyDescent="0.15">
      <c r="A108" s="4" t="s">
        <v>215</v>
      </c>
    </row>
    <row r="109" spans="1:1" ht="14.25" x14ac:dyDescent="0.15">
      <c r="A109" s="4" t="s">
        <v>216</v>
      </c>
    </row>
    <row r="110" spans="1:1" ht="14.25" x14ac:dyDescent="0.15">
      <c r="A110" s="4" t="s">
        <v>217</v>
      </c>
    </row>
    <row r="111" spans="1:1" ht="14.25" x14ac:dyDescent="0.15">
      <c r="A111" s="4" t="s">
        <v>218</v>
      </c>
    </row>
    <row r="112" spans="1:1" ht="14.25" x14ac:dyDescent="0.15">
      <c r="A112" s="4" t="s">
        <v>219</v>
      </c>
    </row>
    <row r="113" spans="1:1" ht="14.25" x14ac:dyDescent="0.15">
      <c r="A113" s="4" t="s">
        <v>220</v>
      </c>
    </row>
    <row r="114" spans="1:1" ht="14.25" x14ac:dyDescent="0.15">
      <c r="A114" s="4" t="s">
        <v>221</v>
      </c>
    </row>
    <row r="115" spans="1:1" ht="14.25" x14ac:dyDescent="0.15">
      <c r="A115" s="4" t="s">
        <v>222</v>
      </c>
    </row>
    <row r="116" spans="1:1" ht="14.25" x14ac:dyDescent="0.15">
      <c r="A116" s="4" t="s">
        <v>223</v>
      </c>
    </row>
    <row r="117" spans="1:1" ht="14.25" x14ac:dyDescent="0.15">
      <c r="A117" s="4" t="s">
        <v>224</v>
      </c>
    </row>
    <row r="118" spans="1:1" ht="14.25" x14ac:dyDescent="0.15">
      <c r="A118" s="4" t="s">
        <v>225</v>
      </c>
    </row>
    <row r="119" spans="1:1" ht="14.25" x14ac:dyDescent="0.15">
      <c r="A119" s="4" t="s">
        <v>226</v>
      </c>
    </row>
    <row r="120" spans="1:1" ht="14.25" x14ac:dyDescent="0.15">
      <c r="A120" s="4" t="s">
        <v>227</v>
      </c>
    </row>
    <row r="121" spans="1:1" ht="14.25" x14ac:dyDescent="0.15">
      <c r="A121" s="4" t="s">
        <v>228</v>
      </c>
    </row>
    <row r="122" spans="1:1" ht="14.25" x14ac:dyDescent="0.15">
      <c r="A122" s="4" t="s">
        <v>229</v>
      </c>
    </row>
    <row r="123" spans="1:1" ht="14.25" x14ac:dyDescent="0.15">
      <c r="A123" s="4" t="s">
        <v>230</v>
      </c>
    </row>
    <row r="124" spans="1:1" ht="14.25" x14ac:dyDescent="0.15">
      <c r="A124" s="4" t="s">
        <v>231</v>
      </c>
    </row>
    <row r="125" spans="1:1" ht="14.25" x14ac:dyDescent="0.15">
      <c r="A125" s="4" t="s">
        <v>232</v>
      </c>
    </row>
    <row r="126" spans="1:1" ht="14.25" x14ac:dyDescent="0.15">
      <c r="A126" s="4" t="s">
        <v>233</v>
      </c>
    </row>
    <row r="127" spans="1:1" ht="14.25" x14ac:dyDescent="0.15">
      <c r="A127" s="4" t="s">
        <v>234</v>
      </c>
    </row>
    <row r="128" spans="1:1" ht="14.25" x14ac:dyDescent="0.15">
      <c r="A128" s="4" t="s">
        <v>235</v>
      </c>
    </row>
    <row r="129" spans="1:1" ht="14.25" x14ac:dyDescent="0.15">
      <c r="A129" s="4" t="s">
        <v>236</v>
      </c>
    </row>
    <row r="130" spans="1:1" ht="14.25" x14ac:dyDescent="0.15">
      <c r="A130" s="4" t="s">
        <v>237</v>
      </c>
    </row>
    <row r="131" spans="1:1" ht="14.25" x14ac:dyDescent="0.15">
      <c r="A131" s="4" t="s">
        <v>238</v>
      </c>
    </row>
    <row r="132" spans="1:1" ht="14.25" x14ac:dyDescent="0.15">
      <c r="A132" s="4" t="s">
        <v>239</v>
      </c>
    </row>
    <row r="133" spans="1:1" ht="14.25" x14ac:dyDescent="0.15">
      <c r="A133" s="4" t="s">
        <v>240</v>
      </c>
    </row>
    <row r="134" spans="1:1" ht="14.25" x14ac:dyDescent="0.15">
      <c r="A134" s="4" t="s">
        <v>241</v>
      </c>
    </row>
    <row r="135" spans="1:1" ht="14.25" x14ac:dyDescent="0.15">
      <c r="A135" s="4" t="s">
        <v>242</v>
      </c>
    </row>
    <row r="136" spans="1:1" ht="14.25" x14ac:dyDescent="0.15">
      <c r="A136" s="4" t="s">
        <v>243</v>
      </c>
    </row>
    <row r="137" spans="1:1" ht="14.25" x14ac:dyDescent="0.15">
      <c r="A137" s="4" t="s">
        <v>244</v>
      </c>
    </row>
    <row r="138" spans="1:1" ht="14.25" x14ac:dyDescent="0.15">
      <c r="A138" s="4" t="s">
        <v>245</v>
      </c>
    </row>
    <row r="139" spans="1:1" ht="14.25" x14ac:dyDescent="0.15">
      <c r="A139" s="4" t="s">
        <v>246</v>
      </c>
    </row>
    <row r="140" spans="1:1" ht="14.25" x14ac:dyDescent="0.15">
      <c r="A140" s="4" t="s">
        <v>247</v>
      </c>
    </row>
    <row r="141" spans="1:1" ht="14.25" x14ac:dyDescent="0.15">
      <c r="A141" s="4" t="s">
        <v>248</v>
      </c>
    </row>
    <row r="142" spans="1:1" ht="14.25" x14ac:dyDescent="0.15">
      <c r="A142" s="4" t="s">
        <v>249</v>
      </c>
    </row>
    <row r="143" spans="1:1" ht="14.25" x14ac:dyDescent="0.15">
      <c r="A143" s="4" t="s">
        <v>250</v>
      </c>
    </row>
    <row r="144" spans="1:1" ht="14.25" x14ac:dyDescent="0.15">
      <c r="A144" s="4" t="s">
        <v>251</v>
      </c>
    </row>
    <row r="145" spans="1:1" ht="14.25" x14ac:dyDescent="0.15">
      <c r="A145" s="4" t="s">
        <v>252</v>
      </c>
    </row>
    <row r="146" spans="1:1" ht="14.25" x14ac:dyDescent="0.15">
      <c r="A146" s="4" t="s">
        <v>253</v>
      </c>
    </row>
    <row r="147" spans="1:1" ht="14.25" x14ac:dyDescent="0.15">
      <c r="A147" s="4" t="s">
        <v>254</v>
      </c>
    </row>
    <row r="148" spans="1:1" ht="14.25" x14ac:dyDescent="0.15">
      <c r="A148" s="4" t="s">
        <v>255</v>
      </c>
    </row>
    <row r="149" spans="1:1" ht="14.25" x14ac:dyDescent="0.15">
      <c r="A149" s="4" t="s">
        <v>256</v>
      </c>
    </row>
    <row r="150" spans="1:1" ht="14.25" x14ac:dyDescent="0.15">
      <c r="A150" s="4" t="s">
        <v>257</v>
      </c>
    </row>
    <row r="151" spans="1:1" ht="14.25" x14ac:dyDescent="0.15">
      <c r="A151" s="4" t="s">
        <v>258</v>
      </c>
    </row>
    <row r="152" spans="1:1" ht="14.25" x14ac:dyDescent="0.15">
      <c r="A152" s="4" t="s">
        <v>259</v>
      </c>
    </row>
    <row r="153" spans="1:1" ht="14.25" x14ac:dyDescent="0.15">
      <c r="A153" s="4" t="s">
        <v>260</v>
      </c>
    </row>
    <row r="154" spans="1:1" ht="14.25" x14ac:dyDescent="0.15">
      <c r="A154" s="4" t="s">
        <v>261</v>
      </c>
    </row>
    <row r="155" spans="1:1" ht="14.25" x14ac:dyDescent="0.15">
      <c r="A155" s="4" t="s">
        <v>262</v>
      </c>
    </row>
    <row r="156" spans="1:1" ht="14.25" x14ac:dyDescent="0.15">
      <c r="A156" s="4" t="s">
        <v>263</v>
      </c>
    </row>
    <row r="157" spans="1:1" ht="14.25" x14ac:dyDescent="0.15">
      <c r="A157" s="4" t="s">
        <v>264</v>
      </c>
    </row>
    <row r="158" spans="1:1" ht="14.25" x14ac:dyDescent="0.15">
      <c r="A158" s="4"/>
    </row>
    <row r="159" spans="1:1" ht="14.25" x14ac:dyDescent="0.15">
      <c r="A159" s="4" t="s">
        <v>265</v>
      </c>
    </row>
    <row r="160" spans="1:1" ht="14.25" x14ac:dyDescent="0.15">
      <c r="A160" s="4" t="s">
        <v>266</v>
      </c>
    </row>
    <row r="161" spans="1:1" ht="14.25" x14ac:dyDescent="0.15">
      <c r="A161" s="4" t="s">
        <v>267</v>
      </c>
    </row>
    <row r="162" spans="1:1" ht="14.25" x14ac:dyDescent="0.15">
      <c r="A162" s="4" t="s">
        <v>268</v>
      </c>
    </row>
    <row r="163" spans="1:1" ht="14.25" x14ac:dyDescent="0.15">
      <c r="A163" s="4" t="s">
        <v>269</v>
      </c>
    </row>
    <row r="164" spans="1:1" ht="14.25" x14ac:dyDescent="0.15">
      <c r="A164" s="4" t="s">
        <v>270</v>
      </c>
    </row>
    <row r="165" spans="1:1" ht="14.25" x14ac:dyDescent="0.15">
      <c r="A165" s="4" t="s">
        <v>271</v>
      </c>
    </row>
    <row r="166" spans="1:1" ht="14.25" x14ac:dyDescent="0.15">
      <c r="A166" s="4" t="s">
        <v>272</v>
      </c>
    </row>
    <row r="167" spans="1:1" ht="14.25" x14ac:dyDescent="0.15">
      <c r="A167" s="4" t="s">
        <v>273</v>
      </c>
    </row>
    <row r="168" spans="1:1" ht="14.25" x14ac:dyDescent="0.15">
      <c r="A168" s="4" t="s">
        <v>274</v>
      </c>
    </row>
    <row r="169" spans="1:1" ht="14.25" x14ac:dyDescent="0.15">
      <c r="A169" s="4" t="s">
        <v>275</v>
      </c>
    </row>
    <row r="170" spans="1:1" ht="14.25" x14ac:dyDescent="0.15">
      <c r="A170" s="4" t="s">
        <v>276</v>
      </c>
    </row>
    <row r="171" spans="1:1" ht="14.25" x14ac:dyDescent="0.15">
      <c r="A171" s="4" t="s">
        <v>277</v>
      </c>
    </row>
    <row r="172" spans="1:1" ht="14.25" x14ac:dyDescent="0.15">
      <c r="A172" s="4" t="s">
        <v>278</v>
      </c>
    </row>
    <row r="173" spans="1:1" ht="14.25" x14ac:dyDescent="0.15">
      <c r="A173" s="4" t="s">
        <v>279</v>
      </c>
    </row>
    <row r="174" spans="1:1" ht="14.25" x14ac:dyDescent="0.15">
      <c r="A174" s="4" t="s">
        <v>280</v>
      </c>
    </row>
    <row r="175" spans="1:1" ht="14.25" x14ac:dyDescent="0.15">
      <c r="A175" s="4" t="s">
        <v>281</v>
      </c>
    </row>
    <row r="176" spans="1:1" ht="14.25" x14ac:dyDescent="0.15">
      <c r="A176" s="4" t="s">
        <v>282</v>
      </c>
    </row>
    <row r="177" spans="1:1" ht="14.25" x14ac:dyDescent="0.15">
      <c r="A177" s="4" t="s">
        <v>283</v>
      </c>
    </row>
    <row r="178" spans="1:1" ht="14.25" x14ac:dyDescent="0.15">
      <c r="A178" s="4" t="s">
        <v>284</v>
      </c>
    </row>
    <row r="179" spans="1:1" ht="14.25" x14ac:dyDescent="0.15">
      <c r="A179" s="4" t="s">
        <v>285</v>
      </c>
    </row>
    <row r="180" spans="1:1" ht="14.25" x14ac:dyDescent="0.15">
      <c r="A180" s="4" t="s">
        <v>286</v>
      </c>
    </row>
    <row r="181" spans="1:1" ht="14.25" x14ac:dyDescent="0.15">
      <c r="A181" s="4" t="s">
        <v>287</v>
      </c>
    </row>
    <row r="182" spans="1:1" ht="14.25" x14ac:dyDescent="0.15">
      <c r="A182" s="4" t="s">
        <v>288</v>
      </c>
    </row>
    <row r="183" spans="1:1" ht="14.25" x14ac:dyDescent="0.15">
      <c r="A183" s="4" t="s">
        <v>289</v>
      </c>
    </row>
    <row r="184" spans="1:1" ht="14.25" x14ac:dyDescent="0.15">
      <c r="A184" s="4" t="s">
        <v>290</v>
      </c>
    </row>
    <row r="185" spans="1:1" ht="14.25" x14ac:dyDescent="0.15">
      <c r="A185" s="4" t="s">
        <v>291</v>
      </c>
    </row>
    <row r="186" spans="1:1" ht="14.25" x14ac:dyDescent="0.15">
      <c r="A186" s="4" t="s">
        <v>292</v>
      </c>
    </row>
    <row r="187" spans="1:1" ht="14.25" x14ac:dyDescent="0.15">
      <c r="A187" s="4" t="s">
        <v>293</v>
      </c>
    </row>
    <row r="188" spans="1:1" ht="14.25" x14ac:dyDescent="0.15">
      <c r="A188" s="4" t="s">
        <v>294</v>
      </c>
    </row>
    <row r="189" spans="1:1" ht="14.25" x14ac:dyDescent="0.15">
      <c r="A189" s="4" t="s">
        <v>295</v>
      </c>
    </row>
    <row r="190" spans="1:1" ht="14.25" x14ac:dyDescent="0.15">
      <c r="A190" s="4" t="s">
        <v>296</v>
      </c>
    </row>
    <row r="191" spans="1:1" ht="14.25" x14ac:dyDescent="0.15">
      <c r="A191" s="4" t="s">
        <v>297</v>
      </c>
    </row>
    <row r="192" spans="1:1" ht="14.25" x14ac:dyDescent="0.15">
      <c r="A192" s="4" t="s">
        <v>298</v>
      </c>
    </row>
    <row r="193" spans="1:1" ht="14.25" x14ac:dyDescent="0.15">
      <c r="A193" s="4" t="s">
        <v>299</v>
      </c>
    </row>
    <row r="194" spans="1:1" ht="14.25" x14ac:dyDescent="0.15">
      <c r="A194" s="4" t="s">
        <v>300</v>
      </c>
    </row>
    <row r="195" spans="1:1" ht="14.25" x14ac:dyDescent="0.15">
      <c r="A195" s="4" t="s">
        <v>301</v>
      </c>
    </row>
    <row r="196" spans="1:1" ht="14.25" x14ac:dyDescent="0.15">
      <c r="A196" s="4" t="s">
        <v>302</v>
      </c>
    </row>
    <row r="197" spans="1:1" ht="14.25" x14ac:dyDescent="0.15">
      <c r="A197" s="4" t="s">
        <v>303</v>
      </c>
    </row>
    <row r="198" spans="1:1" ht="14.25" x14ac:dyDescent="0.15">
      <c r="A198" s="4" t="s">
        <v>304</v>
      </c>
    </row>
    <row r="199" spans="1:1" ht="14.25" x14ac:dyDescent="0.15">
      <c r="A199" s="4" t="s">
        <v>305</v>
      </c>
    </row>
    <row r="200" spans="1:1" ht="14.25" x14ac:dyDescent="0.15">
      <c r="A200" s="4" t="s">
        <v>306</v>
      </c>
    </row>
    <row r="201" spans="1:1" ht="14.25" x14ac:dyDescent="0.15">
      <c r="A201" s="4" t="s">
        <v>307</v>
      </c>
    </row>
    <row r="202" spans="1:1" ht="14.25" x14ac:dyDescent="0.15">
      <c r="A202" s="4" t="s">
        <v>308</v>
      </c>
    </row>
    <row r="203" spans="1:1" ht="14.25" x14ac:dyDescent="0.15">
      <c r="A203" s="4" t="s">
        <v>309</v>
      </c>
    </row>
    <row r="204" spans="1:1" ht="14.25" x14ac:dyDescent="0.15">
      <c r="A204" s="4" t="s">
        <v>310</v>
      </c>
    </row>
    <row r="205" spans="1:1" ht="14.25" x14ac:dyDescent="0.15">
      <c r="A205" s="4" t="s">
        <v>311</v>
      </c>
    </row>
    <row r="206" spans="1:1" ht="14.25" x14ac:dyDescent="0.15">
      <c r="A206" s="10" t="s">
        <v>312</v>
      </c>
    </row>
    <row r="207" spans="1:1" ht="14.25" x14ac:dyDescent="0.15">
      <c r="A207" s="10" t="s">
        <v>313</v>
      </c>
    </row>
    <row r="208" spans="1:1" ht="14.25" x14ac:dyDescent="0.15">
      <c r="A208" s="10" t="s">
        <v>314</v>
      </c>
    </row>
    <row r="209" spans="1:1" ht="14.25" x14ac:dyDescent="0.15">
      <c r="A209" s="10" t="s">
        <v>315</v>
      </c>
    </row>
    <row r="210" spans="1:1" ht="14.25" x14ac:dyDescent="0.15">
      <c r="A210" s="10" t="s">
        <v>316</v>
      </c>
    </row>
    <row r="211" spans="1:1" ht="14.25" x14ac:dyDescent="0.15">
      <c r="A211" s="10" t="s">
        <v>317</v>
      </c>
    </row>
    <row r="212" spans="1:1" ht="14.25" x14ac:dyDescent="0.15">
      <c r="A212" s="10" t="s">
        <v>318</v>
      </c>
    </row>
    <row r="213" spans="1:1" ht="14.25" x14ac:dyDescent="0.15">
      <c r="A213" s="10" t="s">
        <v>319</v>
      </c>
    </row>
    <row r="214" spans="1:1" ht="14.25" x14ac:dyDescent="0.15">
      <c r="A214" s="10" t="s">
        <v>320</v>
      </c>
    </row>
    <row r="215" spans="1:1" ht="14.25" x14ac:dyDescent="0.15">
      <c r="A215" s="10" t="s">
        <v>321</v>
      </c>
    </row>
    <row r="216" spans="1:1" ht="14.25" x14ac:dyDescent="0.15">
      <c r="A216" s="10" t="s">
        <v>322</v>
      </c>
    </row>
    <row r="217" spans="1:1" ht="14.25" x14ac:dyDescent="0.15">
      <c r="A217" s="10" t="s">
        <v>323</v>
      </c>
    </row>
    <row r="218" spans="1:1" ht="14.25" x14ac:dyDescent="0.15">
      <c r="A218" s="10" t="s">
        <v>324</v>
      </c>
    </row>
    <row r="219" spans="1:1" ht="14.25" x14ac:dyDescent="0.15">
      <c r="A219" s="10" t="s">
        <v>325</v>
      </c>
    </row>
    <row r="220" spans="1:1" ht="14.25" x14ac:dyDescent="0.15">
      <c r="A220" s="10" t="s">
        <v>326</v>
      </c>
    </row>
    <row r="221" spans="1:1" ht="14.25" x14ac:dyDescent="0.15">
      <c r="A221" s="10" t="s">
        <v>327</v>
      </c>
    </row>
    <row r="222" spans="1:1" ht="14.25" x14ac:dyDescent="0.15">
      <c r="A222" s="10" t="s">
        <v>328</v>
      </c>
    </row>
    <row r="223" spans="1:1" ht="14.25" x14ac:dyDescent="0.15">
      <c r="A223" s="10" t="s">
        <v>329</v>
      </c>
    </row>
    <row r="224" spans="1:1" ht="14.25" x14ac:dyDescent="0.15">
      <c r="A224" s="10" t="s">
        <v>330</v>
      </c>
    </row>
    <row r="225" spans="1:1" ht="14.25" x14ac:dyDescent="0.15">
      <c r="A225" s="10" t="s">
        <v>331</v>
      </c>
    </row>
    <row r="226" spans="1:1" ht="14.25" x14ac:dyDescent="0.15">
      <c r="A226" s="10" t="s">
        <v>332</v>
      </c>
    </row>
    <row r="227" spans="1:1" ht="14.25" x14ac:dyDescent="0.15">
      <c r="A227" s="10" t="s">
        <v>333</v>
      </c>
    </row>
    <row r="228" spans="1:1" ht="14.25" x14ac:dyDescent="0.15">
      <c r="A228" s="10" t="s">
        <v>334</v>
      </c>
    </row>
    <row r="229" spans="1:1" ht="14.25" x14ac:dyDescent="0.15">
      <c r="A229" s="10" t="s">
        <v>335</v>
      </c>
    </row>
    <row r="230" spans="1:1" ht="14.25" x14ac:dyDescent="0.15">
      <c r="A230" s="10" t="s">
        <v>336</v>
      </c>
    </row>
    <row r="231" spans="1:1" ht="14.25" x14ac:dyDescent="0.15">
      <c r="A231" s="10" t="s">
        <v>337</v>
      </c>
    </row>
    <row r="232" spans="1:1" ht="14.25" x14ac:dyDescent="0.15">
      <c r="A232" s="10" t="s">
        <v>338</v>
      </c>
    </row>
    <row r="233" spans="1:1" ht="14.25" x14ac:dyDescent="0.15">
      <c r="A233" s="10" t="s">
        <v>339</v>
      </c>
    </row>
    <row r="234" spans="1:1" ht="14.25" x14ac:dyDescent="0.15">
      <c r="A234" s="10" t="s">
        <v>340</v>
      </c>
    </row>
    <row r="235" spans="1:1" ht="14.25" x14ac:dyDescent="0.15">
      <c r="A235" s="10" t="s">
        <v>341</v>
      </c>
    </row>
    <row r="236" spans="1:1" ht="14.25" x14ac:dyDescent="0.15">
      <c r="A236" s="10" t="s">
        <v>342</v>
      </c>
    </row>
    <row r="237" spans="1:1" ht="14.25" x14ac:dyDescent="0.15">
      <c r="A237" s="10" t="s">
        <v>343</v>
      </c>
    </row>
    <row r="238" spans="1:1" ht="14.25" x14ac:dyDescent="0.15">
      <c r="A238" s="10" t="s">
        <v>344</v>
      </c>
    </row>
    <row r="239" spans="1:1" ht="14.25" x14ac:dyDescent="0.15">
      <c r="A239" s="10" t="s">
        <v>345</v>
      </c>
    </row>
    <row r="240" spans="1:1" ht="14.25" x14ac:dyDescent="0.15">
      <c r="A240" s="10" t="s">
        <v>346</v>
      </c>
    </row>
    <row r="241" spans="1:1" ht="14.25" x14ac:dyDescent="0.15">
      <c r="A241" s="10" t="s">
        <v>347</v>
      </c>
    </row>
    <row r="242" spans="1:1" ht="14.25" x14ac:dyDescent="0.15">
      <c r="A242" s="10" t="s">
        <v>348</v>
      </c>
    </row>
    <row r="243" spans="1:1" ht="14.25" x14ac:dyDescent="0.15">
      <c r="A243" s="10" t="s">
        <v>349</v>
      </c>
    </row>
    <row r="244" spans="1:1" ht="14.25" x14ac:dyDescent="0.15">
      <c r="A244" s="10" t="s">
        <v>350</v>
      </c>
    </row>
    <row r="245" spans="1:1" ht="14.25" x14ac:dyDescent="0.15">
      <c r="A245" s="10" t="s">
        <v>351</v>
      </c>
    </row>
    <row r="246" spans="1:1" ht="14.25" x14ac:dyDescent="0.15">
      <c r="A246" s="18" t="s">
        <v>353</v>
      </c>
    </row>
    <row r="247" spans="1:1" ht="14.25" x14ac:dyDescent="0.15">
      <c r="A247" s="10" t="s">
        <v>354</v>
      </c>
    </row>
    <row r="248" spans="1:1" ht="14.25" x14ac:dyDescent="0.15">
      <c r="A248" s="10" t="s">
        <v>355</v>
      </c>
    </row>
    <row r="249" spans="1:1" ht="14.25" x14ac:dyDescent="0.15">
      <c r="A249" s="10" t="s">
        <v>356</v>
      </c>
    </row>
    <row r="250" spans="1:1" ht="14.25" x14ac:dyDescent="0.15">
      <c r="A250" s="10" t="s">
        <v>357</v>
      </c>
    </row>
    <row r="251" spans="1:1" ht="14.25" x14ac:dyDescent="0.15">
      <c r="A251" s="10" t="s">
        <v>358</v>
      </c>
    </row>
    <row r="252" spans="1:1" ht="14.25" x14ac:dyDescent="0.15">
      <c r="A252" s="10" t="s">
        <v>359</v>
      </c>
    </row>
    <row r="253" spans="1:1" ht="14.25" x14ac:dyDescent="0.15">
      <c r="A253" s="10" t="s">
        <v>360</v>
      </c>
    </row>
    <row r="254" spans="1:1" ht="14.25" x14ac:dyDescent="0.15">
      <c r="A254" s="10" t="s">
        <v>361</v>
      </c>
    </row>
    <row r="255" spans="1:1" ht="14.25" x14ac:dyDescent="0.15">
      <c r="A255" s="10" t="s">
        <v>362</v>
      </c>
    </row>
    <row r="256" spans="1:1" ht="14.25" x14ac:dyDescent="0.15">
      <c r="A256" s="10" t="s">
        <v>363</v>
      </c>
    </row>
    <row r="257" spans="1:1" ht="14.25" x14ac:dyDescent="0.15">
      <c r="A257" s="10" t="s">
        <v>364</v>
      </c>
    </row>
    <row r="258" spans="1:1" ht="14.25" x14ac:dyDescent="0.15">
      <c r="A258" s="10" t="s">
        <v>365</v>
      </c>
    </row>
    <row r="259" spans="1:1" ht="14.25" x14ac:dyDescent="0.15">
      <c r="A259" s="4" t="s">
        <v>366</v>
      </c>
    </row>
    <row r="260" spans="1:1" ht="14.25" x14ac:dyDescent="0.15">
      <c r="A260" s="4" t="s">
        <v>367</v>
      </c>
    </row>
    <row r="261" spans="1:1" ht="14.25" x14ac:dyDescent="0.15">
      <c r="A261" s="4" t="s">
        <v>368</v>
      </c>
    </row>
    <row r="262" spans="1:1" ht="14.25" x14ac:dyDescent="0.15">
      <c r="A262" s="4" t="s">
        <v>369</v>
      </c>
    </row>
    <row r="263" spans="1:1" ht="14.25" x14ac:dyDescent="0.15">
      <c r="A263" s="4" t="s">
        <v>370</v>
      </c>
    </row>
    <row r="264" spans="1:1" ht="14.25" x14ac:dyDescent="0.15">
      <c r="A264" s="4" t="s">
        <v>371</v>
      </c>
    </row>
    <row r="265" spans="1:1" ht="14.25" x14ac:dyDescent="0.15">
      <c r="A265" s="4" t="s">
        <v>372</v>
      </c>
    </row>
    <row r="266" spans="1:1" ht="14.25" x14ac:dyDescent="0.15">
      <c r="A266" s="4" t="s">
        <v>373</v>
      </c>
    </row>
    <row r="267" spans="1:1" ht="14.25" x14ac:dyDescent="0.15">
      <c r="A267" s="4" t="s">
        <v>374</v>
      </c>
    </row>
    <row r="268" spans="1:1" ht="14.25" x14ac:dyDescent="0.15">
      <c r="A268" s="4" t="s">
        <v>375</v>
      </c>
    </row>
    <row r="269" spans="1:1" ht="14.25" x14ac:dyDescent="0.15">
      <c r="A269" s="4" t="s">
        <v>376</v>
      </c>
    </row>
    <row r="270" spans="1:1" ht="14.25" x14ac:dyDescent="0.15">
      <c r="A270" s="4" t="s">
        <v>377</v>
      </c>
    </row>
    <row r="271" spans="1:1" ht="14.25" x14ac:dyDescent="0.15">
      <c r="A271" s="4" t="s">
        <v>378</v>
      </c>
    </row>
    <row r="272" spans="1:1" ht="14.25" x14ac:dyDescent="0.15">
      <c r="A272" s="4" t="s">
        <v>379</v>
      </c>
    </row>
    <row r="273" spans="1:1" ht="14.25" x14ac:dyDescent="0.15">
      <c r="A273" s="4" t="s">
        <v>380</v>
      </c>
    </row>
    <row r="274" spans="1:1" ht="14.25" x14ac:dyDescent="0.15">
      <c r="A274" s="4" t="s">
        <v>381</v>
      </c>
    </row>
    <row r="275" spans="1:1" ht="14.25" x14ac:dyDescent="0.15">
      <c r="A275" s="4" t="s">
        <v>382</v>
      </c>
    </row>
    <row r="276" spans="1:1" ht="14.25" x14ac:dyDescent="0.15">
      <c r="A276" s="4" t="s">
        <v>383</v>
      </c>
    </row>
    <row r="277" spans="1:1" ht="14.25" x14ac:dyDescent="0.15">
      <c r="A277" s="4" t="s">
        <v>384</v>
      </c>
    </row>
    <row r="278" spans="1:1" ht="14.25" x14ac:dyDescent="0.15">
      <c r="A278" s="4" t="s">
        <v>385</v>
      </c>
    </row>
    <row r="279" spans="1:1" ht="14.25" x14ac:dyDescent="0.15">
      <c r="A279" s="4" t="s">
        <v>386</v>
      </c>
    </row>
    <row r="280" spans="1:1" ht="14.25" x14ac:dyDescent="0.15">
      <c r="A280" s="4" t="s">
        <v>387</v>
      </c>
    </row>
    <row r="281" spans="1:1" ht="14.25" x14ac:dyDescent="0.15">
      <c r="A281" s="4" t="s">
        <v>388</v>
      </c>
    </row>
    <row r="282" spans="1:1" ht="14.25" x14ac:dyDescent="0.15">
      <c r="A282" s="4" t="s">
        <v>389</v>
      </c>
    </row>
    <row r="283" spans="1:1" ht="14.25" x14ac:dyDescent="0.15">
      <c r="A283" s="4" t="s">
        <v>390</v>
      </c>
    </row>
    <row r="284" spans="1:1" ht="14.25" x14ac:dyDescent="0.15">
      <c r="A284" s="4" t="s">
        <v>391</v>
      </c>
    </row>
    <row r="285" spans="1:1" ht="14.25" x14ac:dyDescent="0.15">
      <c r="A285" s="4" t="s">
        <v>392</v>
      </c>
    </row>
    <row r="286" spans="1:1" ht="14.25" x14ac:dyDescent="0.15">
      <c r="A286" s="4" t="s">
        <v>393</v>
      </c>
    </row>
    <row r="287" spans="1:1" ht="14.25" x14ac:dyDescent="0.15">
      <c r="A287" s="4" t="s">
        <v>394</v>
      </c>
    </row>
    <row r="288" spans="1:1" ht="14.25" x14ac:dyDescent="0.15">
      <c r="A288" s="4" t="s">
        <v>395</v>
      </c>
    </row>
    <row r="289" spans="1:1" ht="14.25" x14ac:dyDescent="0.15">
      <c r="A289" s="4" t="s">
        <v>396</v>
      </c>
    </row>
    <row r="290" spans="1:1" ht="14.25" x14ac:dyDescent="0.15">
      <c r="A290" s="4" t="s">
        <v>397</v>
      </c>
    </row>
    <row r="291" spans="1:1" ht="14.25" x14ac:dyDescent="0.15">
      <c r="A291" s="4" t="s">
        <v>398</v>
      </c>
    </row>
    <row r="292" spans="1:1" ht="14.25" x14ac:dyDescent="0.15">
      <c r="A292" s="4" t="s">
        <v>399</v>
      </c>
    </row>
    <row r="293" spans="1:1" ht="14.25" x14ac:dyDescent="0.15">
      <c r="A293" s="4" t="s">
        <v>400</v>
      </c>
    </row>
    <row r="294" spans="1:1" ht="14.25" x14ac:dyDescent="0.15">
      <c r="A294" s="4" t="s">
        <v>401</v>
      </c>
    </row>
    <row r="295" spans="1:1" ht="14.25" x14ac:dyDescent="0.15">
      <c r="A295" s="4" t="s">
        <v>402</v>
      </c>
    </row>
    <row r="296" spans="1:1" ht="14.25" x14ac:dyDescent="0.15">
      <c r="A296" s="4" t="s">
        <v>403</v>
      </c>
    </row>
    <row r="297" spans="1:1" ht="14.25" x14ac:dyDescent="0.15">
      <c r="A297" s="4" t="s">
        <v>404</v>
      </c>
    </row>
    <row r="298" spans="1:1" ht="14.25" x14ac:dyDescent="0.15">
      <c r="A298" s="4" t="s">
        <v>405</v>
      </c>
    </row>
    <row r="299" spans="1:1" ht="14.25" x14ac:dyDescent="0.15">
      <c r="A299" s="4" t="s">
        <v>406</v>
      </c>
    </row>
    <row r="300" spans="1:1" ht="14.25" x14ac:dyDescent="0.15">
      <c r="A300" s="4" t="s">
        <v>407</v>
      </c>
    </row>
    <row r="301" spans="1:1" ht="14.25" x14ac:dyDescent="0.15">
      <c r="A301" s="4" t="s">
        <v>408</v>
      </c>
    </row>
    <row r="302" spans="1:1" ht="14.25" x14ac:dyDescent="0.15">
      <c r="A302" s="4" t="s">
        <v>409</v>
      </c>
    </row>
    <row r="303" spans="1:1" ht="14.25" x14ac:dyDescent="0.15">
      <c r="A303" s="4" t="s">
        <v>410</v>
      </c>
    </row>
    <row r="304" spans="1:1" ht="14.25" x14ac:dyDescent="0.15">
      <c r="A304" s="4" t="s">
        <v>411</v>
      </c>
    </row>
    <row r="305" spans="1:1" ht="14.25" x14ac:dyDescent="0.15">
      <c r="A305" s="4" t="s">
        <v>412</v>
      </c>
    </row>
    <row r="306" spans="1:1" ht="14.25" x14ac:dyDescent="0.15">
      <c r="A306" s="4" t="s">
        <v>413</v>
      </c>
    </row>
    <row r="307" spans="1:1" ht="14.25" x14ac:dyDescent="0.15">
      <c r="A307" s="4" t="s">
        <v>414</v>
      </c>
    </row>
    <row r="308" spans="1:1" ht="14.25" x14ac:dyDescent="0.15">
      <c r="A308" s="4" t="s">
        <v>415</v>
      </c>
    </row>
    <row r="309" spans="1:1" ht="14.25" x14ac:dyDescent="0.15">
      <c r="A309" s="4" t="s">
        <v>416</v>
      </c>
    </row>
    <row r="310" spans="1:1" ht="14.25" x14ac:dyDescent="0.15">
      <c r="A310" s="4" t="s">
        <v>417</v>
      </c>
    </row>
    <row r="311" spans="1:1" ht="14.25" x14ac:dyDescent="0.15">
      <c r="A311" s="4" t="s">
        <v>418</v>
      </c>
    </row>
    <row r="312" spans="1:1" ht="14.25" x14ac:dyDescent="0.15">
      <c r="A312" s="4" t="s">
        <v>419</v>
      </c>
    </row>
    <row r="313" spans="1:1" ht="14.25" x14ac:dyDescent="0.15">
      <c r="A313" s="4" t="s">
        <v>420</v>
      </c>
    </row>
    <row r="314" spans="1:1" ht="14.25" x14ac:dyDescent="0.15">
      <c r="A314" s="4" t="s">
        <v>421</v>
      </c>
    </row>
    <row r="315" spans="1:1" ht="14.25" x14ac:dyDescent="0.15">
      <c r="A315" s="4" t="s">
        <v>422</v>
      </c>
    </row>
    <row r="316" spans="1:1" ht="14.25" x14ac:dyDescent="0.15">
      <c r="A316" s="4" t="s">
        <v>423</v>
      </c>
    </row>
    <row r="317" spans="1:1" ht="14.25" x14ac:dyDescent="0.15">
      <c r="A317" s="4" t="s">
        <v>424</v>
      </c>
    </row>
    <row r="318" spans="1:1" ht="14.25" x14ac:dyDescent="0.15">
      <c r="A318" s="4" t="s">
        <v>425</v>
      </c>
    </row>
    <row r="319" spans="1:1" ht="14.25" x14ac:dyDescent="0.15">
      <c r="A319" s="4" t="s">
        <v>426</v>
      </c>
    </row>
    <row r="320" spans="1:1" ht="14.25" x14ac:dyDescent="0.15">
      <c r="A320" s="4" t="s">
        <v>427</v>
      </c>
    </row>
    <row r="321" spans="1:1" ht="14.25" x14ac:dyDescent="0.15">
      <c r="A321" s="4" t="s">
        <v>428</v>
      </c>
    </row>
    <row r="322" spans="1:1" ht="14.25" x14ac:dyDescent="0.15">
      <c r="A322" s="4" t="s">
        <v>429</v>
      </c>
    </row>
    <row r="323" spans="1:1" ht="14.25" x14ac:dyDescent="0.15">
      <c r="A323" s="4" t="s">
        <v>430</v>
      </c>
    </row>
    <row r="324" spans="1:1" ht="14.25" x14ac:dyDescent="0.15">
      <c r="A324" s="4" t="s">
        <v>431</v>
      </c>
    </row>
    <row r="325" spans="1:1" ht="14.25" x14ac:dyDescent="0.15">
      <c r="A325" s="4" t="s">
        <v>432</v>
      </c>
    </row>
    <row r="326" spans="1:1" ht="14.25" x14ac:dyDescent="0.15">
      <c r="A326" s="4" t="s">
        <v>433</v>
      </c>
    </row>
    <row r="327" spans="1:1" ht="14.25" x14ac:dyDescent="0.15">
      <c r="A327" s="4" t="s">
        <v>434</v>
      </c>
    </row>
    <row r="328" spans="1:1" ht="14.25" x14ac:dyDescent="0.15">
      <c r="A328" s="4" t="s">
        <v>435</v>
      </c>
    </row>
    <row r="329" spans="1:1" ht="14.25" x14ac:dyDescent="0.15">
      <c r="A329" s="4" t="s">
        <v>436</v>
      </c>
    </row>
    <row r="330" spans="1:1" ht="14.25" x14ac:dyDescent="0.15">
      <c r="A330" s="4" t="s">
        <v>437</v>
      </c>
    </row>
    <row r="331" spans="1:1" ht="14.25" x14ac:dyDescent="0.15">
      <c r="A331" s="4" t="s">
        <v>438</v>
      </c>
    </row>
    <row r="332" spans="1:1" ht="14.25" x14ac:dyDescent="0.15">
      <c r="A332" s="4" t="s">
        <v>439</v>
      </c>
    </row>
    <row r="333" spans="1:1" ht="14.25" x14ac:dyDescent="0.15">
      <c r="A333" s="4" t="s">
        <v>440</v>
      </c>
    </row>
    <row r="334" spans="1:1" ht="14.25" x14ac:dyDescent="0.15">
      <c r="A334" s="4" t="s">
        <v>441</v>
      </c>
    </row>
    <row r="335" spans="1:1" ht="14.25" x14ac:dyDescent="0.15">
      <c r="A335" s="4" t="s">
        <v>442</v>
      </c>
    </row>
    <row r="336" spans="1:1" ht="14.25" x14ac:dyDescent="0.15">
      <c r="A336" s="4" t="s">
        <v>443</v>
      </c>
    </row>
    <row r="337" spans="1:1" ht="14.25" x14ac:dyDescent="0.15">
      <c r="A337" s="4" t="s">
        <v>444</v>
      </c>
    </row>
    <row r="338" spans="1:1" ht="14.25" x14ac:dyDescent="0.15">
      <c r="A338" s="4" t="s">
        <v>445</v>
      </c>
    </row>
    <row r="339" spans="1:1" ht="14.25" x14ac:dyDescent="0.15">
      <c r="A339" s="4" t="s">
        <v>446</v>
      </c>
    </row>
    <row r="340" spans="1:1" ht="14.25" x14ac:dyDescent="0.15">
      <c r="A340" s="4" t="s">
        <v>447</v>
      </c>
    </row>
    <row r="341" spans="1:1" ht="14.25" x14ac:dyDescent="0.15">
      <c r="A341" s="4" t="s">
        <v>448</v>
      </c>
    </row>
    <row r="342" spans="1:1" ht="14.25" x14ac:dyDescent="0.15">
      <c r="A342" s="4" t="s">
        <v>449</v>
      </c>
    </row>
    <row r="343" spans="1:1" ht="14.25" x14ac:dyDescent="0.15">
      <c r="A343" s="4" t="s">
        <v>450</v>
      </c>
    </row>
    <row r="344" spans="1:1" ht="14.25" x14ac:dyDescent="0.15">
      <c r="A344" s="4" t="s">
        <v>451</v>
      </c>
    </row>
    <row r="345" spans="1:1" ht="14.25" x14ac:dyDescent="0.15">
      <c r="A345" s="4" t="s">
        <v>452</v>
      </c>
    </row>
    <row r="346" spans="1:1" ht="14.25" x14ac:dyDescent="0.15">
      <c r="A346" s="4" t="s">
        <v>453</v>
      </c>
    </row>
    <row r="347" spans="1:1" ht="14.25" x14ac:dyDescent="0.15">
      <c r="A347" s="4" t="s">
        <v>454</v>
      </c>
    </row>
    <row r="348" spans="1:1" ht="14.25" x14ac:dyDescent="0.15">
      <c r="A348" s="4" t="s">
        <v>455</v>
      </c>
    </row>
    <row r="349" spans="1:1" ht="14.25" x14ac:dyDescent="0.15">
      <c r="A349" s="4" t="s">
        <v>456</v>
      </c>
    </row>
    <row r="350" spans="1:1" ht="14.25" x14ac:dyDescent="0.15">
      <c r="A350" s="4" t="s">
        <v>457</v>
      </c>
    </row>
    <row r="351" spans="1:1" ht="14.25" x14ac:dyDescent="0.15">
      <c r="A351" s="4" t="s">
        <v>458</v>
      </c>
    </row>
    <row r="352" spans="1:1" ht="14.25" x14ac:dyDescent="0.15">
      <c r="A352" s="4" t="s">
        <v>459</v>
      </c>
    </row>
    <row r="353" spans="1:1" ht="14.25" x14ac:dyDescent="0.15">
      <c r="A353" s="4" t="s">
        <v>460</v>
      </c>
    </row>
    <row r="354" spans="1:1" ht="14.25" x14ac:dyDescent="0.15">
      <c r="A354" s="4" t="s">
        <v>461</v>
      </c>
    </row>
    <row r="355" spans="1:1" ht="14.25" x14ac:dyDescent="0.15">
      <c r="A355" s="4" t="s">
        <v>462</v>
      </c>
    </row>
    <row r="356" spans="1:1" ht="14.25" x14ac:dyDescent="0.15">
      <c r="A356" s="4" t="s">
        <v>463</v>
      </c>
    </row>
    <row r="357" spans="1:1" ht="14.25" x14ac:dyDescent="0.15">
      <c r="A357" s="4" t="s">
        <v>464</v>
      </c>
    </row>
    <row r="358" spans="1:1" ht="14.25" x14ac:dyDescent="0.15">
      <c r="A358" s="4" t="s">
        <v>465</v>
      </c>
    </row>
    <row r="359" spans="1:1" ht="14.25" x14ac:dyDescent="0.15">
      <c r="A359" s="4" t="s">
        <v>466</v>
      </c>
    </row>
    <row r="360" spans="1:1" ht="14.25" x14ac:dyDescent="0.15">
      <c r="A360" s="4" t="s">
        <v>467</v>
      </c>
    </row>
    <row r="361" spans="1:1" ht="14.25" x14ac:dyDescent="0.15">
      <c r="A361" s="4" t="s">
        <v>468</v>
      </c>
    </row>
    <row r="362" spans="1:1" ht="14.25" x14ac:dyDescent="0.15">
      <c r="A362" s="4" t="s">
        <v>469</v>
      </c>
    </row>
    <row r="363" spans="1:1" ht="14.25" x14ac:dyDescent="0.15">
      <c r="A363" s="4" t="s">
        <v>470</v>
      </c>
    </row>
    <row r="364" spans="1:1" ht="14.25" x14ac:dyDescent="0.15">
      <c r="A364" s="4" t="s">
        <v>471</v>
      </c>
    </row>
    <row r="365" spans="1:1" ht="14.25" x14ac:dyDescent="0.15">
      <c r="A365" s="4" t="s">
        <v>472</v>
      </c>
    </row>
    <row r="366" spans="1:1" ht="14.25" x14ac:dyDescent="0.15">
      <c r="A366" s="4" t="s">
        <v>473</v>
      </c>
    </row>
    <row r="367" spans="1:1" ht="14.25" x14ac:dyDescent="0.15">
      <c r="A367" s="4" t="s">
        <v>474</v>
      </c>
    </row>
    <row r="368" spans="1:1" ht="14.25" x14ac:dyDescent="0.15">
      <c r="A368" s="4" t="s">
        <v>475</v>
      </c>
    </row>
    <row r="369" spans="1:1" ht="14.25" x14ac:dyDescent="0.15">
      <c r="A369" s="4" t="s">
        <v>476</v>
      </c>
    </row>
    <row r="370" spans="1:1" ht="14.25" x14ac:dyDescent="0.15">
      <c r="A370" s="4" t="s">
        <v>477</v>
      </c>
    </row>
    <row r="371" spans="1:1" ht="14.25" x14ac:dyDescent="0.15">
      <c r="A371" s="4" t="s">
        <v>478</v>
      </c>
    </row>
    <row r="372" spans="1:1" ht="14.25" x14ac:dyDescent="0.15">
      <c r="A372" s="4" t="s">
        <v>479</v>
      </c>
    </row>
    <row r="373" spans="1:1" ht="14.25" x14ac:dyDescent="0.15">
      <c r="A373" s="4" t="s">
        <v>480</v>
      </c>
    </row>
    <row r="374" spans="1:1" ht="14.25" x14ac:dyDescent="0.15">
      <c r="A374" s="4" t="s">
        <v>481</v>
      </c>
    </row>
    <row r="375" spans="1:1" ht="14.25" x14ac:dyDescent="0.15">
      <c r="A375" s="19" t="s">
        <v>482</v>
      </c>
    </row>
    <row r="376" spans="1:1" ht="14.25" x14ac:dyDescent="0.15">
      <c r="A376" s="4" t="s">
        <v>483</v>
      </c>
    </row>
    <row r="377" spans="1:1" ht="14.25" x14ac:dyDescent="0.15">
      <c r="A377" s="4" t="s">
        <v>484</v>
      </c>
    </row>
    <row r="378" spans="1:1" ht="14.25" x14ac:dyDescent="0.15">
      <c r="A378" s="4" t="s">
        <v>485</v>
      </c>
    </row>
    <row r="379" spans="1:1" ht="14.25" x14ac:dyDescent="0.15">
      <c r="A379" s="4" t="s">
        <v>486</v>
      </c>
    </row>
    <row r="380" spans="1:1" ht="14.25" x14ac:dyDescent="0.15">
      <c r="A380" s="4" t="s">
        <v>487</v>
      </c>
    </row>
    <row r="381" spans="1:1" ht="14.25" x14ac:dyDescent="0.15">
      <c r="A381" s="4" t="s">
        <v>488</v>
      </c>
    </row>
    <row r="382" spans="1:1" ht="14.25" x14ac:dyDescent="0.15">
      <c r="A382" s="4" t="s">
        <v>489</v>
      </c>
    </row>
    <row r="383" spans="1:1" ht="14.25" x14ac:dyDescent="0.15">
      <c r="A383" s="4" t="s">
        <v>490</v>
      </c>
    </row>
    <row r="384" spans="1:1" ht="14.25" x14ac:dyDescent="0.15">
      <c r="A384" s="4" t="s">
        <v>491</v>
      </c>
    </row>
    <row r="385" spans="1:1" ht="14.25" x14ac:dyDescent="0.15">
      <c r="A385" s="4" t="s">
        <v>492</v>
      </c>
    </row>
    <row r="386" spans="1:1" ht="14.25" x14ac:dyDescent="0.15">
      <c r="A386" s="4" t="s">
        <v>493</v>
      </c>
    </row>
    <row r="387" spans="1:1" ht="14.25" x14ac:dyDescent="0.15">
      <c r="A387" s="4" t="s">
        <v>494</v>
      </c>
    </row>
    <row r="388" spans="1:1" ht="14.25" x14ac:dyDescent="0.15">
      <c r="A388" s="4" t="s">
        <v>495</v>
      </c>
    </row>
    <row r="389" spans="1:1" ht="14.25" x14ac:dyDescent="0.15">
      <c r="A389" s="4" t="s">
        <v>496</v>
      </c>
    </row>
    <row r="390" spans="1:1" ht="14.25" x14ac:dyDescent="0.15">
      <c r="A390" s="4" t="s">
        <v>497</v>
      </c>
    </row>
    <row r="391" spans="1:1" ht="14.25" x14ac:dyDescent="0.15">
      <c r="A391" s="4" t="s">
        <v>498</v>
      </c>
    </row>
    <row r="392" spans="1:1" ht="14.25" x14ac:dyDescent="0.15">
      <c r="A392" s="4" t="s">
        <v>499</v>
      </c>
    </row>
    <row r="393" spans="1:1" ht="14.25" x14ac:dyDescent="0.15">
      <c r="A393" s="4" t="s">
        <v>500</v>
      </c>
    </row>
    <row r="394" spans="1:1" ht="14.25" x14ac:dyDescent="0.15">
      <c r="A394" s="4" t="s">
        <v>501</v>
      </c>
    </row>
    <row r="395" spans="1:1" ht="14.25" x14ac:dyDescent="0.15">
      <c r="A395" s="4" t="s">
        <v>502</v>
      </c>
    </row>
    <row r="396" spans="1:1" ht="14.25" x14ac:dyDescent="0.15">
      <c r="A396" s="4" t="s">
        <v>503</v>
      </c>
    </row>
    <row r="397" spans="1:1" ht="14.25" x14ac:dyDescent="0.15">
      <c r="A397" s="4" t="s">
        <v>504</v>
      </c>
    </row>
    <row r="398" spans="1:1" ht="14.25" x14ac:dyDescent="0.15">
      <c r="A398" s="4" t="s">
        <v>505</v>
      </c>
    </row>
    <row r="399" spans="1:1" ht="14.25" x14ac:dyDescent="0.15">
      <c r="A399" s="4" t="s">
        <v>506</v>
      </c>
    </row>
    <row r="400" spans="1:1" ht="14.25" x14ac:dyDescent="0.15">
      <c r="A400" s="4" t="s">
        <v>507</v>
      </c>
    </row>
    <row r="401" spans="1:1" ht="14.25" x14ac:dyDescent="0.15">
      <c r="A401" s="4" t="s">
        <v>508</v>
      </c>
    </row>
    <row r="402" spans="1:1" ht="14.25" x14ac:dyDescent="0.15">
      <c r="A402" s="4" t="s">
        <v>509</v>
      </c>
    </row>
    <row r="403" spans="1:1" ht="14.25" x14ac:dyDescent="0.15">
      <c r="A403" s="4" t="s">
        <v>510</v>
      </c>
    </row>
    <row r="404" spans="1:1" ht="14.25" x14ac:dyDescent="0.15">
      <c r="A404" s="4" t="s">
        <v>511</v>
      </c>
    </row>
    <row r="405" spans="1:1" ht="14.25" x14ac:dyDescent="0.15">
      <c r="A405" s="4" t="s">
        <v>512</v>
      </c>
    </row>
    <row r="406" spans="1:1" ht="14.25" x14ac:dyDescent="0.15">
      <c r="A406" s="4" t="s">
        <v>513</v>
      </c>
    </row>
    <row r="407" spans="1:1" ht="14.25" x14ac:dyDescent="0.15">
      <c r="A407" s="4" t="s">
        <v>514</v>
      </c>
    </row>
    <row r="408" spans="1:1" ht="14.25" x14ac:dyDescent="0.15">
      <c r="A408" s="4" t="s">
        <v>515</v>
      </c>
    </row>
    <row r="409" spans="1:1" ht="14.25" x14ac:dyDescent="0.15">
      <c r="A409" s="4" t="s">
        <v>516</v>
      </c>
    </row>
    <row r="410" spans="1:1" ht="14.25" x14ac:dyDescent="0.15">
      <c r="A410" s="4" t="s">
        <v>517</v>
      </c>
    </row>
    <row r="411" spans="1:1" ht="14.25" x14ac:dyDescent="0.15">
      <c r="A411" s="4" t="s">
        <v>518</v>
      </c>
    </row>
    <row r="412" spans="1:1" ht="14.25" x14ac:dyDescent="0.15">
      <c r="A412" s="4" t="s">
        <v>519</v>
      </c>
    </row>
    <row r="413" spans="1:1" ht="14.25" x14ac:dyDescent="0.15">
      <c r="A413" s="4" t="s">
        <v>520</v>
      </c>
    </row>
    <row r="414" spans="1:1" ht="14.25" x14ac:dyDescent="0.15">
      <c r="A414" s="4" t="s">
        <v>521</v>
      </c>
    </row>
    <row r="415" spans="1:1" ht="14.25" x14ac:dyDescent="0.15">
      <c r="A415" s="4" t="s">
        <v>522</v>
      </c>
    </row>
    <row r="416" spans="1:1" ht="14.25" x14ac:dyDescent="0.15">
      <c r="A416" s="4" t="s">
        <v>523</v>
      </c>
    </row>
    <row r="417" spans="1:1" ht="14.25" x14ac:dyDescent="0.15">
      <c r="A417" s="4" t="s">
        <v>524</v>
      </c>
    </row>
    <row r="418" spans="1:1" ht="14.25" x14ac:dyDescent="0.15">
      <c r="A418" s="4" t="s">
        <v>525</v>
      </c>
    </row>
    <row r="419" spans="1:1" ht="14.25" x14ac:dyDescent="0.15">
      <c r="A419" s="4" t="s">
        <v>526</v>
      </c>
    </row>
    <row r="420" spans="1:1" ht="14.25" x14ac:dyDescent="0.15">
      <c r="A420" s="4" t="s">
        <v>527</v>
      </c>
    </row>
    <row r="421" spans="1:1" ht="14.25" x14ac:dyDescent="0.15">
      <c r="A421" s="4" t="s">
        <v>528</v>
      </c>
    </row>
    <row r="422" spans="1:1" ht="14.25" x14ac:dyDescent="0.15">
      <c r="A422" s="4" t="s">
        <v>529</v>
      </c>
    </row>
    <row r="423" spans="1:1" ht="14.25" x14ac:dyDescent="0.15">
      <c r="A423" s="4" t="s">
        <v>530</v>
      </c>
    </row>
    <row r="424" spans="1:1" ht="14.25" x14ac:dyDescent="0.15">
      <c r="A424" s="4" t="s">
        <v>531</v>
      </c>
    </row>
    <row r="425" spans="1:1" ht="14.25" x14ac:dyDescent="0.15">
      <c r="A425" s="4" t="s">
        <v>532</v>
      </c>
    </row>
    <row r="426" spans="1:1" ht="14.25" x14ac:dyDescent="0.15">
      <c r="A426" s="4" t="s">
        <v>533</v>
      </c>
    </row>
    <row r="427" spans="1:1" ht="14.25" x14ac:dyDescent="0.15">
      <c r="A427" s="4" t="s">
        <v>534</v>
      </c>
    </row>
    <row r="428" spans="1:1" ht="14.25" x14ac:dyDescent="0.15">
      <c r="A428" s="4" t="s">
        <v>535</v>
      </c>
    </row>
    <row r="429" spans="1:1" ht="14.25" x14ac:dyDescent="0.15">
      <c r="A429" s="4" t="s">
        <v>536</v>
      </c>
    </row>
    <row r="430" spans="1:1" ht="14.25" x14ac:dyDescent="0.15">
      <c r="A430" s="4" t="s">
        <v>537</v>
      </c>
    </row>
    <row r="431" spans="1:1" ht="14.25" x14ac:dyDescent="0.15">
      <c r="A431" s="4" t="s">
        <v>538</v>
      </c>
    </row>
    <row r="432" spans="1:1" ht="14.25" x14ac:dyDescent="0.15">
      <c r="A432" s="4" t="s">
        <v>539</v>
      </c>
    </row>
    <row r="433" spans="1:1" ht="14.25" x14ac:dyDescent="0.15">
      <c r="A433" s="4" t="s">
        <v>540</v>
      </c>
    </row>
    <row r="434" spans="1:1" ht="14.25" x14ac:dyDescent="0.15">
      <c r="A434" s="4" t="s">
        <v>541</v>
      </c>
    </row>
    <row r="435" spans="1:1" ht="14.25" x14ac:dyDescent="0.15">
      <c r="A435" s="4" t="s">
        <v>542</v>
      </c>
    </row>
    <row r="436" spans="1:1" ht="14.25" x14ac:dyDescent="0.15">
      <c r="A436" s="4" t="s">
        <v>543</v>
      </c>
    </row>
    <row r="437" spans="1:1" ht="14.25" x14ac:dyDescent="0.15">
      <c r="A437" s="4" t="s">
        <v>544</v>
      </c>
    </row>
    <row r="438" spans="1:1" ht="14.25" x14ac:dyDescent="0.15">
      <c r="A438" s="4" t="s">
        <v>545</v>
      </c>
    </row>
    <row r="439" spans="1:1" ht="14.25" x14ac:dyDescent="0.15">
      <c r="A439" s="4" t="s">
        <v>546</v>
      </c>
    </row>
    <row r="440" spans="1:1" ht="14.25" x14ac:dyDescent="0.15">
      <c r="A440" s="4" t="s">
        <v>547</v>
      </c>
    </row>
    <row r="441" spans="1:1" ht="14.25" x14ac:dyDescent="0.15">
      <c r="A441" s="4" t="s">
        <v>548</v>
      </c>
    </row>
    <row r="442" spans="1:1" ht="14.25" x14ac:dyDescent="0.15">
      <c r="A442" s="4" t="s">
        <v>549</v>
      </c>
    </row>
    <row r="443" spans="1:1" ht="14.25" x14ac:dyDescent="0.15">
      <c r="A443" s="7" t="s">
        <v>550</v>
      </c>
    </row>
    <row r="444" spans="1:1" ht="14.25" x14ac:dyDescent="0.15">
      <c r="A444" s="7" t="s">
        <v>551</v>
      </c>
    </row>
    <row r="445" spans="1:1" ht="14.25" x14ac:dyDescent="0.15">
      <c r="A445" s="7" t="s">
        <v>552</v>
      </c>
    </row>
    <row r="446" spans="1:1" ht="14.25" x14ac:dyDescent="0.15">
      <c r="A446" s="7" t="s">
        <v>553</v>
      </c>
    </row>
    <row r="447" spans="1:1" ht="14.25" x14ac:dyDescent="0.15">
      <c r="A447" s="7" t="s">
        <v>554</v>
      </c>
    </row>
    <row r="448" spans="1:1" ht="14.25" x14ac:dyDescent="0.15">
      <c r="A448" s="7" t="s">
        <v>555</v>
      </c>
    </row>
    <row r="449" spans="1:1" ht="14.25" x14ac:dyDescent="0.15">
      <c r="A449" s="7" t="s">
        <v>556</v>
      </c>
    </row>
    <row r="450" spans="1:1" ht="14.25" x14ac:dyDescent="0.15">
      <c r="A450" s="7" t="s">
        <v>557</v>
      </c>
    </row>
    <row r="451" spans="1:1" ht="14.25" x14ac:dyDescent="0.15">
      <c r="A451" s="7" t="s">
        <v>558</v>
      </c>
    </row>
    <row r="452" spans="1:1" ht="14.25" x14ac:dyDescent="0.15">
      <c r="A452" s="7" t="s">
        <v>559</v>
      </c>
    </row>
    <row r="453" spans="1:1" ht="14.25" x14ac:dyDescent="0.15">
      <c r="A453" s="7" t="s">
        <v>560</v>
      </c>
    </row>
    <row r="454" spans="1:1" ht="14.25" x14ac:dyDescent="0.15">
      <c r="A454" s="7" t="s">
        <v>561</v>
      </c>
    </row>
    <row r="455" spans="1:1" ht="14.25" x14ac:dyDescent="0.15">
      <c r="A455" s="7" t="s">
        <v>562</v>
      </c>
    </row>
    <row r="456" spans="1:1" ht="14.25" x14ac:dyDescent="0.15">
      <c r="A456" s="7" t="s">
        <v>563</v>
      </c>
    </row>
    <row r="457" spans="1:1" ht="14.25" x14ac:dyDescent="0.15">
      <c r="A457" s="7" t="s">
        <v>564</v>
      </c>
    </row>
    <row r="458" spans="1:1" ht="14.25" x14ac:dyDescent="0.15">
      <c r="A458" s="7" t="s">
        <v>565</v>
      </c>
    </row>
    <row r="459" spans="1:1" ht="14.25" x14ac:dyDescent="0.15">
      <c r="A459" s="7" t="s">
        <v>566</v>
      </c>
    </row>
    <row r="460" spans="1:1" ht="14.25" x14ac:dyDescent="0.15">
      <c r="A460" s="7" t="s">
        <v>567</v>
      </c>
    </row>
    <row r="461" spans="1:1" ht="14.25" x14ac:dyDescent="0.15">
      <c r="A461" s="7" t="s">
        <v>568</v>
      </c>
    </row>
    <row r="462" spans="1:1" ht="14.25" x14ac:dyDescent="0.15">
      <c r="A462" s="7" t="s">
        <v>569</v>
      </c>
    </row>
    <row r="463" spans="1:1" ht="14.25" x14ac:dyDescent="0.15">
      <c r="A463" s="7" t="s">
        <v>570</v>
      </c>
    </row>
    <row r="464" spans="1:1" ht="14.25" x14ac:dyDescent="0.15">
      <c r="A464" s="7" t="s">
        <v>571</v>
      </c>
    </row>
    <row r="465" spans="1:1" ht="14.25" x14ac:dyDescent="0.15">
      <c r="A465" s="7" t="s">
        <v>572</v>
      </c>
    </row>
    <row r="466" spans="1:1" ht="14.25" x14ac:dyDescent="0.15">
      <c r="A466" s="7" t="s">
        <v>573</v>
      </c>
    </row>
    <row r="467" spans="1:1" ht="14.25" x14ac:dyDescent="0.15">
      <c r="A467" s="7" t="s">
        <v>574</v>
      </c>
    </row>
    <row r="468" spans="1:1" ht="14.25" x14ac:dyDescent="0.15">
      <c r="A468" s="7" t="s">
        <v>575</v>
      </c>
    </row>
    <row r="469" spans="1:1" ht="14.25" x14ac:dyDescent="0.15">
      <c r="A469" s="7" t="s">
        <v>576</v>
      </c>
    </row>
    <row r="470" spans="1:1" ht="14.25" x14ac:dyDescent="0.15">
      <c r="A470" s="7" t="s">
        <v>577</v>
      </c>
    </row>
    <row r="471" spans="1:1" ht="14.25" x14ac:dyDescent="0.15">
      <c r="A471" s="4" t="s">
        <v>578</v>
      </c>
    </row>
    <row r="472" spans="1:1" x14ac:dyDescent="0.15">
      <c r="A472" s="12" t="s">
        <v>579</v>
      </c>
    </row>
    <row r="473" spans="1:1" x14ac:dyDescent="0.15">
      <c r="A473" s="12" t="s">
        <v>580</v>
      </c>
    </row>
    <row r="474" spans="1:1" x14ac:dyDescent="0.15">
      <c r="A474" s="12" t="s">
        <v>581</v>
      </c>
    </row>
    <row r="475" spans="1:1" x14ac:dyDescent="0.15">
      <c r="A475" s="12" t="s">
        <v>582</v>
      </c>
    </row>
    <row r="476" spans="1:1" x14ac:dyDescent="0.15">
      <c r="A476" s="12" t="s">
        <v>583</v>
      </c>
    </row>
    <row r="477" spans="1:1" x14ac:dyDescent="0.15">
      <c r="A477" s="12" t="s">
        <v>584</v>
      </c>
    </row>
    <row r="478" spans="1:1" x14ac:dyDescent="0.15">
      <c r="A478" s="12" t="s">
        <v>585</v>
      </c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透视</vt:lpstr>
      <vt:lpstr>原始映射表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jinren.sjr</dc:creator>
  <cp:lastModifiedBy>nint</cp:lastModifiedBy>
  <dcterms:created xsi:type="dcterms:W3CDTF">2022-07-14T09:09:00Z</dcterms:created>
  <dcterms:modified xsi:type="dcterms:W3CDTF">2023-06-09T02:52:30Z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551720EFCD24471F9B9ECD225768D9AF</vt:lpwstr>
  </property>
  <property fmtid="{D5CDD505-2E9C-101B-9397-08002B2CF9AE}" pid="3" name="KSOProductBuildVer">
    <vt:lpwstr>2052-11.1.0.14309</vt:lpwstr>
  </property>
</Properties>
</file>