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L:\一消考试\yixiao\"/>
    </mc:Choice>
  </mc:AlternateContent>
  <bookViews>
    <workbookView xWindow="4575" yWindow="465" windowWidth="27405" windowHeight="14340" tabRatio="789" activeTab="5"/>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防烟分区" sheetId="9" r:id="rId7"/>
    <sheet name="疏散宽度、距离" sheetId="8" r:id="rId8"/>
    <sheet name="不同楼梯间适合场合" sheetId="12" r:id="rId9"/>
    <sheet name="自喷系统及适用火灾危险等级" sheetId="10" r:id="rId10"/>
    <sheet name="自报联动信号" sheetId="11" r:id="rId11"/>
    <sheet name="灭火类型对照" sheetId="13" r:id="rId12"/>
    <sheet name="装修" sheetId="14" r:id="rId13"/>
    <sheet name="设计流量" sheetId="15" r:id="rId14"/>
    <sheet name="计算题汇总" sheetId="16" r:id="rId15"/>
  </sheets>
  <calcPr calcId="162913" calcMode="manual" concurrentCalc="0"/>
  <extLst>
    <ext xmlns:mx="http://schemas.microsoft.com/office/mac/excel/2008/main" uri="{7523E5D3-25F3-A5E0-1632-64F254C22452}">
      <mx:ArchID Flags="2"/>
    </ext>
  </extLst>
</workbook>
</file>

<file path=xl/calcChain.xml><?xml version="1.0" encoding="utf-8"?>
<calcChain xmlns="http://schemas.openxmlformats.org/spreadsheetml/2006/main">
  <c r="M17" i="12" l="1"/>
  <c r="M13" i="12"/>
  <c r="M14" i="12"/>
  <c r="M15" i="12"/>
  <c r="M12" i="12"/>
  <c r="H22" i="8"/>
  <c r="H4" i="12"/>
  <c r="J54" i="10"/>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<sst xmlns="http://schemas.openxmlformats.org/spreadsheetml/2006/main" count="1587" uniqueCount="1230">
  <si>
    <t>生产的火灾危险性类别</t>
    <phoneticPr fontId="2" type="noConversion"/>
  </si>
  <si>
    <t>储存物质的火灾危险性类别</t>
    <phoneticPr fontId="2" type="noConversion"/>
  </si>
  <si>
    <t>备注</t>
    <phoneticPr fontId="2" type="noConversion"/>
  </si>
  <si>
    <t>带甲字的场所</t>
    <phoneticPr fontId="2" type="noConversion"/>
  </si>
  <si>
    <t>甲醇、甲胺厂房</t>
    <phoneticPr fontId="2" type="noConversion"/>
  </si>
  <si>
    <t>甲苯、甲醇、蚁酸甲酯、醋酸甲脂、甲烷</t>
    <phoneticPr fontId="2" type="noConversion"/>
  </si>
  <si>
    <t>甲类</t>
    <phoneticPr fontId="2" type="noConversion"/>
  </si>
  <si>
    <t>甲酚厂房</t>
    <phoneticPr fontId="2" type="noConversion"/>
  </si>
  <si>
    <t>乙类</t>
    <phoneticPr fontId="2" type="noConversion"/>
  </si>
  <si>
    <t>苯甲酸厂房</t>
    <phoneticPr fontId="2" type="noConversion"/>
  </si>
  <si>
    <t>丙类</t>
    <phoneticPr fontId="2" type="noConversion"/>
  </si>
  <si>
    <t>带乙字的场所</t>
    <phoneticPr fontId="2" type="noConversion"/>
  </si>
  <si>
    <t>氯乙醇厂房、环氧乙烷工段、乙醇的合成或精制厂房、醋酸乙酯的合成或精制厂房、乙炔站、氯乙烯厂房、乙烯聚合厂房、醋酸乙烯厂房、乙基苯和苯乙烯厂房、聚乙烯厂房的一氧二乙基铝部位</t>
    <phoneticPr fontId="2" type="noConversion"/>
  </si>
  <si>
    <t>乙醇、乙醚、醋酸乙脂、乙炔、环氧乙烷、氯乙烯</t>
    <phoneticPr fontId="2" type="noConversion"/>
  </si>
  <si>
    <t>甲类</t>
    <phoneticPr fontId="2" type="noConversion"/>
  </si>
  <si>
    <t>带乙字的基本属于甲类噢</t>
    <phoneticPr fontId="2" type="noConversion"/>
  </si>
  <si>
    <t>无</t>
    <phoneticPr fontId="2" type="noConversion"/>
  </si>
  <si>
    <t>乙酰丙酮</t>
    <phoneticPr fontId="2" type="noConversion"/>
  </si>
  <si>
    <t>乙类</t>
    <phoneticPr fontId="2" type="noConversion"/>
  </si>
  <si>
    <t>苯乙酮厂房</t>
    <phoneticPr fontId="2" type="noConversion"/>
  </si>
  <si>
    <t>带丙字的场所</t>
    <phoneticPr fontId="2" type="noConversion"/>
  </si>
  <si>
    <t>环氧丙烷工段、丙酮的合成或精制厂房、丙烯腈厂房</t>
    <phoneticPr fontId="2" type="noConversion"/>
  </si>
  <si>
    <t>丙酮、丙烯</t>
    <phoneticPr fontId="2" type="noConversion"/>
  </si>
  <si>
    <t>居然没有一个带丙字的属于丙类</t>
    <phoneticPr fontId="2" type="noConversion"/>
  </si>
  <si>
    <t>氯丙醇厂房、环氧氯丙烷厂房</t>
    <phoneticPr fontId="2" type="noConversion"/>
  </si>
  <si>
    <t>无</t>
    <phoneticPr fontId="2" type="noConversion"/>
  </si>
  <si>
    <t>乙类</t>
    <phoneticPr fontId="2" type="noConversion"/>
  </si>
  <si>
    <t>带氯酸的场所</t>
    <phoneticPr fontId="2" type="noConversion"/>
  </si>
  <si>
    <t>氯酸钠、氯酸钾厂房及其应用部分</t>
    <phoneticPr fontId="2" type="noConversion"/>
  </si>
  <si>
    <t>氯酸钠、氯酸钾</t>
    <phoneticPr fontId="2" type="noConversion"/>
  </si>
  <si>
    <t>带过氧的场所</t>
    <phoneticPr fontId="2" type="noConversion"/>
  </si>
  <si>
    <t>过氧化氢、过氧化钠、过氧化钾厂房</t>
    <phoneticPr fontId="2" type="noConversion"/>
  </si>
  <si>
    <t>过氧化钠、过氧化钾</t>
  </si>
  <si>
    <t>凡是带过氧的都是甲类</t>
    <phoneticPr fontId="2" type="noConversion"/>
  </si>
  <si>
    <t>带磷的场所</t>
    <phoneticPr fontId="2" type="noConversion"/>
  </si>
  <si>
    <t>黄磷制备厂房及其应用部分、三氯化磷厂房、五氧化二磷厂房、赤磷制备厂房及其应用部分、五硫化二磷制备厂房及其应用部分</t>
    <phoneticPr fontId="2" type="noConversion"/>
  </si>
  <si>
    <t>甲类</t>
    <phoneticPr fontId="2" type="noConversion"/>
  </si>
  <si>
    <t>凡是带磷的都是甲类</t>
    <phoneticPr fontId="2" type="noConversion"/>
  </si>
  <si>
    <t>带油的场所</t>
    <phoneticPr fontId="2" type="noConversion"/>
  </si>
  <si>
    <t>樟脑油提取部位、松针油精制部位、煤油灌桶间、</t>
    <phoneticPr fontId="2"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</si>
  <si>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2" type="noConversion"/>
  </si>
  <si>
    <t>动物油、植物油、润滑油、机油、重油、闪点大于等于60度的柴油</t>
    <phoneticPr fontId="2" type="noConversion"/>
  </si>
  <si>
    <t>丙类</t>
    <phoneticPr fontId="2" type="noConversion"/>
  </si>
  <si>
    <t>带酒的场所</t>
    <phoneticPr fontId="2" type="noConversion"/>
  </si>
  <si>
    <t>白酒液态法酿酒车间，酒精蒸馏塔，酒精度为38度及以上的勾兑车间、灌装车间、酒泵房，白兰地蒸馏车间、勾兑车间、灌装车间、酒泵房</t>
    <phoneticPr fontId="2" type="noConversion"/>
  </si>
  <si>
    <t>酒精度为38度及以上的</t>
  </si>
  <si>
    <t>甲类</t>
    <phoneticPr fontId="2" type="noConversion"/>
  </si>
  <si>
    <t>注意，38度的酒属于甲 类；白兰地生产场属于甲 类，但是储存场所属于丙类</t>
    <phoneticPr fontId="2" type="noConversion"/>
  </si>
  <si>
    <t>白兰地成品仓库</t>
    <phoneticPr fontId="2" type="noConversion"/>
  </si>
  <si>
    <t>带硝化的场所</t>
    <phoneticPr fontId="2" type="noConversion"/>
  </si>
  <si>
    <t>硝化棉厂房及其应用部分</t>
    <phoneticPr fontId="2" type="noConversion"/>
  </si>
  <si>
    <t>硝化棉、硝化纤维胶片</t>
    <phoneticPr fontId="2" type="noConversion"/>
  </si>
  <si>
    <t>不要一看到硝化啥的就认为是甲类</t>
    <phoneticPr fontId="2" type="noConversion"/>
  </si>
  <si>
    <t>硝化纤维漆布、硝化纤维色片</t>
    <phoneticPr fontId="2" type="noConversion"/>
  </si>
  <si>
    <t>乙类</t>
    <phoneticPr fontId="2" type="noConversion"/>
  </si>
  <si>
    <t>带硝酸的场所</t>
    <phoneticPr fontId="2" type="noConversion"/>
  </si>
  <si>
    <t>销酸铵</t>
    <phoneticPr fontId="2" type="noConversion"/>
  </si>
  <si>
    <t>发烟硫酸或发烟硝酸浓缩部位</t>
    <phoneticPr fontId="2" type="noConversion"/>
  </si>
  <si>
    <t>硝酸铜，亚硝酸钾，硝酸，硝酸汞，硝酸钴，硝酸硝酸</t>
    <phoneticPr fontId="2" type="noConversion"/>
  </si>
  <si>
    <t>乙类</t>
    <phoneticPr fontId="2" type="noConversion"/>
  </si>
  <si>
    <t>带棉的场所</t>
    <phoneticPr fontId="2" type="noConversion"/>
  </si>
  <si>
    <t>硝化棉厂房及其应用部分</t>
    <phoneticPr fontId="2" type="noConversion"/>
  </si>
  <si>
    <t>硝化棉、喷漆棉、火胶棉、赛璐珞棉</t>
    <phoneticPr fontId="2" type="noConversion"/>
  </si>
  <si>
    <t>棉花加工和打包厂房、</t>
    <phoneticPr fontId="2" type="noConversion"/>
  </si>
  <si>
    <t>棉</t>
    <phoneticPr fontId="2" type="noConversion"/>
  </si>
  <si>
    <t>丙类</t>
    <phoneticPr fontId="2" type="noConversion"/>
  </si>
  <si>
    <t>石棉加工厂房、</t>
    <phoneticPr fontId="2" type="noConversion"/>
  </si>
  <si>
    <t>玻璃棉，岩棉，陶瓷棉，矿棉</t>
    <phoneticPr fontId="2" type="noConversion"/>
  </si>
  <si>
    <t>戊类</t>
    <phoneticPr fontId="2" type="noConversion"/>
  </si>
  <si>
    <t>带粉的场所</t>
    <phoneticPr fontId="2" type="noConversion"/>
  </si>
  <si>
    <t>铝粉，镁粉，漂白粉</t>
    <phoneticPr fontId="2" type="noConversion"/>
  </si>
  <si>
    <t>面粉的碾磨部位属于乙类，但是储存属于丙类</t>
    <phoneticPr fontId="2" type="noConversion"/>
  </si>
  <si>
    <t>面粉</t>
    <phoneticPr fontId="2" type="noConversion"/>
  </si>
  <si>
    <t>燃烧产物</t>
    <rPh sb="0" eb="1">
      <t>ran shao chan wu</t>
    </rPh>
    <phoneticPr fontId="2" type="noConversion"/>
  </si>
  <si>
    <t>不完全燃烧</t>
    <rPh sb="0" eb="1">
      <t>bu wan quan</t>
    </rPh>
    <rPh sb="3" eb="4">
      <t>ran shao</t>
    </rPh>
    <phoneticPr fontId="2" type="noConversion"/>
  </si>
  <si>
    <t>完全燃烧（含2）</t>
    <rPh sb="0" eb="1">
      <t>wan quan ran shao</t>
    </rPh>
    <phoneticPr fontId="2" type="noConversion"/>
  </si>
  <si>
    <t>co2，h20，so2</t>
    <phoneticPr fontId="2"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</si>
  <si>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2" type="noConversion"/>
  </si>
  <si>
    <t>高聚物燃烧（塑料、聚乙烯等）</t>
    <rPh sb="0" eb="1">
      <t>gao ju wu</t>
    </rPh>
    <rPh sb="3" eb="4">
      <t>ran shao</t>
    </rPh>
    <rPh sb="6" eb="7">
      <t>su liao</t>
    </rPh>
    <rPh sb="9" eb="10">
      <t>ju yi xi</t>
    </rPh>
    <rPh sb="12" eb="13">
      <t>deng</t>
    </rPh>
    <phoneticPr fontId="2" type="noConversion"/>
  </si>
  <si>
    <t>co、氮氧化合物、hc1、hf、so2、光气</t>
    <phoneticPr fontId="2" type="noConversion"/>
  </si>
  <si>
    <t>木材燃烧</t>
    <rPh sb="0" eb="1">
      <t>mu cai ran shao</t>
    </rPh>
    <phoneticPr fontId="2" type="noConversion"/>
  </si>
  <si>
    <t>110度：树脂；
150度：co ；
220-250度：co2、ch4甲烷、c2h2乙炔，h2氢气</t>
    <phoneticPr fontId="2" type="noConversion"/>
  </si>
  <si>
    <t>煤燃烧</t>
    <rPh sb="0" eb="1">
      <t>mei</t>
    </rPh>
    <rPh sb="1" eb="2">
      <t>ran shao</t>
    </rPh>
    <phoneticPr fontId="2" type="noConversion"/>
  </si>
  <si>
    <t>co、co2、ch4（甲烷）、h2（氢气）</t>
    <rPh sb="11" eb="12">
      <t>jia wan</t>
    </rPh>
    <rPh sb="18" eb="19">
      <t>qin qi</t>
    </rPh>
    <phoneticPr fontId="2" type="noConversion"/>
  </si>
  <si>
    <t>金属燃烧</t>
    <rPh sb="0" eb="1">
      <t>jin shu ran sh</t>
    </rPh>
    <phoneticPr fontId="2"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</si>
  <si>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2" type="noConversion"/>
  </si>
  <si>
    <t>A-固体</t>
    <rPh sb="2" eb="3">
      <t>gu ti</t>
    </rPh>
    <phoneticPr fontId="2" type="noConversion"/>
  </si>
  <si>
    <t>B-液体</t>
    <rPh sb="2" eb="3">
      <t>ye ti</t>
    </rPh>
    <phoneticPr fontId="2" type="noConversion"/>
  </si>
  <si>
    <t>C-气体</t>
    <rPh sb="2" eb="3">
      <t>qi t</t>
    </rPh>
    <phoneticPr fontId="2" type="noConversion"/>
  </si>
  <si>
    <t>D-活泼金属</t>
    <rPh sb="2" eb="3">
      <t>huo po jin shu</t>
    </rPh>
    <phoneticPr fontId="2" type="noConversion"/>
  </si>
  <si>
    <t>E-电气</t>
    <rPh sb="2" eb="3">
      <t>dian qi</t>
    </rPh>
    <phoneticPr fontId="2" type="noConversion"/>
  </si>
  <si>
    <t>F-厨房火灾（植物油、动物油）</t>
    <rPh sb="2" eb="3">
      <t>chu fang</t>
    </rPh>
    <rPh sb="4" eb="5">
      <t>huo zai</t>
    </rPh>
    <rPh sb="7" eb="8">
      <t>zhi wu you</t>
    </rPh>
    <rPh sb="11" eb="12">
      <t>dong wu you</t>
    </rPh>
    <phoneticPr fontId="2" type="noConversion"/>
  </si>
  <si>
    <t>木材、棉、毛、麻、纸</t>
    <phoneticPr fontId="2"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</si>
  <si>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2" type="noConversion"/>
  </si>
  <si>
    <t>煤气、天然气、甲烷、乙烷、乙炔、氢气</t>
    <phoneticPr fontId="2" type="noConversion"/>
  </si>
  <si>
    <t>钾、钠、镁、鈦、锆、锂</t>
    <phoneticPr fontId="2" type="noConversion"/>
  </si>
  <si>
    <t>变压器等燃烧</t>
    <phoneticPr fontId="2" type="noConversion"/>
  </si>
  <si>
    <t>火灾类型（物质性质）</t>
    <rPh sb="0" eb="1">
      <t>huo zai lei xing</t>
    </rPh>
    <rPh sb="5" eb="6">
      <t>wu zh</t>
    </rPh>
    <rPh sb="7" eb="8">
      <t>xing zhi</t>
    </rPh>
    <phoneticPr fontId="2" type="noConversion"/>
  </si>
  <si>
    <t>一般</t>
    <rPh sb="0" eb="1">
      <t>yi ban</t>
    </rPh>
    <phoneticPr fontId="2" type="noConversion"/>
  </si>
  <si>
    <t>较大</t>
    <rPh sb="0" eb="1">
      <t>jiao da</t>
    </rPh>
    <phoneticPr fontId="2" type="noConversion"/>
  </si>
  <si>
    <t>重大</t>
    <rPh sb="0" eb="1">
      <t>zhong da</t>
    </rPh>
    <phoneticPr fontId="2" type="noConversion"/>
  </si>
  <si>
    <t>特别重大</t>
    <rPh sb="0" eb="1">
      <t>te bie</t>
    </rPh>
    <rPh sb="2" eb="3">
      <t>zhong da</t>
    </rPh>
    <phoneticPr fontId="2" type="noConversion"/>
  </si>
  <si>
    <t>&lt;3</t>
    <phoneticPr fontId="2" type="noConversion"/>
  </si>
  <si>
    <t>3&lt;=  ,&lt;10</t>
    <phoneticPr fontId="2" type="noConversion"/>
  </si>
  <si>
    <t>10&lt;=,&lt;30</t>
    <phoneticPr fontId="2" type="noConversion"/>
  </si>
  <si>
    <t>30&lt;=</t>
    <phoneticPr fontId="2" type="noConversion"/>
  </si>
  <si>
    <t>10&lt;=,&lt;50</t>
    <phoneticPr fontId="2" type="noConversion"/>
  </si>
  <si>
    <t>&lt;1000万</t>
    <rPh sb="5" eb="6">
      <t>wan</t>
    </rPh>
    <phoneticPr fontId="2" type="noConversion"/>
  </si>
  <si>
    <t>1000万&lt;=,&lt;5000万</t>
    <rPh sb="4" eb="5">
      <t>wan</t>
    </rPh>
    <rPh sb="13" eb="14">
      <t>wan</t>
    </rPh>
    <phoneticPr fontId="2" type="noConversion"/>
  </si>
  <si>
    <t>5000万&lt;=,&lt;1亿</t>
    <rPh sb="4" eb="5">
      <t>wan</t>
    </rPh>
    <rPh sb="10" eb="11">
      <t>yi</t>
    </rPh>
    <phoneticPr fontId="2" type="noConversion"/>
  </si>
  <si>
    <t>1亿&lt;=</t>
    <rPh sb="1" eb="2">
      <t>yi</t>
    </rPh>
    <phoneticPr fontId="2" type="noConversion"/>
  </si>
  <si>
    <r>
      <t>死亡人数</t>
    </r>
    <r>
      <rPr>
        <b/>
        <sz val="12"/>
        <color rgb="FFFF0000"/>
        <rFont val="DengXian (正文)"/>
        <charset val="134"/>
      </rPr>
      <t>（3-1-3）</t>
    </r>
    <rPh sb="0" eb="1">
      <t>si wang</t>
    </rPh>
    <rPh sb="2" eb="3">
      <t>ren shu</t>
    </rPh>
    <phoneticPr fontId="2" type="noConversion"/>
  </si>
  <si>
    <r>
      <t>经济损失</t>
    </r>
    <r>
      <rPr>
        <b/>
        <sz val="12"/>
        <color rgb="FFFF0000"/>
        <rFont val="DengXian (正文)"/>
        <charset val="134"/>
      </rPr>
      <t>（1-5-1）</t>
    </r>
    <rPh sb="0" eb="1">
      <t>jin ji sun shi</t>
    </rPh>
    <phoneticPr fontId="2" type="noConversion"/>
  </si>
  <si>
    <r>
      <t>受伤人数</t>
    </r>
    <r>
      <rPr>
        <b/>
        <sz val="12"/>
        <color rgb="FFFF0000"/>
        <rFont val="DengXian (正文)"/>
        <charset val="134"/>
      </rPr>
      <t>（1-5-1）</t>
    </r>
    <rPh sb="0" eb="1">
      <t>shou shang</t>
    </rPh>
    <rPh sb="2" eb="3">
      <t>ren shu</t>
    </rPh>
    <phoneticPr fontId="2" type="noConversion"/>
  </si>
  <si>
    <t>&lt;10</t>
    <phoneticPr fontId="2" type="noConversion"/>
  </si>
  <si>
    <t>50&lt;=,&lt;100</t>
    <phoneticPr fontId="2" type="noConversion"/>
  </si>
  <si>
    <t>100&lt;=</t>
    <phoneticPr fontId="2" type="noConversion"/>
  </si>
  <si>
    <t>火灾类型（损失程度）就高原则</t>
    <rPh sb="0" eb="1">
      <t>huo zai</t>
    </rPh>
    <rPh sb="2" eb="3">
      <t>lei xing</t>
    </rPh>
    <rPh sb="5" eb="6">
      <t>sun shi</t>
    </rPh>
    <rPh sb="7" eb="8">
      <t>cheng du</t>
    </rPh>
    <rPh sb="10" eb="11">
      <t>jiu gao</t>
    </rPh>
    <rPh sb="12" eb="13">
      <t>yuan ze</t>
    </rPh>
    <phoneticPr fontId="2" type="noConversion"/>
  </si>
  <si>
    <t>预混爆炸</t>
    <rPh sb="0" eb="1">
      <t>yu hun ba</t>
    </rPh>
    <rPh sb="2" eb="3">
      <t>bao z</t>
    </rPh>
    <phoneticPr fontId="2" type="noConversion"/>
  </si>
  <si>
    <t>非预混爆炸</t>
    <rPh sb="0" eb="1">
      <t>fei</t>
    </rPh>
    <rPh sb="1" eb="2">
      <t>yu hun</t>
    </rPh>
    <rPh sb="3" eb="4">
      <t>bao z</t>
    </rPh>
    <phoneticPr fontId="2" type="noConversion"/>
  </si>
  <si>
    <t>木粉、纸粉、樟脑粉、面粉</t>
    <phoneticPr fontId="2"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</si>
  <si>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2" type="noConversion"/>
  </si>
  <si>
    <t>粉尘爆炸类型</t>
    <rPh sb="0" eb="1">
      <t>fen chen</t>
    </rPh>
    <rPh sb="2" eb="3">
      <t>bao za</t>
    </rPh>
    <rPh sb="4" eb="5">
      <t>lei xing</t>
    </rPh>
    <phoneticPr fontId="2" type="noConversion"/>
  </si>
  <si>
    <t>易燃液体分类（闪点&lt;=60）</t>
    <rPh sb="0" eb="1">
      <t>yi ran ye ti</t>
    </rPh>
    <rPh sb="4" eb="5">
      <t>fen lei</t>
    </rPh>
    <rPh sb="7" eb="8">
      <t>shang dian</t>
    </rPh>
    <rPh sb="8" eb="9">
      <t>dian</t>
    </rPh>
    <phoneticPr fontId="2" type="noConversion"/>
  </si>
  <si>
    <t> 一类（初沸点&lt;=35度）</t>
    <rPh sb="1" eb="2">
      <t>yi lei</t>
    </rPh>
    <phoneticPr fontId="2" type="noConversion"/>
  </si>
  <si>
    <t>汽油 乙醛 丙酮 乙醚 二氧化硫</t>
    <phoneticPr fontId="2" type="noConversion"/>
  </si>
  <si>
    <t xml:space="preserve">二类 初沸点&gt;35度 闪点&lt;23度 </t>
    <phoneticPr fontId="2" type="noConversion"/>
  </si>
  <si>
    <t>甲乙醇 香蕉水 石油原油 笨</t>
    <phoneticPr fontId="2" type="noConversion"/>
  </si>
  <si>
    <t xml:space="preserve">三类  初沸点&gt;35度   23&lt;闪点&lt;=60 </t>
    <phoneticPr fontId="2" type="noConversion"/>
  </si>
  <si>
    <t>煤油 樟脑油 松节油 松香水 刹车油  医用碘酒</t>
    <phoneticPr fontId="2" type="noConversion"/>
  </si>
  <si>
    <t>易燃固体分类</t>
    <rPh sb="0" eb="1">
      <t>yi ran</t>
    </rPh>
    <rPh sb="2" eb="3">
      <t>gu ti fen lei</t>
    </rPh>
    <phoneticPr fontId="2" type="noConversion"/>
  </si>
  <si>
    <t>白磷、三氯化钛</t>
    <rPh sb="0" eb="1">
      <t>bai lin</t>
    </rPh>
    <rPh sb="3" eb="4">
      <t>san lü hua tqi</t>
    </rPh>
    <phoneticPr fontId="2" type="noConversion"/>
  </si>
  <si>
    <t>逐渐发热自燃</t>
    <rPh sb="0" eb="1">
      <t>zhu jian</t>
    </rPh>
    <rPh sb="2" eb="3">
      <t>fa re</t>
    </rPh>
    <rPh sb="4" eb="5">
      <t>zi ran</t>
    </rPh>
    <phoneticPr fontId="2" type="noConversion"/>
  </si>
  <si>
    <t>遇空迅速自燃</t>
    <rPh sb="0" eb="1">
      <t>yu dao</t>
    </rPh>
    <rPh sb="1" eb="2">
      <t>kong qi</t>
    </rPh>
    <rPh sb="2" eb="3">
      <t>xun su</t>
    </rPh>
    <rPh sb="4" eb="5">
      <t>zi ran</t>
    </rPh>
    <phoneticPr fontId="2" type="noConversion"/>
  </si>
  <si>
    <t>遇水自燃甚至爆炸</t>
    <rPh sb="0" eb="1">
      <t>yu dao</t>
    </rPh>
    <rPh sb="1" eb="2">
      <t>shui</t>
    </rPh>
    <rPh sb="2" eb="3">
      <t>zi ran</t>
    </rPh>
    <rPh sb="4" eb="5">
      <t>shen zhi bao z</t>
    </rPh>
    <phoneticPr fontId="2" type="noConversion"/>
  </si>
  <si>
    <t>赛璐格碎削、油纸  潮湿棉花  硝化纤维胶片 
废影片、x光片</t>
    <phoneticPr fontId="2" type="noConversion"/>
  </si>
  <si>
    <t>钠 等活泼金属、碳化钙（电石）
硼 锌 锑 铝的烷基化物</t>
    <rPh sb="2" eb="3">
      <t>deng</t>
    </rPh>
    <rPh sb="3" eb="4">
      <t>huo po jin shu</t>
    </rPh>
    <rPh sb="12" eb="13">
      <t>dian shi</t>
    </rPh>
    <phoneticPr fontId="2" type="noConversion"/>
  </si>
  <si>
    <t>遇潮发热需外火</t>
    <rPh sb="0" eb="1">
      <t>yu dao</t>
    </rPh>
    <rPh sb="1" eb="2">
      <t>chao sh</t>
    </rPh>
    <rPh sb="2" eb="3">
      <t>fa r</t>
    </rPh>
    <rPh sb="4" eb="5">
      <t>xu</t>
    </rPh>
    <rPh sb="5" eb="6">
      <t>wai huo</t>
    </rPh>
    <phoneticPr fontId="2" type="noConversion"/>
  </si>
  <si>
    <t>氢化钙 保险粉</t>
    <phoneticPr fontId="2" type="noConversion"/>
  </si>
  <si>
    <t>凡是带氯酸的都是甲类</t>
    <phoneticPr fontId="2" type="noConversion"/>
  </si>
  <si>
    <t>黄磷、赤磷、五硫化二磷、三硫化二磷</t>
    <phoneticPr fontId="2" type="noConversion"/>
  </si>
  <si>
    <t>铝粉或镁粉厂房，煤粉厂房，面粉厂的碾磨部位，金属制品抛光部位，谷物筒仓工作塔，亚麻厂的除尘器和过滤器室</t>
    <phoneticPr fontId="2" type="noConversion"/>
  </si>
  <si>
    <t>厂房仓库分类</t>
    <rPh sb="0" eb="1">
      <t>chang fang</t>
    </rPh>
    <rPh sb="2" eb="3">
      <t>cang ku</t>
    </rPh>
    <rPh sb="4" eb="5">
      <t>fen lei</t>
    </rPh>
    <phoneticPr fontId="2" type="noConversion"/>
  </si>
  <si>
    <t>液体</t>
    <rPh sb="0" eb="1">
      <t>ye ti</t>
    </rPh>
    <phoneticPr fontId="2" type="noConversion"/>
  </si>
  <si>
    <t>气体</t>
    <rPh sb="0" eb="1">
      <t>qi ti</t>
    </rPh>
    <phoneticPr fontId="2"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</si>
  <si>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2"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</si>
  <si>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2"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</si>
  <si>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2"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</si>
  <si>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2" type="noConversion"/>
  </si>
  <si>
    <t>计算厂房最大堆放量（重要）</t>
    <rPh sb="0" eb="1">
      <t>ji suan</t>
    </rPh>
    <rPh sb="2" eb="3">
      <t>chang fang</t>
    </rPh>
    <rPh sb="4" eb="5">
      <t>zui da</t>
    </rPh>
    <rPh sb="6" eb="7">
      <t>dui fang</t>
    </rPh>
    <rPh sb="8" eb="9">
      <t>liang</t>
    </rPh>
    <rPh sb="10" eb="11">
      <t>zhong yao</t>
    </rPh>
    <phoneticPr fontId="2"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</si>
  <si>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2"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</si>
  <si>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2"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</si>
  <si>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2" type="noConversion"/>
  </si>
  <si>
    <t>民用建筑分类</t>
    <rPh sb="0" eb="1">
      <t>ming yong jian zhu</t>
    </rPh>
    <rPh sb="2" eb="3">
      <t>jian zhu</t>
    </rPh>
    <rPh sb="4" eb="5">
      <t>feng lei</t>
    </rPh>
    <phoneticPr fontId="2" type="noConversion"/>
  </si>
  <si>
    <t>高层</t>
    <rPh sb="0" eb="1">
      <t>gao ceng</t>
    </rPh>
    <phoneticPr fontId="2" type="noConversion"/>
  </si>
  <si>
    <t>一类</t>
    <rPh sb="0" eb="1">
      <t>yi lei</t>
    </rPh>
    <phoneticPr fontId="2" type="noConversion"/>
  </si>
  <si>
    <t>二类</t>
    <rPh sb="0" eb="1">
      <t>er lei</t>
    </rPh>
    <phoneticPr fontId="2" type="noConversion"/>
  </si>
  <si>
    <t>单多层</t>
    <rPh sb="0" eb="1">
      <t>dan duo ceng</t>
    </rPh>
    <phoneticPr fontId="2" type="noConversion"/>
  </si>
  <si>
    <t>住宅</t>
    <rPh sb="0" eb="1">
      <t>zhu z</t>
    </rPh>
    <phoneticPr fontId="2" type="noConversion"/>
  </si>
  <si>
    <t>公共</t>
    <rPh sb="0" eb="1">
      <t>gong gong</t>
    </rPh>
    <phoneticPr fontId="2" type="noConversion"/>
  </si>
  <si>
    <t>1、54m以上</t>
    <rPh sb="5" eb="6">
      <t>yi shang</t>
    </rPh>
    <phoneticPr fontId="2" type="noConversion"/>
  </si>
  <si>
    <t>1、24-50m（含）</t>
    <rPh sb="9" eb="10">
      <t>han</t>
    </rPh>
    <phoneticPr fontId="2"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</si>
  <si>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2" type="noConversion"/>
  </si>
  <si>
    <t>1、27-54m（含）
包括铺面在内的</t>
    <rPh sb="9" eb="10">
      <t>han</t>
    </rPh>
    <rPh sb="12" eb="13">
      <t>bao kuo</t>
    </rPh>
    <rPh sb="14" eb="15">
      <t>pu mian</t>
    </rPh>
    <rPh sb="16" eb="17">
      <t>zai nei</t>
    </rPh>
    <rPh sb="17" eb="18">
      <t>nei</t>
    </rPh>
    <rPh sb="18" eb="19">
      <t>de</t>
    </rPh>
    <phoneticPr fontId="2" type="noConversion"/>
  </si>
  <si>
    <t>1、27m（含）以下的多层（9层左右）
包括铺面在内的</t>
    <rPh sb="6" eb="7">
      <t>han</t>
    </rPh>
    <rPh sb="8" eb="9">
      <t>yi xia</t>
    </rPh>
    <rPh sb="10" eb="11">
      <t>de</t>
    </rPh>
    <rPh sb="11" eb="12">
      <t>duo ceng</t>
    </rPh>
    <rPh sb="15" eb="16">
      <t>ceng</t>
    </rPh>
    <rPh sb="16" eb="17">
      <t>zuo you</t>
    </rPh>
    <phoneticPr fontId="2"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</si>
  <si>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2" type="noConversion"/>
  </si>
  <si>
    <t>建筑材料等级</t>
    <rPh sb="0" eb="1">
      <t>jian zhu</t>
    </rPh>
    <rPh sb="2" eb="3">
      <t>cai liao</t>
    </rPh>
    <rPh sb="4" eb="5">
      <t>deng ji</t>
    </rPh>
    <phoneticPr fontId="2" type="noConversion"/>
  </si>
  <si>
    <t>可</t>
    <rPh sb="0" eb="1">
      <t>ke</t>
    </rPh>
    <phoneticPr fontId="2" type="noConversion"/>
  </si>
  <si>
    <t>不（A）</t>
    <rPh sb="0" eb="1">
      <t>bu</t>
    </rPh>
    <phoneticPr fontId="2" type="noConversion"/>
  </si>
  <si>
    <t>难（B1）</t>
    <rPh sb="0" eb="1">
      <t>nan</t>
    </rPh>
    <phoneticPr fontId="2" type="noConversion"/>
  </si>
  <si>
    <t>可（B2）</t>
    <rPh sb="0" eb="1">
      <t>ke</t>
    </rPh>
    <phoneticPr fontId="2" type="noConversion"/>
  </si>
  <si>
    <t>易（B3）</t>
    <rPh sb="0" eb="1">
      <t>yi</t>
    </rPh>
    <phoneticPr fontId="2" type="noConversion"/>
  </si>
  <si>
    <t>钢材、混凝土、砖、石、砌块、石膏板</t>
    <phoneticPr fontId="2" type="noConversion"/>
  </si>
  <si>
    <t xml:space="preserve">沥青混凝土、经阻燃处理的木材/塑料/水泥 刨花板/板条抹灰墙 </t>
    <phoneticPr fontId="2" type="noConversion"/>
  </si>
  <si>
    <t>木材、竹子、刨花板、宝丽板、塑料</t>
    <phoneticPr fontId="2" type="noConversion"/>
  </si>
  <si>
    <t>耐火极限（以楼板的耐火极限为基准）</t>
    <rPh sb="0" eb="1">
      <t>nai huo ji xian</t>
    </rPh>
    <rPh sb="5" eb="6">
      <t>yi</t>
    </rPh>
    <rPh sb="6" eb="7">
      <t>lou ban</t>
    </rPh>
    <rPh sb="8" eb="9">
      <t>de</t>
    </rPh>
    <rPh sb="9" eb="10">
      <t>nai huo ji xian</t>
    </rPh>
    <rPh sb="13" eb="14">
      <t>wei ji zhun</t>
    </rPh>
    <phoneticPr fontId="2" type="noConversion"/>
  </si>
  <si>
    <t>厂房/仓库</t>
    <rPh sb="0" eb="1">
      <t>chang fang</t>
    </rPh>
    <rPh sb="3" eb="4">
      <t>cang ku</t>
    </rPh>
    <phoneticPr fontId="2" type="noConversion"/>
  </si>
  <si>
    <t>民用建筑</t>
    <rPh sb="0" eb="1">
      <t>ming yong jian zhu</t>
    </rPh>
    <phoneticPr fontId="2" type="noConversion"/>
  </si>
  <si>
    <t>一级（1.5h）不</t>
    <rPh sb="0" eb="1">
      <t>yi ji</t>
    </rPh>
    <rPh sb="8" eb="9">
      <t>bu</t>
    </rPh>
    <phoneticPr fontId="2" type="noConversion"/>
  </si>
  <si>
    <t>二级（1h）不</t>
    <rPh sb="0" eb="1">
      <t>er ji</t>
    </rPh>
    <rPh sb="6" eb="7">
      <t>bu</t>
    </rPh>
    <phoneticPr fontId="2" type="noConversion"/>
  </si>
  <si>
    <t>三级（0.75h）不</t>
    <rPh sb="0" eb="1">
      <t>san ji</t>
    </rPh>
    <rPh sb="9" eb="10">
      <t>bu</t>
    </rPh>
    <phoneticPr fontId="2" type="noConversion"/>
  </si>
  <si>
    <t>四级（0.5h）难</t>
    <rPh sb="0" eb="1">
      <t>si ji</t>
    </rPh>
    <rPh sb="8" eb="9">
      <t>nan</t>
    </rPh>
    <phoneticPr fontId="2" type="noConversion"/>
  </si>
  <si>
    <t>三级（0.5h）不</t>
    <rPh sb="0" eb="1">
      <t>san ji</t>
    </rPh>
    <rPh sb="8" eb="9">
      <t>bu</t>
    </rPh>
    <phoneticPr fontId="2" type="noConversion"/>
  </si>
  <si>
    <t>甲类厂房</t>
    <rPh sb="0" eb="1">
      <t>jia lei chang fang</t>
    </rPh>
    <phoneticPr fontId="2" type="noConversion"/>
  </si>
  <si>
    <t>单、多层</t>
    <rPh sb="0" eb="1">
      <t>dan</t>
    </rPh>
    <rPh sb="2" eb="3">
      <t>duo ceng</t>
    </rPh>
    <phoneticPr fontId="2" type="noConversion"/>
  </si>
  <si>
    <t>一、二级</t>
    <rPh sb="0" eb="1">
      <t>yi</t>
    </rPh>
    <rPh sb="2" eb="3">
      <t>er</t>
    </rPh>
    <rPh sb="3" eb="4">
      <t>ji</t>
    </rPh>
    <phoneticPr fontId="2" type="noConversion"/>
  </si>
  <si>
    <t>单、多层</t>
    <rPh sb="0" eb="1">
      <t>dan</t>
    </rPh>
    <rPh sb="2" eb="3">
      <t>duo</t>
    </rPh>
    <rPh sb="3" eb="4">
      <t>ceng</t>
    </rPh>
    <phoneticPr fontId="2" type="noConversion"/>
  </si>
  <si>
    <t>一、二级</t>
    <rPh sb="0" eb="1">
      <t>yi</t>
    </rPh>
    <rPh sb="2" eb="3">
      <t>er</t>
    </rPh>
    <rPh sb="3" eb="4">
      <t>ji bie</t>
    </rPh>
    <phoneticPr fontId="2" type="noConversion"/>
  </si>
  <si>
    <t>三级</t>
    <rPh sb="0" eb="1">
      <t>san ji</t>
    </rPh>
    <phoneticPr fontId="2" type="noConversion"/>
  </si>
  <si>
    <t>一二级</t>
    <rPh sb="0" eb="1">
      <t>yi</t>
    </rPh>
    <rPh sb="1" eb="2">
      <t>er</t>
    </rPh>
    <rPh sb="2" eb="3">
      <t>ji bie</t>
    </rPh>
    <phoneticPr fontId="2" type="noConversion"/>
  </si>
  <si>
    <t>四级</t>
    <rPh sb="0" eb="1">
      <t>si ji</t>
    </rPh>
    <phoneticPr fontId="2" type="noConversion"/>
  </si>
  <si>
    <t>一二级</t>
    <rPh sb="0" eb="1">
      <t>yi er ji</t>
    </rPh>
    <phoneticPr fontId="2" type="noConversion"/>
  </si>
  <si>
    <t>二级</t>
    <rPh sb="0" eb="1">
      <t>er ji</t>
    </rPh>
    <phoneticPr fontId="2" type="noConversion"/>
  </si>
  <si>
    <t>乙类厂房</t>
    <rPh sb="0" eb="1">
      <t>yi lei chang fan</t>
    </rPh>
    <phoneticPr fontId="2" type="noConversion"/>
  </si>
  <si>
    <t>甲类</t>
    <rPh sb="0" eb="1">
      <t>jia lei</t>
    </rPh>
    <phoneticPr fontId="2" type="noConversion"/>
  </si>
  <si>
    <t>1.闪点&lt;28°C的液体</t>
    <phoneticPr fontId="2" type="noConversion"/>
  </si>
  <si>
    <t>类型</t>
    <rPh sb="0" eb="1">
      <t>lei xing</t>
    </rPh>
    <phoneticPr fontId="2" type="noConversion"/>
  </si>
  <si>
    <t>特征</t>
    <rPh sb="0" eb="1">
      <t>te zheng</t>
    </rPh>
    <phoneticPr fontId="2" type="noConversion"/>
  </si>
  <si>
    <t>例子</t>
    <rPh sb="0" eb="1">
      <t>li zi</t>
    </rPh>
    <phoneticPr fontId="2" type="noConversion"/>
  </si>
  <si>
    <t>说明</t>
    <rPh sb="0" eb="1">
      <t>shuo ming</t>
    </rPh>
    <phoneticPr fontId="2"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</si>
  <si>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2" type="noConversion"/>
  </si>
  <si>
    <t>3.常温下能自行分解或在空气中 氧化能导致迅速自燃或爆炸的物质</t>
    <phoneticPr fontId="2" type="noConversion"/>
  </si>
  <si>
    <t>1、硝化
2、易燃+棉</t>
    <rPh sb="2" eb="3">
      <t>xiao</t>
    </rPh>
    <rPh sb="3" eb="4">
      <t>hua</t>
    </rPh>
    <rPh sb="7" eb="8">
      <t>yi ran</t>
    </rPh>
    <rPh sb="10" eb="11">
      <t>mian</t>
    </rPh>
    <phoneticPr fontId="2" type="noConversion"/>
  </si>
  <si>
    <t>金属钾、钠、锂、钙、锶，氢化锂、 氢化钠，四氢化锂铝</t>
    <phoneticPr fontId="2" type="noConversion"/>
  </si>
  <si>
    <t>4.常温下受到水或空气中水蒸气 的作用能产生可燃气体并引起燃烧 或爆炸的物质</t>
    <phoneticPr fontId="2" type="noConversion"/>
  </si>
  <si>
    <t xml:space="preserve">1、活泼金属
</t>
    <rPh sb="2" eb="3">
      <t>huo po jin shu</t>
    </rPh>
    <phoneticPr fontId="2" type="noConversion"/>
  </si>
  <si>
    <t xml:space="preserve">5.遇酸、受热、撞击、摩擦以及 遇有机物或硫黄等易燃的无机物，极 易引起燃烧或爆炸的强氧化剂
</t>
    <phoneticPr fontId="2" type="noConversion"/>
  </si>
  <si>
    <t>6.受撞击、摩擦或与氧化剂、有 机物接触时能引起燃烧或爆炸的物 质</t>
    <phoneticPr fontId="2" type="noConversion"/>
  </si>
  <si>
    <t>6.赤磷，五硫化二磷，三硫化二磷</t>
    <phoneticPr fontId="2" type="noConversion"/>
  </si>
  <si>
    <t>磷</t>
    <rPh sb="0" eb="1">
      <t>lin</t>
    </rPh>
    <phoneticPr fontId="2" type="noConversion"/>
  </si>
  <si>
    <t>乙类</t>
    <rPh sb="0" eb="1">
      <t>yi lei</t>
    </rPh>
    <phoneticPr fontId="2" type="noConversion"/>
  </si>
  <si>
    <t>闪点≥28°C至&lt;60°C的液体</t>
    <phoneticPr fontId="2"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</si>
  <si>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2" type="noConversion"/>
  </si>
  <si>
    <t>1、丁戊己
2、最后+酸</t>
    <rPh sb="2" eb="3">
      <t>ding</t>
    </rPh>
    <rPh sb="3" eb="4">
      <t>w</t>
    </rPh>
    <rPh sb="4" eb="5">
      <t>ji</t>
    </rPh>
    <rPh sb="8" eb="9">
      <t>zui hou</t>
    </rPh>
    <rPh sb="11" eb="12">
      <t>suan</t>
    </rPh>
    <phoneticPr fontId="2" type="noConversion"/>
  </si>
  <si>
    <t>2.爆炸下限≥10%的气体</t>
    <phoneticPr fontId="2" type="noConversion"/>
  </si>
  <si>
    <t>不属于甲类的氧化剂</t>
    <phoneticPr fontId="2" type="noConversion"/>
  </si>
  <si>
    <t>不属于甲类的易燃固体</t>
    <phoneticPr fontId="2" type="noConversion"/>
  </si>
  <si>
    <t>常温下与空气接触能缓慢氧化，
积热不散引起自燃的物品</t>
    <phoneticPr fontId="2" type="noConversion"/>
  </si>
  <si>
    <t>油、漆浸纸、布、绸</t>
    <rPh sb="0" eb="1">
      <t>you jing</t>
    </rPh>
    <rPh sb="2" eb="3">
      <t>qi</t>
    </rPh>
    <rPh sb="3" eb="4">
      <t>jin</t>
    </rPh>
    <rPh sb="4" eb="5">
      <t>zhi</t>
    </rPh>
    <rPh sb="6" eb="7">
      <t>bu</t>
    </rPh>
    <rPh sb="8" eb="9">
      <t>chou</t>
    </rPh>
    <phoneticPr fontId="2"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</si>
  <si>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2"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</si>
  <si>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2" type="noConversion"/>
  </si>
  <si>
    <t>1、氯酸、
3、过氧</t>
    <rPh sb="2" eb="3">
      <t>lü suan</t>
    </rPh>
    <rPh sb="8" eb="9">
      <t>guo</t>
    </rPh>
    <rPh sb="9" eb="10">
      <t>yang</t>
    </rPh>
    <phoneticPr fontId="2" type="noConversion"/>
  </si>
  <si>
    <r>
      <t>硝酸铜，铬酸，亚硝酸钾，重铬酸钠，铬酸钾，硝酸，硝酸汞，硝酸钴，发烟硫酸，</t>
    </r>
    <r>
      <rPr>
        <sz val="12"/>
        <color rgb="FFFF0000"/>
        <rFont val="DengXian (正文)"/>
        <family val="3"/>
        <charset val="134"/>
      </rPr>
      <t>漂白粉</t>
    </r>
    <phoneticPr fontId="2" type="noConversion"/>
  </si>
  <si>
    <t xml:space="preserve">1、（亚）硝酸+金属
</t>
    <rPh sb="3" eb="4">
      <t>ya</t>
    </rPh>
    <rPh sb="5" eb="6">
      <t>xiao suan</t>
    </rPh>
    <rPh sb="8" eb="9">
      <t>jin su</t>
    </rPh>
    <phoneticPr fontId="2" type="noConversion"/>
  </si>
  <si>
    <t>丙</t>
    <rPh sb="0" eb="1">
      <t>bing</t>
    </rPh>
    <phoneticPr fontId="2" type="noConversion"/>
  </si>
  <si>
    <t>闪点≥60°C的液体</t>
    <phoneticPr fontId="2" type="noConversion"/>
  </si>
  <si>
    <t>可燃固体</t>
    <phoneticPr fontId="2"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</si>
  <si>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2" type="noConversion"/>
  </si>
  <si>
    <t xml:space="preserve">1、日常用品
2、电子产品
</t>
    <rPh sb="2" eb="3">
      <t>ri chang</t>
    </rPh>
    <rPh sb="4" eb="5">
      <t>yong ping</t>
    </rPh>
    <rPh sb="9" eb="10">
      <t>dian zi</t>
    </rPh>
    <rPh sb="11" eb="12">
      <t>chan p</t>
    </rPh>
    <phoneticPr fontId="2"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</si>
  <si>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Ph sb="35" eb="36">
      <t>dui bi</t>
    </rPh>
    <rPh sb="37" eb="38">
      <t>jia lei</t>
    </rPh>
    <rPh sb="39" eb="40">
      <t>bing tong</t>
    </rPh>
    <phoneticPr fontId="2" type="noConversion"/>
  </si>
  <si>
    <t>丁</t>
    <rPh sb="0" eb="1">
      <t>ding</t>
    </rPh>
    <phoneticPr fontId="2" type="noConversion"/>
  </si>
  <si>
    <t>戊</t>
    <rPh sb="0" eb="1">
      <t>wu</t>
    </rPh>
    <phoneticPr fontId="2"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</si>
  <si>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2" type="noConversion"/>
  </si>
  <si>
    <t>自熄性、水泥</t>
    <rPh sb="0" eb="1">
      <t>zi ji</t>
    </rPh>
    <rPh sb="1" eb="2">
      <t>xi mie</t>
    </rPh>
    <rPh sb="2" eb="3">
      <t>xing</t>
    </rPh>
    <rPh sb="4" eb="5">
      <t>shui ni</t>
    </rPh>
    <phoneticPr fontId="2" type="noConversion"/>
  </si>
  <si>
    <t>难燃烧物品</t>
    <phoneticPr fontId="2" type="noConversion"/>
  </si>
  <si>
    <t>不燃烧物品</t>
    <phoneticPr fontId="2" type="noConversion"/>
  </si>
  <si>
    <t>不燃+棉，还是不燃</t>
    <rPh sb="0" eb="1">
      <t>bu ran</t>
    </rPh>
    <rPh sb="3" eb="4">
      <t>mian</t>
    </rPh>
    <rPh sb="5" eb="6">
      <t>hai shi</t>
    </rPh>
    <rPh sb="7" eb="8">
      <t>bu ran</t>
    </rPh>
    <phoneticPr fontId="2"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</si>
  <si>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2" type="noConversion"/>
  </si>
  <si>
    <t>仓库分类</t>
    <rPh sb="0" eb="1">
      <t>cang ku</t>
    </rPh>
    <rPh sb="2" eb="3">
      <t>fen lei</t>
    </rPh>
    <phoneticPr fontId="2" type="noConversion"/>
  </si>
  <si>
    <t>4.金属钠、钾加工房及其应用部位，聚乙烯厂房的一 氯二乙基铝部位、三氯化磷厂房，多晶硅车间三氯氢硅 部位，五氧化二磷厂房</t>
    <phoneticPr fontId="2" type="noConversion"/>
  </si>
  <si>
    <t>3.硝化棉厂房及其应用部位，赛璐珞厂房，黄磷制备 厂房及其应用部位，三乙基铝厂房，染化厂某些能自行 分解的重氮化合物生产，甲胺厂房，丙烯腈厂房</t>
    <phoneticPr fontId="2"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</si>
  <si>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2" type="noConversion"/>
  </si>
  <si>
    <t xml:space="preserve">5.氧气站，空分厂房 </t>
    <phoneticPr fontId="2" type="noConversion"/>
  </si>
  <si>
    <t xml:space="preserve">3.发烟硫酸或发烟硝酸浓缩部位，高锰酸钾厂房，重铬 酸钠(红钒钠)厂房 </t>
    <phoneticPr fontId="2" type="noConversion"/>
  </si>
  <si>
    <t xml:space="preserve">4.樟脑或松香提炼厂房，硫黄回收厂房，焦化厂精萘厂 房
</t>
    <phoneticPr fontId="2" type="noConversion"/>
  </si>
  <si>
    <t xml:space="preserve">5.氯酸钠、氯酸钾厂房及其应用部位，过氧化氢厂房， 过氧化钠、过氧化钾厂房，次氯酸钙厂房
</t>
    <phoneticPr fontId="2" type="noConversion"/>
  </si>
  <si>
    <t>6.赤磷制备厂房及其应用部位，五硫化二磷厂房及其 应用部位
7.洗涤剂厂房石蜡裂解部位，冰醋酸裂解厂房（在密闭设备内操 作温度不小于物质本 身自燃点的生产。</t>
    <phoneticPr fontId="2" type="noConversion"/>
  </si>
  <si>
    <t>工厂需要烧火、高温部分</t>
    <rPh sb="0" eb="1">
      <t>gong c</t>
    </rPh>
    <rPh sb="2" eb="3">
      <t>xu yao</t>
    </rPh>
    <rPh sb="4" eb="5">
      <t>shao huo</t>
    </rPh>
    <rPh sb="7" eb="8">
      <t>gao wen</t>
    </rPh>
    <rPh sb="9" eb="10">
      <t>bu fen</t>
    </rPh>
    <phoneticPr fontId="2" type="noConversion"/>
  </si>
  <si>
    <t>工厂冷部分</t>
    <rPh sb="0" eb="1">
      <t>gong chang</t>
    </rPh>
    <rPh sb="2" eb="3">
      <t>leng zha</t>
    </rPh>
    <rPh sb="3" eb="4">
      <t>bu fen</t>
    </rPh>
    <phoneticPr fontId="2" type="noConversion"/>
  </si>
  <si>
    <t>车间分类</t>
    <rPh sb="0" eb="1">
      <t>che jian</t>
    </rPh>
    <rPh sb="2" eb="3">
      <t>fen lei</t>
    </rPh>
    <phoneticPr fontId="2" type="noConversion"/>
  </si>
  <si>
    <t xml:space="preserve">材料燃 烧性能 </t>
  </si>
  <si>
    <t xml:space="preserve">构件 </t>
  </si>
  <si>
    <t>在空气中受到火烧或高温作用</t>
  </si>
  <si>
    <t xml:space="preserve">举例 </t>
  </si>
  <si>
    <t>A</t>
    <phoneticPr fontId="2" type="noConversion"/>
  </si>
  <si>
    <t>B1</t>
    <phoneticPr fontId="2" type="noConversion"/>
  </si>
  <si>
    <t>B2</t>
    <phoneticPr fontId="2" type="noConversion"/>
  </si>
  <si>
    <t>B3</t>
    <phoneticPr fontId="2" type="noConversion"/>
  </si>
  <si>
    <t>不</t>
    <rPh sb="0" eb="1">
      <t>bu</t>
    </rPh>
    <phoneticPr fontId="2" type="noConversion"/>
  </si>
  <si>
    <t>难</t>
    <rPh sb="0" eb="1">
      <t>nan</t>
    </rPh>
    <phoneticPr fontId="2" type="noConversion"/>
  </si>
  <si>
    <t>易</t>
    <rPh sb="0" eb="1">
      <t>yi</t>
    </rPh>
    <phoneticPr fontId="2" type="noConversion"/>
  </si>
  <si>
    <t>不起火、不微燃、不炭化</t>
    <phoneticPr fontId="2" type="noConversion"/>
  </si>
  <si>
    <t>难起火、难微燃、难炭化，当
火源移走后燃烧或微燃立即停止</t>
    <phoneticPr fontId="2" type="noConversion"/>
  </si>
  <si>
    <t>立即起火或微燃，且火源移走
后仍继续燃烧或微燃</t>
    <phoneticPr fontId="2" type="noConversion"/>
  </si>
  <si>
    <t>钢材、混凝土、砖、石、砌块、石膏 板</t>
    <phoneticPr fontId="2" type="noConversion"/>
  </si>
  <si>
    <t>沥青混凝土、经阻燃处理后的木材、
塑料、水泥刨花板、板条抹灰墙</t>
    <phoneticPr fontId="2" type="noConversion"/>
  </si>
  <si>
    <t>木材、竹子、刨花板、保丽板、塑料</t>
    <phoneticPr fontId="2"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</si>
  <si>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</si>
  <si>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</si>
  <si>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</si>
  <si>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</si>
  <si>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</si>
  <si>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</si>
  <si>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</si>
  <si>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</si>
  <si>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</si>
  <si>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</si>
  <si>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</si>
  <si>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</si>
  <si>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</si>
  <si>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</si>
  <si>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</si>
  <si>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</si>
  <si>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</si>
  <si>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</si>
  <si>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</si>
  <si>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</si>
  <si>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</si>
  <si>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</si>
  <si>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</si>
  <si>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</si>
  <si>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</si>
  <si>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</si>
  <si>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</si>
  <si>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</si>
  <si>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</si>
  <si>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</si>
  <si>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2" type="noConversion"/>
  </si>
  <si>
    <t>记忆方法</t>
    <rPh sb="0" eb="1">
      <t>ji yi</t>
    </rPh>
    <rPh sb="2" eb="3">
      <t>fang fa</t>
    </rPh>
    <phoneticPr fontId="2" type="noConversion"/>
  </si>
  <si>
    <t>民用建筑构件燃烧性能+等级</t>
    <rPh sb="0" eb="1">
      <t>ming yong</t>
    </rPh>
    <rPh sb="2" eb="3">
      <t>jian zhu gou jian</t>
    </rPh>
    <rPh sb="6" eb="7">
      <t>ran shao</t>
    </rPh>
    <rPh sb="8" eb="9">
      <t>xin neng</t>
    </rPh>
    <rPh sb="11" eb="12">
      <t>deng ji</t>
    </rPh>
    <phoneticPr fontId="2" type="noConversion"/>
  </si>
  <si>
    <t xml:space="preserve"> 房间隔墙 </t>
    <phoneticPr fontId="2" type="noConversion"/>
  </si>
  <si>
    <t>非承重外墙</t>
    <phoneticPr fontId="2" type="noConversion"/>
  </si>
  <si>
    <t xml:space="preserve">不燃性 1.00 </t>
    <phoneticPr fontId="2" type="noConversion"/>
  </si>
  <si>
    <t>不燃性1.00</t>
    <phoneticPr fontId="2" type="noConversion"/>
  </si>
  <si>
    <t xml:space="preserve">不燃性 0.5 </t>
    <phoneticPr fontId="2" type="noConversion"/>
  </si>
  <si>
    <t xml:space="preserve">可燃性 </t>
    <phoneticPr fontId="2" type="noConversion"/>
  </si>
  <si>
    <t>可燃性</t>
    <rPh sb="0" eb="1">
      <t>ke rang xing</t>
    </rPh>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</si>
  <si>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</si>
  <si>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</si>
  <si>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rPr>
        <sz val="11"/>
        <color rgb="FFFF0000"/>
        <rFont val="DengXian (正文)"/>
        <charset val="134"/>
      </rPr>
      <t>难燃性</t>
    </r>
    <r>
      <rPr>
        <sz val="11"/>
        <color theme="1"/>
        <rFont val="DengXian"/>
        <family val="3"/>
        <charset val="134"/>
        <scheme val="minor"/>
      </rPr>
      <t xml:space="preserve"> 0.50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</si>
  <si>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</si>
  <si>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</si>
  <si>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</si>
  <si>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</si>
  <si>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t xml:space="preserve">不燃性 </t>
    </r>
    <r>
      <rPr>
        <sz val="11"/>
        <color theme="9"/>
        <rFont val="DengXian (正文)"/>
        <charset val="134"/>
      </rPr>
      <t>0.5</t>
    </r>
    <r>
      <rPr>
        <sz val="11"/>
        <color theme="9"/>
        <rFont val="DengXian"/>
        <family val="3"/>
        <charset val="134"/>
        <scheme val="minor"/>
      </rPr>
      <t xml:space="preserve"> </t>
    </r>
    <phoneticPr fontId="2" type="noConversion"/>
  </si>
  <si>
    <r>
      <t>不燃性</t>
    </r>
    <r>
      <rPr>
        <sz val="11"/>
        <color theme="9"/>
        <rFont val="DengXian (正文)"/>
        <charset val="134"/>
      </rPr>
      <t xml:space="preserve"> 0.75 </t>
    </r>
    <phoneticPr fontId="2" type="noConversion"/>
  </si>
  <si>
    <t xml:space="preserve">不燃性 0.75 </t>
    <phoneticPr fontId="2" type="noConversion"/>
  </si>
  <si>
    <r>
      <t>不燃性</t>
    </r>
    <r>
      <rPr>
        <sz val="11"/>
        <color theme="9"/>
        <rFont val="DengXian (正文)"/>
        <charset val="134"/>
      </rPr>
      <t xml:space="preserve"> 0.5 </t>
    </r>
    <phoneticPr fontId="2" type="noConversion"/>
  </si>
  <si>
    <t xml:space="preserve">建筑类别 </t>
  </si>
  <si>
    <t xml:space="preserve">高层民用建筑 </t>
  </si>
  <si>
    <t xml:space="preserve">裙房和其他民用建筑 </t>
  </si>
  <si>
    <t xml:space="preserve">一、二级 </t>
  </si>
  <si>
    <t>民用建筑</t>
    <rPh sb="0" eb="1">
      <t>ming yong jian zu</t>
    </rPh>
    <phoneticPr fontId="2" type="noConversion"/>
  </si>
  <si>
    <t>备注</t>
    <rPh sb="0" eb="1">
      <t>bei zhu</t>
    </rPh>
    <phoneticPr fontId="2" type="noConversion"/>
  </si>
  <si>
    <t>特殊情况：</t>
    <rPh sb="0" eb="1">
      <t>te shu</t>
    </rPh>
    <rPh sb="2" eb="3">
      <t>qing kuang</t>
    </rPh>
    <phoneticPr fontId="2"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</si>
  <si>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</si>
  <si>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2" type="noConversion"/>
  </si>
  <si>
    <t>3)相邻两座高度相同的一、二级耐火等级建筑中相邻任一侧外墙为防火墙，屋顶的耐火极限不低 于 1.00h 时，其防火间距可不限。</t>
    <phoneticPr fontId="2"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</si>
  <si>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2"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</si>
  <si>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2"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</si>
  <si>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</si>
  <si>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</si>
  <si>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</si>
  <si>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</si>
  <si>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</si>
  <si>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</si>
  <si>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</si>
  <si>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</si>
  <si>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</si>
  <si>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</si>
  <si>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</si>
  <si>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</si>
  <si>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</si>
  <si>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</si>
  <si>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</si>
  <si>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</si>
  <si>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2"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</si>
  <si>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2" type="noConversion"/>
  </si>
  <si>
    <t>工业建筑间与民用建筑的防火间距</t>
    <rPh sb="0" eb="1">
      <t>gong ye jian zhu</t>
    </rPh>
    <rPh sb="4" eb="5">
      <t>jian</t>
    </rPh>
    <rPh sb="5" eb="6">
      <t>yu</t>
    </rPh>
    <rPh sb="6" eb="7">
      <t>ming yong jian zhu</t>
    </rPh>
    <rPh sb="10" eb="11">
      <t>de</t>
    </rPh>
    <rPh sb="11" eb="12">
      <t>fang huo jian ju</t>
    </rPh>
    <phoneticPr fontId="2"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</si>
  <si>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</si>
  <si>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</si>
  <si>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</si>
  <si>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</si>
  <si>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</si>
  <si>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2" type="noConversion"/>
  </si>
  <si>
    <t>楼层</t>
    <rPh sb="0" eb="1">
      <t>lou ceng</t>
    </rPh>
    <phoneticPr fontId="2" type="noConversion"/>
  </si>
  <si>
    <t>消防控制室</t>
    <phoneticPr fontId="2" type="noConversion"/>
  </si>
  <si>
    <t>名称</t>
    <rPh sb="0" eb="1">
      <t>ming cheng</t>
    </rPh>
    <phoneticPr fontId="2" type="noConversion"/>
  </si>
  <si>
    <t>观众厅、会议厅、多功能厅
（3厅）</t>
    <rPh sb="0" eb="1">
      <t>guan zong tng</t>
    </rPh>
    <rPh sb="4" eb="5">
      <t>hui yi ting</t>
    </rPh>
    <rPh sb="8" eb="9">
      <t>duo gong neng</t>
    </rPh>
    <rPh sb="15" eb="16">
      <t>ting</t>
    </rPh>
    <phoneticPr fontId="2" type="noConversion"/>
  </si>
  <si>
    <t>商店、展览建筑 （消费处）</t>
    <rPh sb="9" eb="10">
      <t>xiao fei</t>
    </rPh>
    <rPh sb="11" eb="12">
      <t>chu</t>
    </rPh>
    <phoneticPr fontId="2" type="noConversion"/>
  </si>
  <si>
    <t>歌舞娱乐放映游艺场所（疯人）</t>
    <rPh sb="11" eb="12">
      <t>fen ren</t>
    </rPh>
    <phoneticPr fontId="2" type="noConversion"/>
  </si>
  <si>
    <t>老年人建筑及儿童活动场所</t>
    <phoneticPr fontId="2" type="noConversion"/>
  </si>
  <si>
    <t>医院和疗养院的住院部分</t>
    <phoneticPr fontId="2" type="noConversion"/>
  </si>
  <si>
    <t>教学建筑、食堂、菜市场</t>
    <phoneticPr fontId="2" type="noConversion"/>
  </si>
  <si>
    <t>安全出口与 疏散楼梯</t>
    <phoneticPr fontId="2" type="noConversion"/>
  </si>
  <si>
    <t xml:space="preserve">住宅建筑及设置商业服务网点的住宅建筑 </t>
    <phoneticPr fontId="2" type="noConversion"/>
  </si>
  <si>
    <t>工业建筑附属用房布置</t>
    <phoneticPr fontId="2" type="noConversion"/>
  </si>
  <si>
    <t>员工宿舍</t>
    <phoneticPr fontId="2" type="noConversion"/>
  </si>
  <si>
    <t>厂房</t>
    <rPh sb="0" eb="1">
      <t>chang fang</t>
    </rPh>
    <phoneticPr fontId="2" type="noConversion"/>
  </si>
  <si>
    <t>仓库</t>
    <rPh sb="0" eb="1">
      <t>cang ku</t>
    </rPh>
    <phoneticPr fontId="2" type="noConversion"/>
  </si>
  <si>
    <t>严禁设置</t>
    <rPh sb="0" eb="1">
      <t>yan jin</t>
    </rPh>
    <rPh sb="2" eb="3">
      <t>she zhi</t>
    </rPh>
    <phoneticPr fontId="2" type="noConversion"/>
  </si>
  <si>
    <t>办公室、休 息室</t>
    <phoneticPr fontId="2" type="noConversion"/>
  </si>
  <si>
    <t>中间仓库</t>
    <phoneticPr fontId="2" type="noConversion"/>
  </si>
  <si>
    <t>中间储罐</t>
    <rPh sb="0" eb="1">
      <t>zhong jian chu guan</t>
    </rPh>
    <phoneticPr fontId="2" type="noConversion"/>
  </si>
  <si>
    <t>公共建筑第二段</t>
    <rPh sb="0" eb="1">
      <t>gong gong jian zhu</t>
    </rPh>
    <rPh sb="4" eb="5">
      <t>di yi duan</t>
    </rPh>
    <rPh sb="5" eb="6">
      <t>er</t>
    </rPh>
    <phoneticPr fontId="2" type="noConversion"/>
  </si>
  <si>
    <t>位于两个安全出口之间的疏散门</t>
    <phoneticPr fontId="2" type="noConversion"/>
  </si>
  <si>
    <t>耐火等级</t>
    <rPh sb="0" eb="1">
      <t>nai huo deng ji</t>
    </rPh>
    <phoneticPr fontId="2" type="noConversion"/>
  </si>
  <si>
    <t>一二级别</t>
    <rPh sb="0" eb="1">
      <t>yi er</t>
    </rPh>
    <rPh sb="2" eb="3">
      <t>ji b</t>
    </rPh>
    <phoneticPr fontId="2" type="noConversion"/>
  </si>
  <si>
    <t>位于袋形走道两侧或尽端的疏散门</t>
    <phoneticPr fontId="2" type="noConversion"/>
  </si>
  <si>
    <t>托儿所、幼儿园、
老年人照料设施</t>
    <rPh sb="9" eb="10">
      <t>lao nian ren</t>
    </rPh>
    <rPh sb="12" eb="13">
      <t>zhao liao</t>
    </rPh>
    <phoneticPr fontId="2" type="noConversion"/>
  </si>
  <si>
    <t>歌舞娱乐放映游艺场所</t>
    <phoneticPr fontId="2" type="noConversion"/>
  </si>
  <si>
    <t>医疗单多层</t>
    <rPh sb="0" eb="1">
      <t>yi liao</t>
    </rPh>
    <rPh sb="2" eb="3">
      <t>dan duo ceng</t>
    </rPh>
    <phoneticPr fontId="2" type="noConversion"/>
  </si>
  <si>
    <t>医疗病房部分</t>
    <rPh sb="0" eb="1">
      <t>yi liao bing fang</t>
    </rPh>
    <rPh sb="4" eb="5">
      <t>bu fen</t>
    </rPh>
    <phoneticPr fontId="2" type="noConversion"/>
  </si>
  <si>
    <t>医疗其他部分</t>
    <rPh sb="0" eb="1">
      <t>yi liao</t>
    </rPh>
    <rPh sb="2" eb="3">
      <t>qi ta bu fen</t>
    </rPh>
    <phoneticPr fontId="2" type="noConversion"/>
  </si>
  <si>
    <t>教学单多层</t>
    <rPh sb="0" eb="1">
      <t>jiao xue</t>
    </rPh>
    <rPh sb="2" eb="3">
      <t>dan duo ceng</t>
    </rPh>
    <phoneticPr fontId="2" type="noConversion"/>
  </si>
  <si>
    <t>教学高层</t>
    <rPh sb="0" eb="1">
      <t>jiao xue gao ceng</t>
    </rPh>
    <phoneticPr fontId="2" type="noConversion"/>
  </si>
  <si>
    <t>高层旅馆、展览建筑</t>
    <phoneticPr fontId="2" type="noConversion"/>
  </si>
  <si>
    <t>其他单多层</t>
    <rPh sb="0" eb="1">
      <t>qi ta</t>
    </rPh>
    <rPh sb="2" eb="3">
      <t>dan duo ceng</t>
    </rPh>
    <phoneticPr fontId="2" type="noConversion"/>
  </si>
  <si>
    <t>其他高层</t>
    <rPh sb="0" eb="1">
      <t>qi ta</t>
    </rPh>
    <rPh sb="2" eb="3">
      <t>gao ceng</t>
    </rPh>
    <phoneticPr fontId="2" type="noConversion"/>
  </si>
  <si>
    <t>公共建筑第一段</t>
    <rPh sb="0" eb="1">
      <t>gong gong jian zhu</t>
    </rPh>
    <rPh sb="4" eb="5">
      <t>di yi duan</t>
    </rPh>
    <rPh sb="5" eb="6">
      <t>yi</t>
    </rPh>
    <phoneticPr fontId="2" type="noConversion"/>
  </si>
  <si>
    <t>相当于袋型走道的布置</t>
    <rPh sb="0" eb="1">
      <t>xiang dang yu</t>
    </rPh>
    <rPh sb="3" eb="4">
      <t>dai zi</t>
    </rPh>
    <rPh sb="4" eb="5">
      <t>xing</t>
    </rPh>
    <rPh sb="5" eb="6">
      <t>zou dao</t>
    </rPh>
    <rPh sb="7" eb="8">
      <t>d</t>
    </rPh>
    <rPh sb="8" eb="9">
      <t>bu zhi</t>
    </rPh>
    <phoneticPr fontId="2" type="noConversion"/>
  </si>
  <si>
    <t>住宅建筑第二段</t>
    <rPh sb="0" eb="1">
      <t>zhu zhai</t>
    </rPh>
    <rPh sb="4" eb="5">
      <t>di yi duan</t>
    </rPh>
    <rPh sb="5" eb="6">
      <t>er</t>
    </rPh>
    <phoneticPr fontId="2" type="noConversion"/>
  </si>
  <si>
    <t>同其他公共建筑</t>
    <rPh sb="0" eb="1">
      <t>tong</t>
    </rPh>
    <rPh sb="1" eb="2">
      <t>qi ta gong gong jian zu</t>
    </rPh>
    <phoneticPr fontId="2" type="noConversion"/>
  </si>
  <si>
    <t>厂房防火分区规定</t>
    <rPh sb="0" eb="1">
      <t>chang fang</t>
    </rPh>
    <rPh sb="2" eb="3">
      <t>fang huo</t>
    </rPh>
    <rPh sb="4" eb="5">
      <t>fen qu</t>
    </rPh>
    <rPh sb="6" eb="7">
      <t>gui ding</t>
    </rPh>
    <phoneticPr fontId="2"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</si>
  <si>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2" type="noConversion"/>
  </si>
  <si>
    <t xml:space="preserve">生产的火 灾危险性类别 </t>
    <phoneticPr fontId="2" type="noConversion"/>
  </si>
  <si>
    <t>厂房的耐 火等级</t>
    <phoneticPr fontId="2" type="noConversion"/>
  </si>
  <si>
    <t>最多允 许层数</t>
    <phoneticPr fontId="2" type="noConversion"/>
  </si>
  <si>
    <t>每个防火分区的最大允许建筑面积/m²</t>
    <phoneticPr fontId="2" type="noConversion"/>
  </si>
  <si>
    <t>单层 厂房</t>
    <phoneticPr fontId="2" type="noConversion"/>
  </si>
  <si>
    <t>多层 厂房</t>
    <phoneticPr fontId="2" type="noConversion"/>
  </si>
  <si>
    <t>高层 厂房</t>
    <phoneticPr fontId="2" type="noConversion"/>
  </si>
  <si>
    <t>地下或半地下厂房
(包括地下或半地下室)</t>
    <phoneticPr fontId="2" type="noConversion"/>
  </si>
  <si>
    <t>甲</t>
    <rPh sb="0" eb="1">
      <t>jia</t>
    </rPh>
    <phoneticPr fontId="2" type="noConversion"/>
  </si>
  <si>
    <t>一级</t>
    <rPh sb="0" eb="1">
      <t>yi ji</t>
    </rPh>
    <phoneticPr fontId="2" type="noConversion"/>
  </si>
  <si>
    <t>乙</t>
    <rPh sb="0" eb="1">
      <t>yi</t>
    </rPh>
    <phoneticPr fontId="2" type="noConversion"/>
  </si>
  <si>
    <t>一二级</t>
    <rPh sb="0" eb="1">
      <t>yi er</t>
    </rPh>
    <phoneticPr fontId="2" type="noConversion"/>
  </si>
  <si>
    <t>宜单层</t>
    <rPh sb="0" eb="1">
      <t>yi</t>
    </rPh>
    <rPh sb="1" eb="2">
      <t>dan ceng</t>
    </rPh>
    <phoneticPr fontId="2" type="noConversion"/>
  </si>
  <si>
    <t>不限</t>
    <rPh sb="0" eb="1">
      <t>bu xian zhi</t>
    </rPh>
    <phoneticPr fontId="2" type="noConversion"/>
  </si>
  <si>
    <t xml:space="preserve">名称 </t>
  </si>
  <si>
    <t>耐火 等级</t>
    <phoneticPr fontId="2" type="noConversion"/>
  </si>
  <si>
    <t>备注</t>
    <phoneticPr fontId="2" type="noConversion"/>
  </si>
  <si>
    <t>高层民用建筑</t>
    <phoneticPr fontId="2" type="noConversion"/>
  </si>
  <si>
    <t>单、多层民用建 筑</t>
    <phoneticPr fontId="2" type="noConversion"/>
  </si>
  <si>
    <t>地下或半地下 建筑(室)</t>
    <phoneticPr fontId="2" type="noConversion"/>
  </si>
  <si>
    <t>一、二 级</t>
    <phoneticPr fontId="2" type="noConversion"/>
  </si>
  <si>
    <t>一、二 级</t>
    <phoneticPr fontId="2" type="noConversion"/>
  </si>
  <si>
    <t>防火分区的最大
允许建筑面积/m²</t>
    <phoneticPr fontId="2" type="noConversion"/>
  </si>
  <si>
    <t>对于体育馆、剧场的观众厅，防火分 区的最大允许建筑面积可适当增加</t>
    <phoneticPr fontId="2" type="noConversion"/>
  </si>
  <si>
    <t xml:space="preserve"> 设备用房的防火分区最大允许建筑 面积不应大于 1000 m²</t>
    <phoneticPr fontId="2" type="noConversion"/>
  </si>
  <si>
    <t>类型</t>
    <phoneticPr fontId="2" type="noConversion"/>
  </si>
  <si>
    <t>准工作状态</t>
    <phoneticPr fontId="2" type="noConversion"/>
  </si>
  <si>
    <t>工作原理</t>
    <phoneticPr fontId="2" type="noConversion"/>
  </si>
  <si>
    <t>适用范围</t>
    <phoneticPr fontId="2" type="noConversion"/>
  </si>
  <si>
    <t>湿式</t>
    <phoneticPr fontId="2" type="noConversion"/>
  </si>
  <si>
    <t>系统管道内充满用于
启动系统有压水</t>
    <phoneticPr fontId="2" type="noConversion"/>
  </si>
  <si>
    <t>闭式喷头爆裂开启，喷水</t>
    <phoneticPr fontId="2" type="noConversion"/>
  </si>
  <si>
    <t>4-7度</t>
    <phoneticPr fontId="2" type="noConversion"/>
  </si>
  <si>
    <t>干式</t>
    <phoneticPr fontId="2" type="noConversion"/>
  </si>
  <si>
    <t>系统管道内充满用于
启动系统有压气体</t>
    <phoneticPr fontId="2" type="noConversion"/>
  </si>
  <si>
    <t>闭式喷头爆裂开启，先喷气，再喷
水</t>
    <phoneticPr fontId="2" type="noConversion"/>
  </si>
  <si>
    <t>预作用</t>
    <phoneticPr fontId="2" type="noConversion"/>
  </si>
  <si>
    <t>系统管道内不充水或
冲以有压气体</t>
    <phoneticPr fontId="2" type="noConversion"/>
  </si>
  <si>
    <t>火灾自动报警系统打开雨淋阀，系
统充水变为湿式系统，继续发展则
闭式喷头爆裂喷水</t>
    <phoneticPr fontId="2" type="noConversion"/>
  </si>
  <si>
    <t>系统通过开式喷头与
大气相通</t>
    <phoneticPr fontId="2" type="noConversion"/>
  </si>
  <si>
    <t>火灾自动报警系统或传动管打开雨
淋阀，开式喷头同时喷水</t>
    <phoneticPr fontId="2" type="noConversion"/>
  </si>
  <si>
    <t>火灾水平蔓延速度快，需大面积
喷水、快速灭火的特别危险场
所；室内净高超过一定高度且必
须迅速扑救初期火灾；属于严重
危险级Ⅱ级的场所</t>
    <phoneticPr fontId="2" type="noConversion"/>
  </si>
  <si>
    <t>不直接灭火，用于防火分隔或冷却分隔物</t>
  </si>
  <si>
    <t>雨淋</t>
    <phoneticPr fontId="2" type="noConversion"/>
  </si>
  <si>
    <t>水幕</t>
    <phoneticPr fontId="2" type="noConversion"/>
  </si>
  <si>
    <t>开式</t>
    <phoneticPr fontId="2" type="noConversion"/>
  </si>
  <si>
    <t>闭式</t>
    <phoneticPr fontId="2" type="noConversion"/>
  </si>
  <si>
    <t>自喷类型</t>
    <phoneticPr fontId="2" type="noConversion"/>
  </si>
  <si>
    <t>危险等级</t>
    <phoneticPr fontId="2" type="noConversion"/>
  </si>
  <si>
    <t>设置场所举例</t>
    <phoneticPr fontId="2" type="noConversion"/>
  </si>
  <si>
    <t>轻</t>
    <phoneticPr fontId="2" type="noConversion"/>
  </si>
  <si>
    <t>中</t>
    <phoneticPr fontId="2" type="noConversion"/>
  </si>
  <si>
    <t>一</t>
    <phoneticPr fontId="2" type="noConversion"/>
  </si>
  <si>
    <t>二</t>
    <phoneticPr fontId="2" type="noConversion"/>
  </si>
  <si>
    <t>严重</t>
    <phoneticPr fontId="2" type="noConversion"/>
  </si>
  <si>
    <t>仓库</t>
    <phoneticPr fontId="2" type="noConversion"/>
  </si>
  <si>
    <t>三</t>
    <phoneticPr fontId="2" type="noConversion"/>
  </si>
  <si>
    <t>住宅建筑、幼儿园、老年人建筑、
建筑高度为 24m 及以下的旅馆、办公楼； 
仅在走道设置闭式系统的建筑等</t>
    <phoneticPr fontId="2" type="noConversion"/>
  </si>
  <si>
    <t>净空高</t>
    <phoneticPr fontId="2" type="noConversion"/>
  </si>
  <si>
    <t>喷水强度</t>
    <phoneticPr fontId="2" type="noConversion"/>
  </si>
  <si>
    <t>作用面积</t>
    <phoneticPr fontId="2" type="noConversion"/>
  </si>
  <si>
    <t>&lt;=8</t>
    <phoneticPr fontId="2" type="noConversion"/>
  </si>
  <si>
    <t>火灾危险级别划分</t>
    <phoneticPr fontId="2" type="noConversion"/>
  </si>
  <si>
    <t>系统名称</t>
    <phoneticPr fontId="2" type="noConversion"/>
  </si>
  <si>
    <t>自喷</t>
    <phoneticPr fontId="2" type="noConversion"/>
  </si>
  <si>
    <t>湿式和干式系统</t>
  </si>
  <si>
    <t>预作用系统</t>
  </si>
  <si>
    <t>雨淋系统</t>
  </si>
  <si>
    <t>水幕系统</t>
  </si>
  <si>
    <t>触发信号</t>
  </si>
  <si>
    <t>控制信号</t>
    <phoneticPr fontId="2" type="noConversion"/>
  </si>
  <si>
    <t>压力开关动作信号（湿式和干式系统的联动控制不受消防联动控制器处于自动或手动状态的影响）</t>
    <phoneticPr fontId="2" type="noConversion"/>
  </si>
  <si>
    <t>启动喷淋泵</t>
  </si>
  <si>
    <t>消火栓系统</t>
    <phoneticPr fontId="2" type="noConversion"/>
  </si>
  <si>
    <t>系统出水干管上的低压压力开关
高位消防水箱出水管上的流量开关
报警阀压力开关</t>
    <phoneticPr fontId="2" type="noConversion"/>
  </si>
  <si>
    <t>启动消火栓泵</t>
  </si>
  <si>
    <t>启动消火栓泵</t>
    <phoneticPr fontId="2" type="noConversion"/>
  </si>
  <si>
    <t>排烟系统</t>
    <phoneticPr fontId="2" type="noConversion"/>
  </si>
  <si>
    <t>排烟风机入口处总管上设置的 280℃排烟防火阀动作</t>
    <phoneticPr fontId="2" type="noConversion"/>
  </si>
  <si>
    <t>关闭排烟风机</t>
    <phoneticPr fontId="2" type="noConversion"/>
  </si>
  <si>
    <t>常见联动触发信号、联动控制信号及联动反馈信号表</t>
  </si>
  <si>
    <t>启动喷淋泵</t>
    <phoneticPr fontId="2" type="noConversion"/>
  </si>
  <si>
    <t>联动反馈信号</t>
  </si>
  <si>
    <t xml:space="preserve">联动触发信号 </t>
  </si>
  <si>
    <t>联动控制信号</t>
  </si>
  <si>
    <t>报警阀压力开关的动作信号+
该报警阀防护区域内任一火灾探测器或手动报警按钮的报警信号</t>
    <phoneticPr fontId="2" type="noConversion"/>
  </si>
  <si>
    <t>水流指示器动作信号
信号阀动作信号
压力开关动作信号
喷淋消防泵的启停信号</t>
    <phoneticPr fontId="2" type="noConversion"/>
  </si>
  <si>
    <t>两只及以上独立的感烟
或一只感烟火灾探测器+一只手动火灾
报警按钮</t>
    <phoneticPr fontId="2" type="noConversion"/>
  </si>
  <si>
    <t>开启预作用阀组
开启快速排
气阀前电力阀</t>
    <phoneticPr fontId="2" type="noConversion"/>
  </si>
  <si>
    <t>水流指示器动作信号
信号阀动作信号
压力开关动作信号
喷淋消防泵的启停信号
有压气体管道气压状态信号
快速排气阀前电动阀动作信号</t>
    <phoneticPr fontId="2" type="noConversion"/>
  </si>
  <si>
    <t>报警阀压力开关的动作信号与
该报警阀防护区域内任一火灾
探测器或手动报警按钮的报警信号</t>
    <phoneticPr fontId="2" type="noConversion"/>
  </si>
  <si>
    <t xml:space="preserve">开启雨淋阀组 </t>
  </si>
  <si>
    <t>同一报警区域内两只及以上独立的感温火灾
探测器
或一只感温火灾探测器与一只手动火
灾报警按钮的报警信号</t>
    <phoneticPr fontId="2" type="noConversion"/>
  </si>
  <si>
    <t>水流指示器动作信号、
压力开关动作信号、
雨淋阀组
和雨淋消防泵的
启停信号</t>
    <phoneticPr fontId="2" type="noConversion"/>
  </si>
  <si>
    <t>报警阀压力开关的动作信号与该报警阀防护
区域内任一火灾探测器或手动报警按钮的报
警信号</t>
    <phoneticPr fontId="2" type="noConversion"/>
  </si>
  <si>
    <t>水幕系统防火卷帘的保护</t>
    <phoneticPr fontId="2" type="noConversion"/>
  </si>
  <si>
    <t>防护卷帘下落到楼板面的动作信号与本报警
区域内任一火灾探测器或手动火灾报警按钮
的报警信号</t>
    <phoneticPr fontId="2" type="noConversion"/>
  </si>
  <si>
    <t>开启水幕系统
控制阀组</t>
  </si>
  <si>
    <t>水幕系统防火分隔</t>
    <phoneticPr fontId="2" type="noConversion"/>
  </si>
  <si>
    <t>报警区域内两只独立的感温火灾探测器的火
灾报警信号</t>
    <phoneticPr fontId="2" type="noConversion"/>
  </si>
  <si>
    <t>开启水幕系统
控制阀组</t>
    <phoneticPr fontId="2" type="noConversion"/>
  </si>
  <si>
    <t>压力开关动作信号、
水幕系统相关
控制阀组和消防
泵的启停信号</t>
    <phoneticPr fontId="2" type="noConversion"/>
  </si>
  <si>
    <t>消火栓
系统</t>
  </si>
  <si>
    <t>消火栓按钮的动作信号
火灾探测器或手动报警
按钮的报警信号</t>
    <phoneticPr fontId="2" type="noConversion"/>
  </si>
  <si>
    <t>消火栓泵启动信
号</t>
    <phoneticPr fontId="2" type="noConversion"/>
  </si>
  <si>
    <t>气体灭
火系统</t>
  </si>
  <si>
    <t>感烟火灾探测器、
其他类型火灾探
测器或手动火灾报警按钮的首次报警信号</t>
    <phoneticPr fontId="2" type="noConversion"/>
  </si>
  <si>
    <t>启动设置在该防护区内的火灾声光报警器</t>
    <phoneticPr fontId="2" type="noConversion"/>
  </si>
  <si>
    <t>气体灭火控制器
直接连接的火灾
探测器的报警信
号</t>
    <phoneticPr fontId="2" type="noConversion"/>
  </si>
  <si>
    <t>同一防护区域内与首次报警
的火灾探测器或手动火灾报
警按钮相邻的感温火灾探测
器、火焰探测器或手动火灾报
警按钮的报警信号</t>
    <phoneticPr fontId="2" type="noConversion"/>
  </si>
  <si>
    <t xml:space="preserve">关闭防护区域的送排风机及送排风阀
门
停止通风和空气调节系统
关闭该防
护区域的电动防火阀
启动防护区域开口
封闭装置，包括关闭门、窗，启动气体灭
火装置
启动入口处表示气体喷洒的火灾
声光警报器
</t>
    <phoneticPr fontId="2" type="noConversion"/>
  </si>
  <si>
    <t>选择阀的动作信
号
压力开关的动
作信号</t>
    <phoneticPr fontId="2" type="noConversion"/>
  </si>
  <si>
    <t>防烟系统</t>
    <phoneticPr fontId="2" type="noConversion"/>
  </si>
  <si>
    <t>加压送风口所在防火分区内的两只独立的火灾
探测器或一只火灾探测器与一只手动火灾报警
按钮的报警信号</t>
    <phoneticPr fontId="2" type="noConversion"/>
  </si>
  <si>
    <t>同一防烟分区内且位于电动挡烟垂壁附近的两
只独立的感烟火灾探测器的报警信号</t>
    <phoneticPr fontId="2" type="noConversion"/>
  </si>
  <si>
    <t>开启送风口、启动加
压送风机</t>
    <phoneticPr fontId="2" type="noConversion"/>
  </si>
  <si>
    <t>降落电动挡烟垂壁</t>
    <phoneticPr fontId="2" type="noConversion"/>
  </si>
  <si>
    <t>同一防烟分区内的两只独立的火灾探测器报警
信号或一只火灾探测器与一只手动火灾报警按
钮的报警信号</t>
    <phoneticPr fontId="2" type="noConversion"/>
  </si>
  <si>
    <t>排烟口、排烟窗或排烟阀开启的动作信号与该防
烟分区内任一火灾探测器或手动报警按钮的报
警信号</t>
    <phoneticPr fontId="2" type="noConversion"/>
  </si>
  <si>
    <t>启动排烟风机</t>
    <phoneticPr fontId="2" type="noConversion"/>
  </si>
  <si>
    <t>开启排烟口、排烟窗
或排烟阀，停止该防
烟分区的空气调节
系统</t>
    <phoneticPr fontId="2" type="noConversion"/>
  </si>
  <si>
    <t>送风口、排烟口、
排烟窗或排烟阀
的开启和关闭信
号，防烟、排烟风
机启停信号，电动
防火阀关闭动作
信号</t>
  </si>
  <si>
    <t>防火门系
统</t>
  </si>
  <si>
    <t xml:space="preserve">关闭常开防火门
</t>
    <phoneticPr fontId="2" type="noConversion"/>
  </si>
  <si>
    <t>疏散通道上各防
火门的开启、关闭
及故障状态信号</t>
    <phoneticPr fontId="2" type="noConversion"/>
  </si>
  <si>
    <t>防火门所在防火分区内的两只独立的火灾探测器或一只火灾探测器与一只手动火灾报警按钮的报警信号</t>
    <phoneticPr fontId="2" type="noConversion"/>
  </si>
  <si>
    <t>电梯</t>
  </si>
  <si>
    <t>所有电梯停于首层或电梯转
换层</t>
    <phoneticPr fontId="2" type="noConversion"/>
  </si>
  <si>
    <t>电梯运行状态信息和
停于首层或转换层的
反馈信号</t>
  </si>
  <si>
    <t>火灾警报和
消防应急广
播系统</t>
    <phoneticPr fontId="2" type="noConversion"/>
  </si>
  <si>
    <t>同一报警区域内两只独立的火
灾探测器或一只火灾探测器与
一只手动火灾报警按钮的报警
信号</t>
    <phoneticPr fontId="2" type="noConversion"/>
  </si>
  <si>
    <t>确认火灾后启动建筑内所有
火灾声光警报器、启动全楼
消防应急广播</t>
    <phoneticPr fontId="2" type="noConversion"/>
  </si>
  <si>
    <t>消防应急广播分区的
工作状态</t>
    <phoneticPr fontId="2" type="noConversion"/>
  </si>
  <si>
    <t>消防应急照
明和疏散指
示系统</t>
    <phoneticPr fontId="2" type="noConversion"/>
  </si>
  <si>
    <t>确认火灾后，由发生火灾的
报警区域开始，顺序启动全
楼消防应急照明和疏散指示
系统</t>
    <phoneticPr fontId="2" type="noConversion"/>
  </si>
  <si>
    <t>1、食用油
2、燃料油</t>
    <rPh sb="2" eb="3">
      <t>shi yong you</t>
    </rPh>
    <rPh sb="8" eb="9">
      <t>fei ran liao you</t>
    </rPh>
    <phoneticPr fontId="2" type="noConversion"/>
  </si>
  <si>
    <t>1、含甲乙丙
2、含烷苯烯（分子简单）
3、特殊</t>
    <rPh sb="2" eb="3">
      <t>han</t>
    </rPh>
    <rPh sb="3" eb="4">
      <t>jia yi bing</t>
    </rPh>
    <rPh sb="9" eb="10">
      <t>han</t>
    </rPh>
    <rPh sb="11" eb="12">
      <t>que</t>
    </rPh>
    <rPh sb="12" eb="13">
      <t>ben</t>
    </rPh>
    <rPh sb="16" eb="17">
      <t>te su</t>
    </rPh>
    <phoneticPr fontId="2"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</si>
  <si>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2" type="noConversion"/>
  </si>
  <si>
    <t>1、含甲乙丙
2、含氢
3、特殊</t>
    <rPh sb="10" eb="11">
      <t>xi</t>
    </rPh>
    <rPh sb="11" eb="12">
      <t>wan</t>
    </rPh>
    <rPh sb="12" eb="13">
      <t>qingte s</t>
    </rPh>
    <phoneticPr fontId="2"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</si>
  <si>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2"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</si>
  <si>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2"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</si>
  <si>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2" type="noConversion"/>
  </si>
  <si>
    <r>
      <rPr>
        <sz val="11"/>
        <color rgb="FFFF0000"/>
        <rFont val="DengXian (正文)"/>
        <charset val="134"/>
      </rPr>
      <t>可燃性</t>
    </r>
    <r>
      <rPr>
        <sz val="11"/>
        <color theme="1"/>
        <rFont val="DengXian"/>
        <family val="3"/>
        <charset val="134"/>
        <scheme val="minor"/>
      </rPr>
      <t xml:space="preserve"> 0.50 </t>
    </r>
    <phoneticPr fontId="2" type="noConversion"/>
  </si>
  <si>
    <t>粱 +0.5</t>
    <phoneticPr fontId="2" type="noConversion"/>
  </si>
  <si>
    <t>柱 ++1</t>
    <phoneticPr fontId="2" type="noConversion"/>
  </si>
  <si>
    <t xml:space="preserve">疏散走道两侧的隔墙 </t>
    <phoneticPr fontId="2" type="noConversion"/>
  </si>
  <si>
    <t>楼梯间、前室的墙，电梯井的墙+1</t>
    <phoneticPr fontId="2"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</si>
  <si>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</si>
  <si>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</si>
  <si>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2"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</si>
  <si>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2" type="noConversion"/>
  </si>
  <si>
    <t>超过100m（不含）不能缩减！！</t>
    <phoneticPr fontId="2" type="noConversion"/>
  </si>
  <si>
    <t>现代建筑，按表执行
耐火等级不满4级，按4级计算</t>
    <phoneticPr fontId="2" type="noConversion"/>
  </si>
  <si>
    <t>类似于下同民用</t>
    <phoneticPr fontId="2" type="noConversion"/>
  </si>
  <si>
    <t>柴油发电机房（油）</t>
    <phoneticPr fontId="2"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</si>
  <si>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2" type="noConversion"/>
  </si>
  <si>
    <t>消防水泵房/</t>
    <phoneticPr fontId="2" type="noConversion"/>
  </si>
  <si>
    <t>不要求</t>
    <phoneticPr fontId="2" type="noConversion"/>
  </si>
  <si>
    <t>其他要求-燃料</t>
    <rPh sb="0" eb="1">
      <t>qi ta</t>
    </rPh>
    <rPh sb="2" eb="3">
      <t>yao qiu</t>
    </rPh>
    <phoneticPr fontId="2"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</si>
  <si>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2" type="noConversion"/>
  </si>
  <si>
    <r>
      <t>直通室外或安全出口</t>
    </r>
    <r>
      <rPr>
        <b/>
        <sz val="10"/>
        <color rgb="FFFF0000"/>
        <rFont val="DengXian"/>
        <charset val="134"/>
        <scheme val="minor"/>
      </rPr>
      <t>（疏散楼梯间）</t>
    </r>
    <phoneticPr fontId="2" type="noConversion"/>
  </si>
  <si>
    <t>电影院、剧场、礼堂 （高雅欣赏处）包含上面的3厅</t>
    <rPh sb="11" eb="12">
      <t>gao ya</t>
    </rPh>
    <rPh sb="13" eb="14">
      <t>xing shang</t>
    </rPh>
    <rPh sb="15" eb="16">
      <t>chu</t>
    </rPh>
    <phoneticPr fontId="2" type="noConversion"/>
  </si>
  <si>
    <t>人员密集性场所（公共建筑） 人多</t>
    <rPh sb="0" eb="1">
      <t>ern yuan</t>
    </rPh>
    <rPh sb="2" eb="3">
      <t>mi ji xing</t>
    </rPh>
    <rPh sb="5" eb="6">
      <t>cang suo</t>
    </rPh>
    <rPh sb="8" eb="9">
      <t>gong gong jian zhu</t>
    </rPh>
    <phoneticPr fontId="2"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</si>
  <si>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2"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</si>
  <si>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2"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</si>
  <si>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2" type="noConversion"/>
  </si>
  <si>
    <t>说明：</t>
    <rPh sb="0" eb="1">
      <t>shuo ming</t>
    </rPh>
    <phoneticPr fontId="2" type="noConversion"/>
  </si>
  <si>
    <t>1500*2=3000</t>
    <phoneticPr fontId="2" type="noConversion"/>
  </si>
  <si>
    <t>2500*2=5000</t>
    <phoneticPr fontId="2" type="noConversion"/>
  </si>
  <si>
    <t>1200*2=2400</t>
    <phoneticPr fontId="2" type="noConversion"/>
  </si>
  <si>
    <t>500*2=1000（设备房1000*2=2000）</t>
    <phoneticPr fontId="2" type="noConversion"/>
  </si>
  <si>
    <r>
      <t>放宽（</t>
    </r>
    <r>
      <rPr>
        <sz val="10"/>
        <color rgb="FFFF0000"/>
        <rFont val="DengXian"/>
        <charset val="134"/>
        <scheme val="minor"/>
      </rPr>
      <t>+自喷）</t>
    </r>
    <phoneticPr fontId="2"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</si>
  <si>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2" type="noConversion"/>
  </si>
  <si>
    <t>单层或者多层仅首层 10000</t>
    <phoneticPr fontId="2" type="noConversion"/>
  </si>
  <si>
    <t>超2w的地下商场</t>
    <phoneticPr fontId="2" type="noConversion"/>
  </si>
  <si>
    <t>医疗高层病房部分</t>
    <rPh sb="0" eb="1">
      <t>yi liao bing fang</t>
    </rPh>
    <rPh sb="4" eb="5">
      <t>bu fen</t>
    </rPh>
    <phoneticPr fontId="2" type="noConversion"/>
  </si>
  <si>
    <t>医疗高层其他部分</t>
    <rPh sb="0" eb="1">
      <t>yi liao</t>
    </rPh>
    <rPh sb="2" eb="3">
      <t>qi ta bu fen</t>
    </rPh>
    <phoneticPr fontId="2" type="noConversion"/>
  </si>
  <si>
    <t>医疗单多层（含病房）</t>
    <rPh sb="0" eb="1">
      <t>yi liao</t>
    </rPh>
    <rPh sb="2" eb="3">
      <t>dan duo ceng</t>
    </rPh>
    <phoneticPr fontId="2" type="noConversion"/>
  </si>
  <si>
    <t>高层旅馆、高层展览建筑</t>
    <phoneticPr fontId="2" type="noConversion"/>
  </si>
  <si>
    <t>特殊</t>
    <phoneticPr fontId="2"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</si>
  <si>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2" type="noConversion"/>
  </si>
  <si>
    <t>建筑类型</t>
    <phoneticPr fontId="2" type="noConversion"/>
  </si>
  <si>
    <t>敞开</t>
    <phoneticPr fontId="2" type="noConversion"/>
  </si>
  <si>
    <t>封闭</t>
    <phoneticPr fontId="2" type="noConversion"/>
  </si>
  <si>
    <t>防烟</t>
    <phoneticPr fontId="2" type="noConversion"/>
  </si>
  <si>
    <t>室外</t>
    <phoneticPr fontId="2" type="noConversion"/>
  </si>
  <si>
    <t>建筑高度（特殊要求）</t>
    <phoneticPr fontId="2" type="noConversion"/>
  </si>
  <si>
    <t>厂房</t>
    <phoneticPr fontId="2" type="noConversion"/>
  </si>
  <si>
    <t>高层仓库</t>
    <phoneticPr fontId="2" type="noConversion"/>
  </si>
  <si>
    <t>高层公共</t>
    <phoneticPr fontId="2" type="noConversion"/>
  </si>
  <si>
    <t>住宅</t>
    <phoneticPr fontId="2" type="noConversion"/>
  </si>
  <si>
    <t>地下半地下</t>
    <phoneticPr fontId="2" type="noConversion"/>
  </si>
  <si>
    <t>设置歌舞娱乐放映游艺场所的</t>
    <phoneticPr fontId="2" type="noConversion"/>
  </si>
  <si>
    <t>商店、图书馆、展览、会议中心及类似功能</t>
    <phoneticPr fontId="2" type="noConversion"/>
  </si>
  <si>
    <t>6层及以上其他</t>
    <phoneticPr fontId="2" type="noConversion"/>
  </si>
  <si>
    <t>大于33m</t>
    <phoneticPr fontId="2" type="noConversion"/>
  </si>
  <si>
    <t>✔</t>
  </si>
  <si>
    <t>h＞32m 且任一层人数超过 10 人</t>
    <phoneticPr fontId="2" type="noConversion"/>
  </si>
  <si>
    <t>✔</t>
    <phoneticPr fontId="2" type="noConversion"/>
  </si>
  <si>
    <t>其他</t>
    <phoneticPr fontId="2" type="noConversion"/>
  </si>
  <si>
    <r>
      <t>21-33m（含），</t>
    </r>
    <r>
      <rPr>
        <b/>
        <sz val="12"/>
        <color rgb="FFFF0000"/>
        <rFont val="DengXian"/>
        <charset val="134"/>
        <scheme val="minor"/>
      </rPr>
      <t>户门乙级可敞开</t>
    </r>
    <phoneticPr fontId="2" type="noConversion"/>
  </si>
  <si>
    <t>严禁漏水，严禁误喷的场所；
干
式系统喷水滞后，需要替代的场
所。</t>
    <phoneticPr fontId="2" type="noConversion"/>
  </si>
  <si>
    <r>
      <t>1．高层民用建筑：旅馆、办公楼、综合楼、邮政楼、金融电信楼、指挥调度楼、广播电视楼(塔)
2、公共建筑(含单、多、高层)：医院、疗养院；</t>
    </r>
    <r>
      <rPr>
        <sz val="9"/>
        <color rgb="FFFF0000"/>
        <rFont val="DengXian"/>
        <charset val="134"/>
        <scheme val="minor"/>
      </rPr>
      <t>图书馆(书库除外)</t>
    </r>
    <r>
      <rPr>
        <sz val="9"/>
        <color theme="1"/>
        <rFont val="DengXian"/>
        <charset val="134"/>
        <scheme val="minor"/>
      </rPr>
      <t>、档案馆、展览馆(厅)；影剧院、音乐厅和礼堂(</t>
    </r>
    <r>
      <rPr>
        <sz val="9"/>
        <color rgb="FFFF0000"/>
        <rFont val="DengXian"/>
        <charset val="134"/>
        <scheme val="minor"/>
      </rPr>
      <t>舞台除外</t>
    </r>
    <r>
      <rPr>
        <sz val="9"/>
        <color theme="1"/>
        <rFont val="DengXian"/>
        <charset val="134"/>
        <scheme val="minor"/>
      </rPr>
      <t>)及其他娱乐场；火车站和飞机场及码头的建筑；</t>
    </r>
    <r>
      <rPr>
        <sz val="9"/>
        <color rgb="FFFF0000"/>
        <rFont val="DengXian"/>
        <charset val="134"/>
        <scheme val="minor"/>
      </rPr>
      <t>总建筑面积小于 5000m²的商场、总建筑面积小于 1000m²的地下商场</t>
    </r>
    <r>
      <rPr>
        <sz val="9"/>
        <color theme="1"/>
        <rFont val="DengXian"/>
        <charset val="134"/>
        <scheme val="minor"/>
      </rPr>
      <t xml:space="preserve">
3、文化遗产建筑：木结构古建筑、国家文物保护单位等
4．工业建筑：</t>
    </r>
    <r>
      <rPr>
        <sz val="9"/>
        <color rgb="FFFF0000"/>
        <rFont val="DengXian"/>
        <charset val="134"/>
        <scheme val="minor"/>
      </rPr>
      <t>食品、家用电器、玻璃制品等工厂的备料与生产车间等；冷藏库、钢屋架</t>
    </r>
    <r>
      <rPr>
        <sz val="9"/>
        <color theme="1"/>
        <rFont val="DengXian"/>
        <charset val="134"/>
        <scheme val="minor"/>
      </rPr>
      <t>等建筑构件</t>
    </r>
    <phoneticPr fontId="2" type="noConversion"/>
  </si>
  <si>
    <r>
      <t>民用建筑和厂房采用</t>
    </r>
    <r>
      <rPr>
        <b/>
        <sz val="12"/>
        <color rgb="FFFF0000"/>
        <rFont val="宋体"/>
        <family val="3"/>
        <charset val="134"/>
      </rPr>
      <t>湿式</t>
    </r>
    <r>
      <rPr>
        <sz val="12"/>
        <color rgb="FF000000"/>
        <rFont val="宋体"/>
        <family val="3"/>
        <charset val="134"/>
      </rPr>
      <t>系统的设计基本参数</t>
    </r>
    <phoneticPr fontId="2"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</si>
  <si>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2、在装有网格、栅板类通透性吊顶的场所，系统的喷水强度应按表规定值的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2"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</si>
  <si>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2" type="noConversion"/>
  </si>
  <si>
    <t>喷水强度
／[L／（min·m²）]</t>
  </si>
  <si>
    <t>正方形布置的边长
／m</t>
  </si>
  <si>
    <t>矩形或平行四边形
布置的长边边长／
m</t>
  </si>
  <si>
    <t>一只喷头的最大保
护面积／m²</t>
  </si>
  <si>
    <t>喷头与端墙的最大
距离／</t>
  </si>
  <si>
    <r>
      <t xml:space="preserve">
</t>
    </r>
    <r>
      <rPr>
        <sz val="12"/>
        <color theme="1"/>
        <rFont val="DengXian"/>
        <charset val="134"/>
        <scheme val="minor"/>
      </rPr>
      <t>商场、8-12m，货物3.5m</t>
    </r>
    <phoneticPr fontId="2" type="noConversion"/>
  </si>
  <si>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2" type="noConversion"/>
  </si>
  <si>
    <t>高层</t>
    <phoneticPr fontId="2" type="noConversion"/>
  </si>
  <si>
    <t>甲乙丙多层</t>
    <phoneticPr fontId="2" type="noConversion"/>
  </si>
  <si>
    <t>大于32m二类</t>
    <phoneticPr fontId="2" type="noConversion"/>
  </si>
  <si>
    <t>裙房</t>
    <phoneticPr fontId="2" type="noConversion"/>
  </si>
  <si>
    <t>一类</t>
    <phoneticPr fontId="2" type="noConversion"/>
  </si>
  <si>
    <t>医疗、旅馆、类似功能</t>
    <phoneticPr fontId="2" type="noConversion"/>
  </si>
  <si>
    <r>
      <t xml:space="preserve">多层公共（除与敞开式外廊直接相连接的楼梯间）
</t>
    </r>
    <r>
      <rPr>
        <b/>
        <sz val="12"/>
        <color rgb="FFFF0000"/>
        <rFont val="DengXian"/>
        <charset val="134"/>
        <scheme val="minor"/>
      </rPr>
      <t>商图会展歌医旅，+6</t>
    </r>
    <phoneticPr fontId="2" type="noConversion"/>
  </si>
  <si>
    <r>
      <t xml:space="preserve">小于21m（含），
</t>
    </r>
    <r>
      <rPr>
        <b/>
        <sz val="12"/>
        <color rgb="FFFF0000"/>
        <rFont val="DengXian"/>
        <charset val="134"/>
        <scheme val="minor"/>
      </rPr>
      <t>与电梯井相邻应封闭，
户门乙级可敞开</t>
    </r>
    <phoneticPr fontId="2" type="noConversion"/>
  </si>
  <si>
    <t xml:space="preserve"> 地下3层</t>
    <phoneticPr fontId="2" type="noConversion"/>
  </si>
  <si>
    <t>室内地面与室外出入口地坪高差大于 10m 的</t>
    <phoneticPr fontId="2" type="noConversion"/>
  </si>
  <si>
    <t>小于等于32m二类</t>
    <phoneticPr fontId="2" type="noConversion"/>
  </si>
  <si>
    <t>系统</t>
    <phoneticPr fontId="2" type="noConversion"/>
  </si>
  <si>
    <t>灭火机理</t>
    <phoneticPr fontId="2" type="noConversion"/>
  </si>
  <si>
    <t>水喷雾</t>
    <phoneticPr fontId="2" type="noConversion"/>
  </si>
  <si>
    <t>细水雾</t>
    <phoneticPr fontId="2" type="noConversion"/>
  </si>
  <si>
    <t>气体</t>
  </si>
  <si>
    <t>气体</t>
    <phoneticPr fontId="2" type="noConversion"/>
  </si>
  <si>
    <t>泡沫</t>
    <phoneticPr fontId="2" type="noConversion"/>
  </si>
  <si>
    <t>干粉</t>
    <phoneticPr fontId="2" type="noConversion"/>
  </si>
  <si>
    <t>表面冷却
窒息
乳化
稀释</t>
    <phoneticPr fontId="2" type="noConversion"/>
  </si>
  <si>
    <t>窒息
冷却
化学抑制（七氟丙烷）</t>
    <phoneticPr fontId="2" type="noConversion"/>
  </si>
  <si>
    <t xml:space="preserve">窒息
辐射热阻隔
吸热冷却
</t>
    <phoneticPr fontId="2" type="noConversion"/>
  </si>
  <si>
    <t>化学抑制
隔离
冷却
窒息</t>
    <phoneticPr fontId="2" type="noConversion"/>
  </si>
  <si>
    <t>二氧化碳</t>
    <phoneticPr fontId="2" type="noConversion"/>
  </si>
  <si>
    <t>七氟丙烷</t>
    <phoneticPr fontId="2" type="noConversion"/>
  </si>
  <si>
    <t>IG541</t>
    <phoneticPr fontId="2" type="noConversion"/>
  </si>
  <si>
    <t>窒息（主要）
冷却</t>
    <phoneticPr fontId="2" type="noConversion"/>
  </si>
  <si>
    <t>降低氧浓度（物理灭火剂）</t>
    <phoneticPr fontId="2" type="noConversion"/>
  </si>
  <si>
    <t>降低氧气浓度（化学抑制）
吸热降温（冷却）</t>
    <phoneticPr fontId="2" type="noConversion"/>
  </si>
  <si>
    <t>冷却窒息全都有
乳化浸湿水与细
抑制干粉同七氟
辐射阻隔细和泡
最后还有隔离粉</t>
    <phoneticPr fontId="2" type="noConversion"/>
  </si>
  <si>
    <t>场所</t>
    <phoneticPr fontId="2" type="noConversion"/>
  </si>
  <si>
    <t>位置</t>
    <phoneticPr fontId="2" type="noConversion"/>
  </si>
  <si>
    <t>顶棚</t>
    <phoneticPr fontId="2" type="noConversion"/>
  </si>
  <si>
    <t>墙面</t>
    <phoneticPr fontId="2" type="noConversion"/>
  </si>
  <si>
    <t>地面</t>
    <phoneticPr fontId="2" type="noConversion"/>
  </si>
  <si>
    <t>疏散走道和安全出口</t>
    <phoneticPr fontId="2" type="noConversion"/>
  </si>
  <si>
    <t>挡烟垂壁</t>
    <phoneticPr fontId="2" type="noConversion"/>
  </si>
  <si>
    <t>变形缝</t>
    <phoneticPr fontId="2" type="noConversion"/>
  </si>
  <si>
    <t>消火栓门</t>
    <phoneticPr fontId="2" type="noConversion"/>
  </si>
  <si>
    <t>配电箱</t>
    <phoneticPr fontId="2" type="noConversion"/>
  </si>
  <si>
    <t>A</t>
  </si>
  <si>
    <t>B1</t>
  </si>
  <si>
    <t>无自然采光楼梯间、封闭楼梯间、
防烟楼梯间</t>
    <phoneticPr fontId="2" type="noConversion"/>
  </si>
  <si>
    <t>A(两侧基材)</t>
    <phoneticPr fontId="2" type="noConversion"/>
  </si>
  <si>
    <t>B1（表面）</t>
    <phoneticPr fontId="2" type="noConversion"/>
  </si>
  <si>
    <t>不被遮挡，与四周墙颜色有明显区别</t>
    <phoneticPr fontId="2" type="noConversion"/>
  </si>
  <si>
    <t>B1(安装基材)</t>
    <phoneticPr fontId="2" type="noConversion"/>
  </si>
  <si>
    <t>灯具和灯饰</t>
    <phoneticPr fontId="2" type="noConversion"/>
  </si>
  <si>
    <t>饰物</t>
    <phoneticPr fontId="2" type="noConversion"/>
  </si>
  <si>
    <t>B1(安装基材隔热、散热措施)</t>
    <phoneticPr fontId="2" type="noConversion"/>
  </si>
  <si>
    <t>B1，采用B2/B3时做阻燃处理</t>
    <phoneticPr fontId="2" type="noConversion"/>
  </si>
  <si>
    <t>B3,不应靠近火源或热源</t>
    <phoneticPr fontId="2" type="noConversion"/>
  </si>
  <si>
    <t>设备机房</t>
  </si>
  <si>
    <t>建筑内的厨房</t>
  </si>
  <si>
    <t>使用明火的餐厅和科研实验室</t>
  </si>
  <si>
    <t>消防设施、疏散指示标志</t>
  </si>
  <si>
    <t>图书室、资料室、档案室和存放文物的房间</t>
    <phoneticPr fontId="2" type="noConversion"/>
  </si>
  <si>
    <t xml:space="preserve">  歌舞娱乐放映游艺场所(12耐火等级+4层及以上)</t>
    <phoneticPr fontId="2" type="noConversion"/>
  </si>
  <si>
    <t xml:space="preserve">  歌舞娱乐放映游艺场所（地下1层）</t>
    <phoneticPr fontId="2" type="noConversion"/>
  </si>
  <si>
    <t xml:space="preserve">  共享空间（中庭、走马廊、敞开楼梯、自动扶梯）</t>
    <phoneticPr fontId="2" type="noConversion"/>
  </si>
  <si>
    <t xml:space="preserve">  无窗房间（除地下建筑外</t>
    <phoneticPr fontId="2" type="noConversion"/>
  </si>
  <si>
    <t>提高一级（ A 级除外）</t>
    <phoneticPr fontId="2" type="noConversion"/>
  </si>
  <si>
    <t>特殊贵重设备用房（大中型电子计算机房、中央控制室、电话机房）</t>
    <phoneticPr fontId="2" type="noConversion"/>
  </si>
  <si>
    <t>不阻挡，不妨碍</t>
    <phoneticPr fontId="2" type="noConversion"/>
  </si>
  <si>
    <t>室外</t>
    <phoneticPr fontId="2" type="noConversion"/>
  </si>
  <si>
    <t>耐火等级</t>
    <phoneticPr fontId="2" type="noConversion"/>
  </si>
  <si>
    <t>建筑物名称及类别</t>
    <phoneticPr fontId="2" type="noConversion"/>
  </si>
  <si>
    <t>工业</t>
    <phoneticPr fontId="2" type="noConversion"/>
  </si>
  <si>
    <t>厂房</t>
    <phoneticPr fontId="2" type="noConversion"/>
  </si>
  <si>
    <t>甲乙</t>
    <phoneticPr fontId="2" type="noConversion"/>
  </si>
  <si>
    <t>丙</t>
    <phoneticPr fontId="2" type="noConversion"/>
  </si>
  <si>
    <t>丁戊</t>
    <phoneticPr fontId="2" type="noConversion"/>
  </si>
  <si>
    <t>仓库</t>
    <phoneticPr fontId="2" type="noConversion"/>
  </si>
  <si>
    <t>民用</t>
    <phoneticPr fontId="2" type="noConversion"/>
  </si>
  <si>
    <t>住宅</t>
    <phoneticPr fontId="2" type="noConversion"/>
  </si>
  <si>
    <t>公共</t>
    <phoneticPr fontId="2" type="noConversion"/>
  </si>
  <si>
    <t>单多</t>
    <phoneticPr fontId="2" type="noConversion"/>
  </si>
  <si>
    <t>高层</t>
    <phoneticPr fontId="2" type="noConversion"/>
  </si>
  <si>
    <t>地下（含地铁）
人防</t>
    <phoneticPr fontId="2" type="noConversion"/>
  </si>
  <si>
    <t>乙丙</t>
    <phoneticPr fontId="2" type="noConversion"/>
  </si>
  <si>
    <t>单多民用</t>
    <phoneticPr fontId="2" type="noConversion"/>
  </si>
  <si>
    <t>三级</t>
    <phoneticPr fontId="2" type="noConversion"/>
  </si>
  <si>
    <t>一二级</t>
    <phoneticPr fontId="2" type="noConversion"/>
  </si>
  <si>
    <t>四级</t>
    <phoneticPr fontId="2" type="noConversion"/>
  </si>
  <si>
    <t>1500-3000</t>
    <phoneticPr fontId="2" type="noConversion"/>
  </si>
  <si>
    <t>3000-5000</t>
    <phoneticPr fontId="2" type="noConversion"/>
  </si>
  <si>
    <t>5000-20000</t>
    <phoneticPr fontId="2" type="noConversion"/>
  </si>
  <si>
    <t>20000-50000</t>
    <phoneticPr fontId="2" type="noConversion"/>
  </si>
  <si>
    <t>-----</t>
    <phoneticPr fontId="2" type="noConversion"/>
  </si>
  <si>
    <t>-</t>
    <phoneticPr fontId="2" type="noConversion"/>
  </si>
  <si>
    <t>大于8m的民用与工业建筑湿式系统设计参数</t>
    <phoneticPr fontId="2" type="noConversion"/>
  </si>
  <si>
    <t>民用</t>
    <phoneticPr fontId="2" type="noConversion"/>
  </si>
  <si>
    <t>中庭、体育馆、航站楼</t>
    <phoneticPr fontId="2" type="noConversion"/>
  </si>
  <si>
    <t>影剧院、音乐厅、会展中心</t>
    <phoneticPr fontId="2" type="noConversion"/>
  </si>
  <si>
    <t>厂房</t>
    <phoneticPr fontId="2" type="noConversion"/>
  </si>
  <si>
    <t>制衣制鞋、玩具、木器、电子生产车间</t>
    <phoneticPr fontId="2" type="noConversion"/>
  </si>
  <si>
    <t>棉纺厂、麻纺厂、泡沫塑料生产车间</t>
    <phoneticPr fontId="2" type="noConversion"/>
  </si>
  <si>
    <t>8m-12m</t>
  </si>
  <si>
    <t>8m-12m</t>
    <phoneticPr fontId="2" type="noConversion"/>
  </si>
  <si>
    <t>12m-18m</t>
    <phoneticPr fontId="2" type="noConversion"/>
  </si>
  <si>
    <t>1.8m-3.0m</t>
    <phoneticPr fontId="2" type="noConversion"/>
  </si>
  <si>
    <t>最大净空高度</t>
    <phoneticPr fontId="2" type="noConversion"/>
  </si>
  <si>
    <t>喷水强度</t>
    <phoneticPr fontId="2" type="noConversion"/>
  </si>
  <si>
    <t>作用面积</t>
    <phoneticPr fontId="2" type="noConversion"/>
  </si>
  <si>
    <t>喷头间距</t>
    <phoneticPr fontId="2" type="noConversion"/>
  </si>
  <si>
    <t>吸热冷却
窒息
辐射热阻隔
浸湿
（乳化）</t>
    <phoneticPr fontId="2" type="noConversion"/>
  </si>
  <si>
    <t>不适用范围</t>
    <phoneticPr fontId="2" type="noConversion"/>
  </si>
  <si>
    <t>分类</t>
    <phoneticPr fontId="2" type="noConversion"/>
  </si>
  <si>
    <t>设计参数</t>
    <phoneticPr fontId="2" type="noConversion"/>
  </si>
  <si>
    <t>电动：感烟/感温/缆式探测器
传动管：适合于防爆场所。液体传动管—最高点或最末端自动排气阀；气体传动管—最低点冷凝器和气水分离器</t>
    <phoneticPr fontId="2" type="noConversion"/>
  </si>
  <si>
    <t>开式系统</t>
    <phoneticPr fontId="2" type="noConversion"/>
  </si>
  <si>
    <t>不适用水
1. 过氧化物：氧化钾、过氧化钠、过氧化钡、过氧化镁等。遇水剧烈反应
2. 遇水燃烧物质：钾、钠、碳化钙、碳化铝、碳化钠、碳化钾等放出热量和产生可燃气体
爆炸或破坏的场所
1. 高温密闭的容器内或空间
2. 表面处于高温可燃液体，可飞溅</t>
    <phoneticPr fontId="2"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</si>
  <si>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mpa
响应时间：信号—最不利点出水雾时间
灭火：</t>
    </r>
    <r>
      <rPr>
        <b/>
        <sz val="8"/>
        <color rgb="FFFF0000"/>
        <rFont val="DengXian"/>
        <charset val="134"/>
        <scheme val="minor"/>
      </rPr>
      <t>60s</t>
    </r>
    <r>
      <rPr>
        <sz val="8"/>
        <color theme="1"/>
        <rFont val="DengXian"/>
        <family val="2"/>
        <charset val="134"/>
        <scheme val="minor"/>
      </rPr>
      <t xml:space="preserve">
防护冷却：液化生产、储存装置或装卸</t>
    </r>
    <r>
      <rPr>
        <b/>
        <sz val="8"/>
        <color rgb="FFFF0000"/>
        <rFont val="DengXian"/>
        <charset val="134"/>
        <scheme val="minor"/>
      </rPr>
      <t xml:space="preserve">60s。其他300s
</t>
    </r>
    <r>
      <rPr>
        <sz val="8"/>
        <color theme="1"/>
        <rFont val="DengXian"/>
        <family val="2"/>
        <charset val="134"/>
        <scheme val="minor"/>
      </rPr>
      <t xml:space="preserve">持续时间：见表3-4-1
保护面积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sz val="8"/>
        <color theme="1"/>
        <rFont val="DengXian"/>
        <family val="2"/>
        <charset val="134"/>
        <scheme val="minor"/>
      </rPr>
      <t>变压器扣除底面积油箱外表面面积，散热器的外表面面积和储油柜（</t>
    </r>
    <r>
      <rPr>
        <sz val="8"/>
        <color theme="1"/>
        <rFont val="DengXian"/>
        <charset val="134"/>
        <scheme val="minor"/>
      </rPr>
      <t xml:space="preserve"> </t>
    </r>
    <r>
      <rPr>
        <sz val="8"/>
        <color theme="1"/>
        <rFont val="DengXian"/>
        <family val="2"/>
        <charset val="134"/>
        <scheme val="minor"/>
      </rPr>
      <t xml:space="preserve">油枕）及集油坑的投影面积。
</t>
    </r>
    <r>
      <rPr>
        <sz val="8"/>
        <color theme="1"/>
        <rFont val="DengXian"/>
        <charset val="134"/>
        <scheme val="minor"/>
      </rPr>
      <t>4、</t>
    </r>
    <r>
      <rPr>
        <sz val="8"/>
        <color theme="1"/>
        <rFont val="DengXian"/>
        <family val="2"/>
        <charset val="134"/>
        <scheme val="minor"/>
      </rPr>
      <t xml:space="preserve">分层敷设电缆包容电缆的最小规则形体的外表面积
</t>
    </r>
    <r>
      <rPr>
        <sz val="8"/>
        <color theme="1"/>
        <rFont val="DengXian"/>
        <charset val="134"/>
        <scheme val="minor"/>
      </rPr>
      <t>5、</t>
    </r>
    <r>
      <rPr>
        <sz val="8"/>
        <color theme="1"/>
        <rFont val="DengXian"/>
        <family val="2"/>
        <charset val="134"/>
        <scheme val="minor"/>
      </rPr>
      <t xml:space="preserve">输送机皮带按上行皮带的上表面积
</t>
    </r>
    <r>
      <rPr>
        <sz val="8"/>
        <color theme="1"/>
        <rFont val="DengXian"/>
        <charset val="134"/>
        <scheme val="minor"/>
      </rPr>
      <t>6、</t>
    </r>
    <r>
      <rPr>
        <sz val="8"/>
        <color theme="1"/>
        <rFont val="DengXian"/>
        <family val="2"/>
        <charset val="134"/>
        <scheme val="minor"/>
      </rPr>
      <t xml:space="preserve">开口可燃液体容器按液面积
</t>
    </r>
    <r>
      <rPr>
        <sz val="8"/>
        <color theme="1"/>
        <rFont val="DengXian"/>
        <charset val="134"/>
        <scheme val="minor"/>
      </rPr>
      <t>7、室内保护对象，室内面积或</t>
    </r>
    <r>
      <rPr>
        <sz val="8"/>
        <color theme="1"/>
        <rFont val="DengXian"/>
        <family val="2"/>
        <charset val="134"/>
        <scheme val="minor"/>
      </rPr>
      <t>表面面积确定。</t>
    </r>
    <phoneticPr fontId="2" type="noConversion"/>
  </si>
  <si>
    <t>组件</t>
    <phoneticPr fontId="2" type="noConversion"/>
  </si>
  <si>
    <r>
      <rPr>
        <u/>
        <sz val="8"/>
        <color theme="1"/>
        <rFont val="DengXian"/>
        <charset val="134"/>
        <scheme val="minor"/>
      </rPr>
      <t>水雾喷头</t>
    </r>
    <r>
      <rPr>
        <sz val="8"/>
        <color theme="1"/>
        <rFont val="DengXian"/>
        <family val="2"/>
        <charset val="134"/>
        <scheme val="minor"/>
      </rPr>
      <t xml:space="preserve">
类型：离心雾化型水雾喷头和撞击型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甲b，乙丙液体储罐0.15mpa</t>
    </r>
    <r>
      <rPr>
        <sz val="8"/>
        <color theme="1"/>
        <rFont val="DengXian"/>
        <family val="2"/>
        <charset val="134"/>
        <scheme val="minor"/>
      </rPr>
      <t xml:space="preserve">
</t>
    </r>
    <r>
      <rPr>
        <u/>
        <sz val="8"/>
        <color theme="1"/>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2" type="noConversion"/>
  </si>
  <si>
    <r>
      <rPr>
        <sz val="8"/>
        <color rgb="FFFF0000"/>
        <rFont val="DengXian"/>
        <charset val="134"/>
        <scheme val="minor"/>
      </rPr>
      <t>工作压力</t>
    </r>
    <r>
      <rPr>
        <sz val="8"/>
        <color theme="1"/>
        <rFont val="DengXian"/>
        <family val="2"/>
        <charset val="134"/>
        <scheme val="minor"/>
      </rPr>
      <t xml:space="preserve">：低压系统不大于1.21 MPa ；中压系统大于1.21 ——3.45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2" type="noConversion"/>
  </si>
  <si>
    <t>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t>
    <phoneticPr fontId="2" type="noConversion"/>
  </si>
  <si>
    <t>开式系统，见图。自动控制，火灾，报警控制器收到两个独立的火灾报警信号，自动启动系统控制阀组和消防水泵并向系统管网供水，水雾喷头喷岀细水雾，实施灭火。
闭式系统   见图</t>
    <phoneticPr fontId="2" type="noConversion"/>
  </si>
  <si>
    <r>
      <rPr>
        <b/>
        <sz val="8"/>
        <color rgb="FFFF0000"/>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sz val="8"/>
        <color rgb="FFFF0000"/>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2"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</si>
  <si>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2" type="noConversion"/>
  </si>
  <si>
    <r>
      <t>1. 可燃固体A 类封闭空间内的可燃固体表面火灾，纸张、木材、纺织品、塑料泡沫、橡胶。
2. 可燃液体 B 类相对封闭空间内的可燃液体火灾，正庚烷或汽油等低闪点
可燃液体和润滑油、液压油等中、高闪点可燃液体火灾。
3、电气火灾E类，电缆、控制柜等电子、电气设备火灾和变压器火灾等。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2" type="noConversion"/>
  </si>
  <si>
    <t>喷头压力 1.2mpa
闭式，面积不宜小于140m2, 每套泵组喷头不应超过100 只。
全淹开式系统单个容积泵组不大于3000m3，瓶组系统不宜超过260m3, 且瓶组系统所保护的防护区不宜超过4个。大于分
成多个更小
1、分区危险性相同或相近时，容积最大分区的参数
2、当各分区的火灾危险性存在较大差异时， 系统的设计参数应分别按各自分区的参数确
定。</t>
    <phoneticPr fontId="2"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</si>
  <si>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2" type="noConversion"/>
  </si>
  <si>
    <t>灭火剂类型
1、普通，BC干粉，碳酸氢钠/钾为主要原料，B类、C类、E类
2、多用途：为D类专用，石墨类、氯化钠
3、专用：ABC，磷酸盐类，A类、B类、C类、E类
BC 与 ABC 不兼容 ，与蛋白泡沫或者化学泡沫不兼容
火焰蔓延迅速的易燃液体；它造价低、占地小、不冻结，对于无水及寒冷的我国北方尤为适宜 。
(1) 灭火前可切断气源的气体火灾。C
( 2 ) 易燃、 可燃液体和可熔化固体火灾。B
( 3 ) 可燃固体表面火灾 。A
( 4 ) 带电设备火灾 E</t>
    <phoneticPr fontId="2" type="noConversion"/>
  </si>
  <si>
    <t>1、气体：扩散性很强的气体，如氢气、乙炔气体，干粉喷射后难以稀释整个空间的气体，
2、精密仪器仪表会留下残渣，用干粉灭火不适宜
硝化纤维 、炸药等无空气仍能迅速氧化
钾 、钠、镁、钛、铅等活泼金属及其氢化物</t>
    <phoneticPr fontId="2" type="noConversion"/>
  </si>
  <si>
    <r>
      <rPr>
        <b/>
        <u/>
        <sz val="8"/>
        <color rgb="FFFF0000"/>
        <rFont val="DengXian"/>
        <charset val="134"/>
        <scheme val="minor"/>
      </rPr>
      <t>储存容器</t>
    </r>
    <r>
      <rPr>
        <sz val="8"/>
        <color theme="1"/>
        <rFont val="DengXian"/>
        <charset val="134"/>
        <scheme val="minor"/>
      </rPr>
      <t xml:space="preserve">
设计压力：1.6MPa 或2.5MPa压力级；
装量系数：不大于 0.85，
增压时间：不大于30 s 。
温度： -20 〜 50℃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t>
    </r>
    <r>
      <rPr>
        <b/>
        <u/>
        <sz val="8"/>
        <color rgb="FFFF0000"/>
        <rFont val="DengXian"/>
        <charset val="134"/>
        <scheme val="minor"/>
      </rPr>
      <t>储存装置间</t>
    </r>
    <r>
      <rPr>
        <sz val="8"/>
        <color theme="1"/>
        <rFont val="DengXian"/>
        <charset val="134"/>
        <scheme val="minor"/>
      </rPr>
      <t xml:space="preserve">
应靠近防护区，出口应直接通向室外或疏散通道
耐火等级不应低于二级
宜保持干燥和良好通风，
应设应急照明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间距：不大于2.25m，与墙的距离不大于1m，
保护容积：不大于14m³</t>
    </r>
    <phoneticPr fontId="2" type="noConversion"/>
  </si>
  <si>
    <t xml:space="preserve">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水溶性甲、乙、丙类液体和其他对普通泡沫有破坏作用固定顶储罐，液上或半液下；外浮顶和内浮顶储罐应选用液上；非水溶性液体外浮顶储罐、内浮顶储罐、直径大于18 m 的固定顶储罐以及水溶性液体不得泡沫炮主要灭火设施；高度大于7 m 或直径大于9 m 的固定顶储罐，不得选泡沫枪为主要灭火设施；油罐中倍数泡沫灭火系统应选用液上喷射系统
系统适用场所：
( 1 ) 全淹没高倍：1) 封闭空间2) 有阻止流失的固定围墙或其他围挡
( 2 ) 全淹没式中倍：1) 小型封闭空间2) 有阻止流失的固定围墙或其他围挡小场所。
( 3 ) 局部应用高倍：1)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Ph sb="0" eb="1">
      <t>shi yong</t>
    </rPh>
    <rPh sb="360" eb="361">
      <t>xi tong</t>
    </rPh>
    <rPh sb="362" eb="363">
      <t>shi yong</t>
    </rPh>
    <rPh sb="364" eb="365">
      <t>chang suo</t>
    </rPh>
    <rPh sb="403" eb="404">
      <t>wei dang</t>
    </rPh>
    <phoneticPr fontId="2" type="noConversion"/>
  </si>
  <si>
    <t xml:space="preserve">喷射方式：
液上：不受油污染、可用廉价的普通蛋白泡沫，可用固定式、半固定式和移动式
液下：固定式和半固定式
半液下：
系统结构
1、固定式系。
2 . 半固定式：固定的泡沫产生器与部分连接管道
3 . 移动式系统
发泡倍数
1、低倍数小于20的泡沫灭火系统。甲、乙、丙类液体储罐及石油化工装置首选
2 . 中倍数 20〜200倍数，多用作辅助灭火设施 。
3 . 高倍大于200的，可用于矿井
系统形式： 1. 全淹没系统；2. 局部应用系统；3. 移动系统
</t>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2"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</si>
  <si>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时间：将泡沫混合液或泡沫输送到保护对象的时间不应大于</t>
    </r>
    <r>
      <rPr>
        <b/>
        <sz val="8"/>
        <color rgb="FFFF0000"/>
        <rFont val="DengXian (正文)"/>
        <charset val="134"/>
      </rPr>
      <t>5min</t>
    </r>
    <r>
      <rPr>
        <sz val="8"/>
        <color theme="1"/>
        <rFont val="DengXian"/>
        <family val="2"/>
        <charset val="134"/>
        <scheme val="minor"/>
      </rPr>
      <t xml:space="preserve">。
高倍数、中倍数
泡沫淹没深度以下窗口网孔不大于3.15 mm
高倍数淹没深度
1 ) A 类，不应小于最高高度的1.1倍，且最高点以上0.6m 。
2 ) B 类，汽油、煤油、柴油或苯类火高于起火部位2m ;其他B类火灾的泡沫淹没深度应试验确定
A 类，中倍数：1) 覆盖时间不应大于 2 min 。2 ) 厚度宜由试验确定。3 ) 供给时间不小于 12 min。
流散 B 类或不大于100㎡的流淌B类，中倍数
1 ) 沸点不低于45℃的非水溶性，供给强度应大于4L/(min·㎡)。2 ) 室内大于10min 。3 ) 室外大于15min。
</t>
    </r>
    <rPh sb="45" eb="46">
      <t>shi jian</t>
    </rPh>
    <phoneticPr fontId="2" type="noConversion"/>
  </si>
  <si>
    <r>
      <rPr>
        <b/>
        <u/>
        <sz val="8"/>
        <color rgb="FFFF0000"/>
        <rFont val="Abadi MT Condensed Extra Bold"/>
      </rPr>
      <t>消防泵</t>
    </r>
    <r>
      <rPr>
        <sz val="8"/>
        <color theme="1"/>
        <rFont val="Abadi MT Condensed Extra Bold"/>
      </rPr>
      <t xml:space="preserve">
泡沫液泵应耐受时长不低于10min的空载运转。
</t>
    </r>
    <r>
      <rPr>
        <b/>
        <u/>
        <sz val="8"/>
        <color rgb="FFFF0000"/>
        <rFont val="Abadi MT Condensed Extra Bold"/>
      </rPr>
      <t>泡沫比例混合器</t>
    </r>
    <r>
      <rPr>
        <sz val="8"/>
        <color theme="1"/>
        <rFont val="Abadi MT Condensed Extra Bold"/>
      </rPr>
      <t xml:space="preserve">
) 环泵式：
适用：建有独立泡沫消防泵站的场所，储罐规格较单一的甲、乙、丙类液体储罐区
1、水池水位不宜高，确保出口背压为零或负压。但当其进口）压力为0.7~0.9MPa 时，出口背压可为0.02〜0.03MPa 
( 2 ) 入口不高于泡沫液储罐最低液面1m，影响到泡沫混合比的精度。
( 3 ) 岀口压力大于零时，吸液管上应设有防止水倒流入泡沫液储罐的措施。 
( 4 ) 并联安装1 个备用泡沫比例混合器。
压力式
适用：低倍数，集中控制流量不变的全淹没高倍数和局部应用高倍数
分类：无囊式和囊式
一体的独立装置，适用于全厂统一采用高压或稳高压消防给水系统的石油化工企业，分散设置独立泡沫站的石油化工生产装置区 。以采用压力比例混合装置时，应考虑囊或储罐内壁材料是否与水成膜泡沫液相适宜 。（腐蚀性）
平衡式：
平衡式泡沫比例混合器的适用范围较广，目前工程中采用较多。尤其是设置若干个独立泡沫站的大型甲、乙、丙类液体储罐区，
管线式：
用于移动式泡沫灭火系统，与泡沫炮、泡沫枪、泡沫产生器装配为一体
</t>
    </r>
    <r>
      <rPr>
        <b/>
        <u/>
        <sz val="8"/>
        <color rgb="FFFF0000"/>
        <rFont val="Abadi MT Condensed Extra Bold"/>
      </rPr>
      <t>泡沫产生装置：</t>
    </r>
    <r>
      <rPr>
        <sz val="8"/>
        <color theme="1"/>
        <rFont val="Abadi MT Condensed Extra Bold"/>
      </rPr>
      <t xml:space="preserve">
低倍：横式和竖式
高背压：液下
高倍
中倍</t>
    </r>
    <rPh sb="43" eb="44">
      <t>shi y</t>
    </rPh>
    <rPh sb="90" eb="91">
      <t>que b</t>
    </rPh>
    <rPh sb="278" eb="279">
      <t>fen lei</t>
    </rPh>
    <rPh sb="385" eb="386">
      <t>fu shi xing</t>
    </rPh>
    <phoneticPr fontId="2"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</si>
  <si>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 ，低压2.07 Mpa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管网：组合分配系统和单元独立系统。前者灭火剂设计用量是按最大的一个防护区或保护对象确定。选择阀、容器阀等的控制，定向释放灭火剂
</t>
    </r>
    <r>
      <rPr>
        <b/>
        <sz val="8"/>
        <color rgb="FFFF0000"/>
        <rFont val="DengXian"/>
        <charset val="134"/>
        <scheme val="minor"/>
      </rPr>
      <t>应用方式</t>
    </r>
    <r>
      <rPr>
        <sz val="8"/>
        <color theme="1"/>
        <rFont val="DengXian"/>
        <family val="2"/>
        <charset val="134"/>
        <scheme val="minor"/>
      </rPr>
      <t xml:space="preserve">：全淹没、局部应用
</t>
    </r>
    <r>
      <rPr>
        <b/>
        <sz val="8"/>
        <color rgb="FFFF0000"/>
        <rFont val="DengXian"/>
        <charset val="134"/>
        <scheme val="minor"/>
      </rPr>
      <t>加压方式</t>
    </r>
    <r>
      <rPr>
        <sz val="8"/>
        <color theme="1"/>
        <rFont val="DengXian"/>
        <family val="2"/>
        <charset val="134"/>
        <scheme val="minor"/>
      </rPr>
      <t xml:space="preserve">
自压式、内储压、外储压</t>
    </r>
    <phoneticPr fontId="2" type="noConversion"/>
  </si>
  <si>
    <t>图3-6-4</t>
    <phoneticPr fontId="2" type="noConversion"/>
  </si>
  <si>
    <t>硝化纤维、火药等含氧化剂
钾、钠、镁、钛、锆
氢化钾、氢化钠</t>
    <phoneticPr fontId="2" type="noConversion"/>
  </si>
  <si>
    <t>含氧化剂 如硝化纤维、硝酸钠
活泼金属，如钾、钠、镁、钛、锆、铀等；
金属氢化物，如氢化钾、氢化钠等；
能自行分解的， 如过氧化氢、联胺等</t>
    <phoneticPr fontId="2" type="noConversion"/>
  </si>
  <si>
    <t xml:space="preserve">1、E 电气火灾、
2、B 液体表面火灾或可熔化的固体火灾、固体表面火灾
3、C 灭火前可切断气源的气体火灾。
</t>
    <phoneticPr fontId="2"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</si>
  <si>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2"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</si>
  <si>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
2、耐火极限：门窗的不小于0.50h , 吊顶不小于 0.25 h;
3、压力：围护结构及门窗的允许压力不小于1200 Pa 。
</t>
    </r>
    <r>
      <rPr>
        <b/>
        <u/>
        <sz val="8"/>
        <color rgb="FFFF0000"/>
        <rFont val="DengXian"/>
        <charset val="134"/>
        <scheme val="minor"/>
      </rPr>
      <t>局部应用</t>
    </r>
    <r>
      <rPr>
        <sz val="8"/>
        <color theme="1"/>
        <rFont val="DengXian"/>
        <family val="2"/>
        <charset val="134"/>
        <scheme val="minor"/>
      </rPr>
      <t xml:space="preserve">
1、空气流速不大于 2 m/s ，采取挡风措施。
2、不应有遮挡物。
3、可燃液体液面至容器缘口的距离不小于 150 mm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u/>
        <sz val="8"/>
        <color rgb="FFFF0000"/>
        <rFont val="DengXian"/>
        <charset val="134"/>
        <scheme val="minor"/>
      </rPr>
      <t>预制</t>
    </r>
    <r>
      <rPr>
        <sz val="8"/>
        <color theme="1"/>
        <rFont val="DengXian"/>
        <family val="2"/>
        <charset val="134"/>
        <scheme val="minor"/>
      </rPr>
      <t xml:space="preserve">
储存量不大于 150 kg 。
管道长度不大于 20 m 。
工作压力不大于 2.5 MPa 。
数量： 一个防护区或保护对象宜用一套护，最多不得超过4套，同时启动时差不大于 2 s</t>
    </r>
    <phoneticPr fontId="2"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</si>
  <si>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 xml:space="preserve">34%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sz val="8"/>
        <color rgb="FFFF0000"/>
        <rFont val="DengXian"/>
        <charset val="134"/>
        <scheme val="minor"/>
      </rPr>
      <t xml:space="preserve">3 m/s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2"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</si>
  <si>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声音报警器，可增设闪光报警器。永久性标志牌。喷放指示灯信号，应保持到通风换气后，手动解除。机械排风装置，排风口下部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 xml:space="preserve">空气呼吸器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3、组合分配储存量，按储存量最大确定。储存量=设计用量+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t>
    </r>
    <phoneticPr fontId="2"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</si>
  <si>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固体表面灭火浓度为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
通信机房和电子计算机房等防护区，灭火设计浓度宜采用</t>
    </r>
    <r>
      <rPr>
        <b/>
        <sz val="8"/>
        <color rgb="FFFF0000"/>
        <rFont val="DengXian"/>
        <charset val="134"/>
        <scheme val="minor"/>
      </rPr>
      <t>8%</t>
    </r>
    <r>
      <rPr>
        <sz val="8"/>
        <color theme="1"/>
        <rFont val="DengXian"/>
        <charset val="134"/>
        <scheme val="minor"/>
      </rPr>
      <t>。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sz val="8"/>
        <color rgb="FFFF0000"/>
        <rFont val="DengXian"/>
        <charset val="134"/>
        <scheme val="minor"/>
      </rPr>
      <t xml:space="preserve">8 s </t>
    </r>
    <r>
      <rPr>
        <sz val="8"/>
        <color theme="1"/>
        <rFont val="DengXian"/>
        <charset val="134"/>
        <scheme val="minor"/>
      </rPr>
      <t xml:space="preserve">; 
在其他防护区，不大于10 s。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2"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</si>
  <si>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2"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</si>
  <si>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选择阀：高压不小于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t>
    </r>
    <phoneticPr fontId="2"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</si>
  <si>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
预制：自动控制、手动控制自动控制装置应在接到两个独立的火灾信号后才能启动。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2" type="noConversion"/>
  </si>
  <si>
    <t>其他单多层(地铁)</t>
    <rPh sb="0" eb="1">
      <t>qi ta</t>
    </rPh>
    <rPh sb="2" eb="3">
      <t>dan duo ceng</t>
    </rPh>
    <phoneticPr fontId="2" type="noConversion"/>
  </si>
  <si>
    <t>丙</t>
    <phoneticPr fontId="2"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</si>
  <si>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2"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</si>
  <si>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2"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</si>
  <si>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2" type="noConversion"/>
  </si>
  <si>
    <t xml:space="preserve">助燃气体 </t>
    <phoneticPr fontId="2"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</si>
  <si>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2"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</si>
  <si>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2"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</si>
  <si>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2"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</si>
  <si>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2"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</si>
  <si>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2"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</si>
  <si>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2"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</si>
  <si>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2"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</si>
  <si>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2"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</si>
  <si>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2" type="noConversion"/>
  </si>
  <si>
    <t>距离从严原则</t>
    <phoneticPr fontId="2"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</si>
  <si>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2" type="noConversion"/>
  </si>
  <si>
    <r>
      <t xml:space="preserve">  1、单层、多层戊类仓库之间的防火间距，可按本表减少 2m。 </t>
    </r>
    <r>
      <rPr>
        <b/>
        <sz val="10"/>
        <color rgb="FFFF0000"/>
        <rFont val="DengXian"/>
        <charset val="134"/>
        <scheme val="minor"/>
      </rPr>
      <t>（甲乙类按表格，无放宽）</t>
    </r>
    <phoneticPr fontId="2"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</si>
  <si>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2"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</si>
  <si>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2"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</si>
  <si>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2"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</si>
  <si>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2"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</si>
  <si>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2"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</si>
  <si>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2"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</si>
  <si>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2" type="noConversion"/>
  </si>
  <si>
    <t xml:space="preserve">  4、单多层戊类厂房与民用建筑（单多高/公共+住宅）的防火间距 可将戊类厂房等同民用建筑，按民用建筑的规定执行 视
同民用与民用间距
单多戊类厂房与民用</t>
    <phoneticPr fontId="2" type="noConversion"/>
  </si>
  <si>
    <r>
      <t xml:space="preserve">  5、为丙、丁、戊类厂房服务而单独设置的生活用房（食堂/浴室/更衣室/宿舍）应按民用建筑确定，与所属厂房的防火间距不应小于 6m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2"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</si>
  <si>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2"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</si>
  <si>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2" type="noConversion"/>
  </si>
  <si>
    <t>甲类厂房</t>
    <phoneticPr fontId="2" type="noConversion"/>
  </si>
  <si>
    <t>甲类仓库</t>
    <phoneticPr fontId="2" type="noConversion"/>
  </si>
  <si>
    <t>厂外铁路</t>
    <phoneticPr fontId="2" type="noConversion"/>
  </si>
  <si>
    <t>场内铁路</t>
    <phoneticPr fontId="2" type="noConversion"/>
  </si>
  <si>
    <t>厂外道路</t>
    <phoneticPr fontId="2" type="noConversion"/>
  </si>
  <si>
    <t>厂内道路（主）</t>
    <phoneticPr fontId="2" type="noConversion"/>
  </si>
  <si>
    <t>厂内道路（次）</t>
    <phoneticPr fontId="2" type="noConversion"/>
  </si>
  <si>
    <t>不按套路出牌，最大30</t>
    <phoneticPr fontId="2" type="noConversion"/>
  </si>
  <si>
    <t>仓库</t>
    <phoneticPr fontId="2" type="noConversion"/>
  </si>
  <si>
    <t>记录</t>
    <phoneticPr fontId="2" type="noConversion"/>
  </si>
  <si>
    <t>甲类仓库</t>
    <phoneticPr fontId="2" type="noConversion"/>
  </si>
  <si>
    <t>高层民用建筑/重要建筑</t>
    <phoneticPr fontId="2" type="noConversion"/>
  </si>
  <si>
    <t>甲类</t>
    <phoneticPr fontId="2" type="noConversion"/>
  </si>
  <si>
    <t>520，我爱你</t>
    <phoneticPr fontId="2" type="noConversion"/>
  </si>
  <si>
    <t>4321减半</t>
    <phoneticPr fontId="2"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</si>
  <si>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2"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</si>
  <si>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2" type="noConversion"/>
  </si>
  <si>
    <t>民用建筑（含木建筑）</t>
    <rPh sb="0" eb="1">
      <t>ming yong jian zu</t>
    </rPh>
    <phoneticPr fontId="2" type="noConversion"/>
  </si>
  <si>
    <t>木结构</t>
    <phoneticPr fontId="2" type="noConversion"/>
  </si>
  <si>
    <t>——</t>
    <phoneticPr fontId="2" type="noConversion"/>
  </si>
  <si>
    <t>木结构</t>
    <phoneticPr fontId="2"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</si>
  <si>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2"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</si>
  <si>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2"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</si>
  <si>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2" type="noConversion"/>
  </si>
  <si>
    <r>
      <t>防火分隔</t>
    </r>
    <r>
      <rPr>
        <b/>
        <sz val="10"/>
        <color rgb="FFFF0000"/>
        <rFont val="DengXian"/>
        <charset val="134"/>
        <scheme val="minor"/>
      </rPr>
      <t>（2+1.5盒子）</t>
    </r>
    <rPh sb="0" eb="1">
      <t>fang huo fen ge</t>
    </rPh>
    <phoneticPr fontId="2"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</si>
  <si>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</si>
  <si>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2"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</si>
  <si>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2"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</si>
  <si>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t>
    </r>
    <rPh sb="141" eb="142">
      <t>ding</t>
    </rPh>
    <phoneticPr fontId="2" type="noConversion"/>
  </si>
  <si>
    <r>
      <t xml:space="preserve">锅炉房（燃油/燃气）、
变压器室（油浸变压器.不是干式，没有限制）
</t>
    </r>
    <r>
      <rPr>
        <b/>
        <sz val="11"/>
        <color rgb="FFD000D0"/>
        <rFont val="DengXian"/>
        <charset val="134"/>
        <scheme val="minor"/>
      </rPr>
      <t>（双胞胎，多选时都要选择）</t>
    </r>
    <phoneticPr fontId="2" type="noConversion"/>
  </si>
  <si>
    <r>
      <t>首层及地下一、二层（</t>
    </r>
    <r>
      <rPr>
        <sz val="12"/>
        <color rgb="FFFF0000"/>
        <rFont val="DengXian (正文)"/>
        <family val="3"/>
        <charset val="134"/>
      </rPr>
      <t>1，-1，-2</t>
    </r>
    <r>
      <rPr>
        <sz val="12"/>
        <color theme="1"/>
        <rFont val="DengXian"/>
        <family val="2"/>
        <charset val="134"/>
        <scheme val="minor"/>
      </rPr>
      <t>）</t>
    </r>
    <phoneticPr fontId="2"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</si>
  <si>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2"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</si>
  <si>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</si>
  <si>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2"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</si>
  <si>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2"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</si>
  <si>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5、自报+自灭
6、防爆泄压设施。
7、独立通风。燃气6/12；燃油3/6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2"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</si>
  <si>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</si>
  <si>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</si>
  <si>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2" type="noConversion"/>
  </si>
  <si>
    <t>1、严禁与消控室无关电器线路、管道过
2、不应附近设置电磁干扰较强的</t>
    <phoneticPr fontId="2"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</si>
  <si>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2"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</si>
  <si>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2"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</si>
  <si>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2" type="noConversion"/>
  </si>
  <si>
    <t>项目</t>
    <phoneticPr fontId="2" type="noConversion"/>
  </si>
  <si>
    <t>耐火极限</t>
    <phoneticPr fontId="2" type="noConversion"/>
  </si>
  <si>
    <t>电梯机房与开门</t>
    <phoneticPr fontId="2" type="noConversion"/>
  </si>
  <si>
    <t>爆炸性厂房开门设门斗</t>
    <phoneticPr fontId="2" type="noConversion"/>
  </si>
  <si>
    <t>合建影剧院与建筑物分隔</t>
    <phoneticPr fontId="2" type="noConversion"/>
  </si>
  <si>
    <t>病房避难间</t>
    <phoneticPr fontId="2" type="noConversion"/>
  </si>
  <si>
    <t>2h+甲级门</t>
    <phoneticPr fontId="2" type="noConversion"/>
  </si>
  <si>
    <t>备注条文号（建规）</t>
    <phoneticPr fontId="2" type="noConversion"/>
  </si>
  <si>
    <t>7.3.6</t>
    <phoneticPr fontId="2" type="noConversion"/>
  </si>
  <si>
    <t>3.6.10</t>
    <phoneticPr fontId="2" type="noConversion"/>
  </si>
  <si>
    <t>5.4.7</t>
    <phoneticPr fontId="2" type="noConversion"/>
  </si>
  <si>
    <t>5.5.2</t>
    <phoneticPr fontId="2" type="noConversion"/>
  </si>
  <si>
    <t>3542（3级耐火等级，最多5层，4级最多2层）</t>
    <phoneticPr fontId="2" type="noConversion"/>
  </si>
  <si>
    <t>1、三级耐火等级的建筑的首层、二层（最多2层）
2、四级耐火等级建筑的首层（只能1层）
（一二级没说，向上不限）</t>
    <phoneticPr fontId="2"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</si>
  <si>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2" type="noConversion"/>
  </si>
  <si>
    <t>门</t>
    <phoneticPr fontId="2" type="noConversion"/>
  </si>
  <si>
    <t>面积</t>
    <phoneticPr fontId="2" type="noConversion"/>
  </si>
  <si>
    <t>其他</t>
    <phoneticPr fontId="2"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</si>
  <si>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2"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</si>
  <si>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2"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</si>
  <si>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2" type="noConversion"/>
  </si>
  <si>
    <t>4层以上400m2</t>
    <phoneticPr fontId="2"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</si>
  <si>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jifang huofen gemengxiao fang she s</t>
    </rPh>
    <phoneticPr fontId="2"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</si>
  <si>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2" type="noConversion"/>
  </si>
  <si>
    <t xml:space="preserve">
高层：双自</t>
    <phoneticPr fontId="2"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</si>
  <si>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2"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</si>
  <si>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0" eb="121">
      <t>tongting</t>
    </rPh>
    <phoneticPr fontId="2"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</si>
  <si>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2"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</si>
  <si>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cengdan duo cengshi qiyish zhiyji men</t>
    </rPh>
    <phoneticPr fontId="2" type="noConversion"/>
  </si>
  <si>
    <t>楼层</t>
    <phoneticPr fontId="2" type="noConversion"/>
  </si>
  <si>
    <t>口</t>
    <phoneticPr fontId="2" type="noConversion"/>
  </si>
  <si>
    <t>分隔（2+1h）</t>
    <phoneticPr fontId="2" type="noConversion"/>
  </si>
  <si>
    <r>
      <t xml:space="preserve">耐火极限不低于 2.00h 的不燃烧体墙和 1.00h 的楼板隔开，墙上开设的门应为乙级防火门。
</t>
    </r>
    <r>
      <rPr>
        <b/>
        <sz val="10"/>
        <color rgb="FFFF0000"/>
        <rFont val="DengXian"/>
        <charset val="134"/>
        <scheme val="minor"/>
      </rPr>
      <t>（2+1，乙级门）</t>
    </r>
    <phoneticPr fontId="2" type="noConversion"/>
  </si>
  <si>
    <r>
      <t xml:space="preserve">相邻护理单元，不低于 2.00h 的防火隔墙分隔 ，乙级防火门，常开防火门。
</t>
    </r>
    <r>
      <rPr>
        <b/>
        <sz val="10"/>
        <color rgb="FFFF0000"/>
        <rFont val="DengXian"/>
        <charset val="134"/>
        <scheme val="minor"/>
      </rPr>
      <t>（2+1+常开乙级）</t>
    </r>
    <phoneticPr fontId="2"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</si>
  <si>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2"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</si>
  <si>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2" type="noConversion"/>
  </si>
  <si>
    <r>
      <t>1、A+B1+B2，一二级，B=0，三级，B=1，四级 B=3
单多—单多：A=6
高层—高层：A=13
2、高—单多。6—7—9基础上，分别加3—4—5
裙房之间按照</t>
    </r>
    <r>
      <rPr>
        <b/>
        <sz val="12"/>
        <color rgb="FFFF0000"/>
        <rFont val="DengXian"/>
        <charset val="134"/>
        <scheme val="minor"/>
      </rPr>
      <t>6m</t>
    </r>
    <phoneticPr fontId="2" type="noConversion"/>
  </si>
  <si>
    <r>
      <t>住宅部分与 非住宅部分 分隔：
1、安全疏散、防火分区和室内消防设置，各算各；
2、与外部消防车道、防火间距，按照建筑整体设计
住宅部分与非住宅部分的</t>
    </r>
    <r>
      <rPr>
        <sz val="10"/>
        <color rgb="FFFF0000"/>
        <rFont val="DengXian (正文)"/>
        <family val="3"/>
        <charset val="134"/>
      </rPr>
      <t>安全出口</t>
    </r>
    <r>
      <rPr>
        <sz val="10"/>
        <color theme="1"/>
        <rFont val="DengXian"/>
        <family val="2"/>
        <charset val="134"/>
        <scheme val="minor"/>
      </rPr>
      <t>和</t>
    </r>
    <r>
      <rPr>
        <sz val="10"/>
        <color rgb="FFFF0000"/>
        <rFont val="DengXian (正文)"/>
        <family val="3"/>
        <charset val="134"/>
      </rPr>
      <t>疏散楼梯</t>
    </r>
    <r>
      <rPr>
        <sz val="10"/>
        <color theme="1"/>
        <rFont val="DengXian"/>
        <family val="2"/>
        <charset val="134"/>
        <scheme val="minor"/>
      </rPr>
      <t>应</t>
    </r>
    <r>
      <rPr>
        <sz val="10"/>
        <color rgb="FFFF0000"/>
        <rFont val="DengXian (正文)"/>
        <family val="3"/>
        <charset val="134"/>
      </rPr>
      <t>分别独立设</t>
    </r>
    <r>
      <rPr>
        <sz val="10"/>
        <color theme="1"/>
        <rFont val="DengXian"/>
        <family val="2"/>
        <charset val="134"/>
        <scheme val="minor"/>
      </rPr>
      <t>置;
为住宅部分服务的地上车库设置</t>
    </r>
    <r>
      <rPr>
        <sz val="10"/>
        <color rgb="FFFF0000"/>
        <rFont val="DengXian (正文)"/>
        <family val="3"/>
        <charset val="134"/>
      </rPr>
      <t>独立</t>
    </r>
    <r>
      <rPr>
        <sz val="10"/>
        <color theme="1"/>
        <rFont val="DengXian"/>
        <family val="2"/>
        <charset val="134"/>
        <scheme val="minor"/>
      </rPr>
      <t>的</t>
    </r>
    <r>
      <rPr>
        <sz val="10"/>
        <color rgb="FFFF0000"/>
        <rFont val="DengXian (正文)"/>
        <family val="3"/>
        <charset val="134"/>
      </rPr>
      <t>疏散楼梯或安全出口</t>
    </r>
    <r>
      <rPr>
        <sz val="10"/>
        <color theme="1"/>
        <rFont val="DengXian"/>
        <family val="2"/>
        <charset val="134"/>
        <scheme val="minor"/>
      </rPr>
      <t>。</t>
    </r>
    <phoneticPr fontId="2"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</si>
  <si>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t>
    </r>
    <r>
      <rPr>
        <sz val="10"/>
        <color rgb="FFD000D0"/>
        <rFont val="DengXian (正文)"/>
        <family val="3"/>
        <charset val="134"/>
      </rPr>
      <t>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2" type="noConversion"/>
  </si>
  <si>
    <t>甲A踢爆影院隔间</t>
    <phoneticPr fontId="2" type="noConversion"/>
  </si>
  <si>
    <t xml:space="preserve">项   目 </t>
  </si>
  <si>
    <t xml:space="preserve">耐火极限 </t>
  </si>
  <si>
    <t xml:space="preserve">备注 </t>
  </si>
  <si>
    <t xml:space="preserve">高度大于100m民用建筑楼板 </t>
  </si>
  <si>
    <t xml:space="preserve">2.00h </t>
  </si>
  <si>
    <t xml:space="preserve">5.1.4条 </t>
  </si>
  <si>
    <t xml:space="preserve">5.3.5条 </t>
  </si>
  <si>
    <t xml:space="preserve">高层住宅与非住宅（除商业服务网点）之间的楼板 </t>
  </si>
  <si>
    <t xml:space="preserve">5.4.10条 </t>
  </si>
  <si>
    <t xml:space="preserve">汽车库与上部老弱病残建筑的楼板 </t>
  </si>
  <si>
    <t xml:space="preserve">《汽规》4.1.4条 </t>
  </si>
  <si>
    <r>
      <t>地下或半地下商店分隔为不大于20000m</t>
    </r>
    <r>
      <rPr>
        <vertAlign val="superscript"/>
        <sz val="11"/>
        <color theme="1"/>
        <rFont val="宋体"/>
        <family val="3"/>
        <charset val="134"/>
      </rPr>
      <t>2</t>
    </r>
    <r>
      <rPr>
        <sz val="11"/>
        <color theme="1"/>
        <rFont val="宋体"/>
        <family val="3"/>
        <charset val="134"/>
      </rPr>
      <t xml:space="preserve">的区域之间的楼板 </t>
    </r>
  </si>
  <si>
    <t>楼板耐火极限为2.00h情况</t>
    <phoneticPr fontId="2" type="noConversion"/>
  </si>
  <si>
    <t>建规范中涉及2h隔墙+甲的情况</t>
    <phoneticPr fontId="2" type="noConversion"/>
  </si>
  <si>
    <t>楼板儿潮气住伤（商）</t>
    <phoneticPr fontId="2" type="noConversion"/>
  </si>
  <si>
    <t>平面特殊布置对比汇总</t>
    <phoneticPr fontId="2" type="noConversion"/>
  </si>
  <si>
    <t>柴油发电机房</t>
  </si>
  <si>
    <t>剧场影院礼堂</t>
  </si>
  <si>
    <t>歌舞娱乐放映</t>
  </si>
  <si>
    <t>中庭</t>
  </si>
  <si>
    <t>自动灭火</t>
  </si>
  <si>
    <t>设与其适应灭火设施，其他设自喷√</t>
  </si>
  <si>
    <t>√</t>
  </si>
  <si>
    <t>自动报警</t>
  </si>
  <si>
    <t>防排烟</t>
  </si>
  <si>
    <t>燃油或燃气锅炉房，设通风设施</t>
  </si>
  <si>
    <t>×</t>
  </si>
  <si>
    <r>
      <t>√（&gt;100m</t>
    </r>
    <r>
      <rPr>
        <vertAlign val="superscript"/>
        <sz val="11"/>
        <color theme="1"/>
        <rFont val="宋体"/>
        <family val="3"/>
        <charset val="134"/>
      </rPr>
      <t>2</t>
    </r>
    <r>
      <rPr>
        <sz val="11"/>
        <color theme="1"/>
        <rFont val="宋体"/>
        <family val="3"/>
        <charset val="134"/>
      </rPr>
      <t>且常有人停留）</t>
    </r>
  </si>
  <si>
    <t>锅炉房、变压器</t>
    <phoneticPr fontId="2" type="noConversion"/>
  </si>
  <si>
    <t>会议厅、
多功能</t>
    <phoneticPr fontId="2" type="noConversion"/>
  </si>
  <si>
    <t>高层内√</t>
    <phoneticPr fontId="2" type="noConversion"/>
  </si>
  <si>
    <t>高层中庭回廊√</t>
    <phoneticPr fontId="2" type="noConversion"/>
  </si>
  <si>
    <t>单纯隔墙，不讲楼板，不提开门</t>
    <phoneticPr fontId="2" type="noConversion"/>
  </si>
  <si>
    <t>出处</t>
  </si>
  <si>
    <t>3.0h隔墙</t>
  </si>
  <si>
    <t>2.0h隔墙</t>
  </si>
  <si>
    <t>1.5h隔墙</t>
  </si>
  <si>
    <t>《建规》6.2.1</t>
  </si>
  <si>
    <t>剧场舞台与观众厅之间的隔墙3h</t>
  </si>
  <si>
    <t>舞台下部的灯光操作室和可燃物储藏室与其他部位分隔。</t>
  </si>
  <si>
    <t>舞台上部与观众厅闷顶之间的隔墙，乙级门；</t>
  </si>
  <si>
    <t>电影放映室卷片室与其他部位分隔</t>
  </si>
  <si>
    <t>《建规》7.3.6</t>
  </si>
  <si>
    <t>消防电梯井、机房与相邻电梯井、机房之间隔墙，甲级门</t>
  </si>
  <si>
    <t xml:space="preserve">解释：【建规】5.1.2与3.2.1：电梯井的墙一级二级耐火极限不低于2.0h，三级1.5h，四级0.5h。【汽规】3.0.2防火隔墙一二三级2.0h，无电梯井的墙的规定。 </t>
  </si>
  <si>
    <r>
      <rPr>
        <b/>
        <u/>
        <sz val="10"/>
        <color rgb="FFD000D0"/>
        <rFont val="DengXian"/>
        <charset val="134"/>
        <scheme val="minor"/>
      </rPr>
      <t>厂房6措施：1、高火墙距不限，甲4；2、等火墙距不限，二甲4；4、低火墙二甲乙6、4；5、高墙二，甲门窗，  甲乙6、4；6、丙戊525；3、单多戊—2m，高不变；</t>
    </r>
    <r>
      <rPr>
        <b/>
        <sz val="10"/>
        <color rgb="FFD000D0"/>
        <rFont val="DengXian"/>
        <charset val="134"/>
        <scheme val="minor"/>
      </rPr>
      <t xml:space="preserve">
</t>
    </r>
    <r>
      <rPr>
        <b/>
        <u/>
        <sz val="10"/>
        <color rgb="FFD000D0"/>
        <rFont val="DengXian"/>
        <charset val="134"/>
        <scheme val="minor"/>
      </rPr>
      <t>仓库4措施：甲乙库除外：1、高火墙占地小距不限；2、等高占地小距不限；3、戊类—2m；4、双火枪64；</t>
    </r>
    <r>
      <rPr>
        <b/>
        <sz val="10"/>
        <color rgb="FFD000D0"/>
        <rFont val="DengXian"/>
        <charset val="134"/>
        <scheme val="minor"/>
      </rPr>
      <t xml:space="preserve">
</t>
    </r>
    <r>
      <rPr>
        <b/>
        <u/>
        <sz val="10"/>
        <color rgb="FFD000D0"/>
        <rFont val="DengXian"/>
        <charset val="134"/>
        <scheme val="minor"/>
      </rPr>
      <t>民用6措施：1、高火墙距不限；2、等火墙距不限，二；3、高15下火墙距不限，二；4、低火墙435；5、高15开口甲门窗435；6、单多525</t>
    </r>
    <phoneticPr fontId="2" type="noConversion"/>
  </si>
  <si>
    <t xml:space="preserve"> </t>
    <phoneticPr fontId="2" type="noConversion"/>
  </si>
  <si>
    <t>3.0h防火墙+2.0h楼板，火2盒子</t>
  </si>
  <si>
    <t>3.0h隔墙，</t>
  </si>
  <si>
    <t>3.0h防爆墙</t>
  </si>
  <si>
    <t>3.0h防火（隔）墙+</t>
  </si>
  <si>
    <t>1.5h楼板</t>
  </si>
  <si>
    <t>汽库、修库与其他分开【汽规5.1.7】</t>
  </si>
  <si>
    <t>可爆的甲乙厂的分控室贴建</t>
  </si>
  <si>
    <t>【建规3.6.9】</t>
  </si>
  <si>
    <t>【建规】6.4.14；3h防火隔墙，避难走道</t>
  </si>
  <si>
    <t>地下半地下商场营业厅大于2万m2分隔5.3.5</t>
  </si>
  <si>
    <t>锅炉房内储油间与锅炉房分隔5.4.12</t>
  </si>
  <si>
    <t>315盒子</t>
  </si>
  <si>
    <t>办公室、休息室与甲乙类厂房贴建，分隔3.3.5</t>
  </si>
  <si>
    <t>除商业网点外，高层住宅与非住分隔，14版新5.4.10</t>
  </si>
  <si>
    <t>2.5h隔墙+1.0h楼板，251盒子</t>
  </si>
  <si>
    <t>2.0h隔墙+</t>
  </si>
  <si>
    <t>215盒子</t>
  </si>
  <si>
    <t>剧场、影院、礼堂与其他区域隔开</t>
  </si>
  <si>
    <t>甲门5.4.7</t>
  </si>
  <si>
    <t>除商业网点外，多层住宅与非住部分分隔5.4.10</t>
  </si>
  <si>
    <t>避难区与设备间分隔5.5.23</t>
  </si>
  <si>
    <t>多高层住宅与商业网点分隔5.4.11</t>
  </si>
  <si>
    <t>2.0h隔墙+1.5h楼板</t>
  </si>
  <si>
    <t>2.0h隔墙+1.0h楼板</t>
  </si>
  <si>
    <t>210盒子</t>
  </si>
  <si>
    <t>1.0h隔墙+0.5h楼板，105盒子</t>
  </si>
  <si>
    <r>
      <t>消防控制室、消防水泵房，防烟机房、灭火剂储瓶室、变配电室、通信机房、通风空调机房、可燃物均值大于30kg/m</t>
    </r>
    <r>
      <rPr>
        <vertAlign val="superscript"/>
        <sz val="11"/>
        <color theme="1"/>
        <rFont val="宋体"/>
        <family val="3"/>
        <charset val="134"/>
      </rPr>
      <t>2</t>
    </r>
    <r>
      <rPr>
        <sz val="11"/>
        <color theme="1"/>
        <rFont val="宋体"/>
        <family val="3"/>
        <charset val="134"/>
      </rPr>
      <t>房间，人规4.2.4</t>
    </r>
  </si>
  <si>
    <t>锅炉房、变压器【5.4.12】</t>
  </si>
  <si>
    <t>歌舞娱乐放映游艺，【5.4.9 】乙级门</t>
  </si>
  <si>
    <t>消防控制室、灭火设备室、消防水泵房、通风空调机房、变配电室（甲级门）【6.2.7】</t>
  </si>
  <si>
    <t>医疗建筑内手术室手术部产房重症监护室贵重装备室储藏间实验室胶片室，幼托儿童游乐厅老年建筑与其他隔开，乙级门窗【6.2.2】</t>
  </si>
  <si>
    <t>丁戊厂房内通风机房</t>
  </si>
  <si>
    <t>【6.2.7】</t>
  </si>
  <si>
    <t xml:space="preserve">建规
</t>
    <phoneticPr fontId="2" type="noConversion"/>
  </si>
  <si>
    <t>建规</t>
  </si>
  <si>
    <t>人防规范【甲级门】</t>
    <phoneticPr fontId="2" type="noConversion"/>
  </si>
  <si>
    <r>
      <t>厂房内</t>
    </r>
    <r>
      <rPr>
        <b/>
        <sz val="11"/>
        <color rgb="FFFF0000"/>
        <rFont val="宋体"/>
        <family val="3"/>
        <charset val="134"/>
      </rPr>
      <t>丙</t>
    </r>
    <r>
      <rPr>
        <sz val="11"/>
        <color theme="1"/>
        <rFont val="宋体"/>
        <family val="3"/>
        <charset val="134"/>
      </rPr>
      <t>类液体中间储罐房间与其他部位隔开  3.3.7</t>
    </r>
    <phoneticPr fontId="2" type="noConversion"/>
  </si>
  <si>
    <r>
      <t>甲乙丙类中间仓库与其他部位隔开，3.3.6，火15盒子</t>
    </r>
    <r>
      <rPr>
        <b/>
        <sz val="11"/>
        <color rgb="FFFF0000"/>
        <rFont val="宋体"/>
        <family val="3"/>
        <charset val="134"/>
      </rPr>
      <t>4+1.5</t>
    </r>
    <phoneticPr fontId="2" type="noConversion"/>
  </si>
  <si>
    <r>
      <t>办公室休息室设在</t>
    </r>
    <r>
      <rPr>
        <b/>
        <sz val="11"/>
        <color rgb="FFFF0000"/>
        <rFont val="宋体"/>
        <family val="3"/>
        <charset val="134"/>
      </rPr>
      <t>丙类厂房</t>
    </r>
    <r>
      <rPr>
        <sz val="11"/>
        <color theme="1"/>
        <rFont val="宋体"/>
        <family val="3"/>
        <charset val="134"/>
      </rPr>
      <t>内，隔开3.3.5</t>
    </r>
    <phoneticPr fontId="2" type="noConversion"/>
  </si>
  <si>
    <r>
      <t>办公室休息室设在</t>
    </r>
    <r>
      <rPr>
        <b/>
        <sz val="11"/>
        <color rgb="FFFF0000"/>
        <rFont val="宋体"/>
        <family val="3"/>
        <charset val="134"/>
      </rPr>
      <t>丙丁</t>
    </r>
    <r>
      <rPr>
        <sz val="11"/>
        <color theme="1"/>
        <rFont val="宋体"/>
        <family val="3"/>
        <charset val="134"/>
      </rPr>
      <t>类仓库内，隔开3.3.9</t>
    </r>
    <phoneticPr fontId="2" type="noConversion"/>
  </si>
  <si>
    <r>
      <rPr>
        <b/>
        <sz val="11"/>
        <color rgb="FFFF0000"/>
        <rFont val="宋体"/>
        <family val="3"/>
        <charset val="134"/>
      </rPr>
      <t>丁戊</t>
    </r>
    <r>
      <rPr>
        <sz val="11"/>
        <color theme="1"/>
        <rFont val="宋体"/>
        <family val="3"/>
        <charset val="134"/>
      </rPr>
      <t>类中间仓库与其他部位隔开【建规3.3.6】</t>
    </r>
    <phoneticPr fontId="2" type="noConversion"/>
  </si>
  <si>
    <r>
      <t>层级与耐火等级（</t>
    </r>
    <r>
      <rPr>
        <b/>
        <sz val="12"/>
        <color rgb="FFD000D0"/>
        <rFont val="DengXian"/>
        <charset val="134"/>
        <scheme val="minor"/>
      </rPr>
      <t>楼层23-32-41</t>
    </r>
    <r>
      <rPr>
        <sz val="12"/>
        <color theme="1"/>
        <rFont val="DengXian"/>
        <charset val="134"/>
        <scheme val="minor"/>
      </rPr>
      <t>）</t>
    </r>
    <phoneticPr fontId="2" type="noConversion"/>
  </si>
  <si>
    <r>
      <t>其他部分
地下+地上4层及以上
出口：一个厅室出口不小于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D000D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2" type="noConversion"/>
  </si>
  <si>
    <t>甲乙类不下地经营、储存、展示</t>
    <phoneticPr fontId="2"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</si>
  <si>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0"/>
        <color rgb="FFFF0000"/>
        <rFont val="DengXian"/>
        <charset val="134"/>
        <scheme val="minor"/>
      </rPr>
      <t>住宅包括</t>
    </r>
    <r>
      <rPr>
        <b/>
        <sz val="10"/>
        <color rgb="FFFF0000"/>
        <rFont val="DengXian (正文)"/>
        <family val="3"/>
        <charset val="134"/>
      </rPr>
      <t>商业服务网点的住宅的多层+高层：2+1.5</t>
    </r>
    <r>
      <rPr>
        <sz val="10"/>
        <color theme="1"/>
        <rFont val="DengXian"/>
        <family val="2"/>
        <charset val="134"/>
        <scheme val="minor"/>
      </rPr>
      <t xml:space="preserve">，
</t>
    </r>
    <r>
      <rPr>
        <b/>
        <sz val="10"/>
        <color rgb="FFFF0000"/>
        <rFont val="DengXian"/>
        <family val="2"/>
        <charset val="134"/>
        <scheme val="minor"/>
      </rPr>
      <t>公共建筑（含住宅）：多层：2+1.5，</t>
    </r>
    <r>
      <rPr>
        <b/>
        <sz val="10"/>
        <color rgb="FFFF0000"/>
        <rFont val="DengXian (正文)"/>
        <family val="3"/>
        <charset val="134"/>
      </rPr>
      <t>高层3+2</t>
    </r>
    <r>
      <rPr>
        <sz val="10"/>
        <color theme="1"/>
        <rFont val="DengXian"/>
        <family val="2"/>
        <charset val="134"/>
        <scheme val="minor"/>
      </rPr>
      <t xml:space="preserve">
2、</t>
    </r>
    <r>
      <rPr>
        <sz val="10"/>
        <color theme="1"/>
        <rFont val="DengXian (正文)"/>
        <family val="3"/>
        <charset val="134"/>
      </rPr>
      <t>商业服务网点（</t>
    </r>
    <r>
      <rPr>
        <b/>
        <sz val="10"/>
        <color rgb="FFFF0000"/>
        <rFont val="DengXian (正文)"/>
        <family val="3"/>
        <charset val="134"/>
      </rPr>
      <t>2层总面积不大于300m2</t>
    </r>
    <r>
      <rPr>
        <sz val="10"/>
        <color theme="1"/>
        <rFont val="DengXian (正文)"/>
        <family val="3"/>
        <charset val="134"/>
      </rPr>
      <t>）</t>
    </r>
    <r>
      <rPr>
        <sz val="10"/>
        <color rgb="FFFF0000"/>
        <rFont val="DengXian (正文)"/>
        <family val="3"/>
        <charset val="134"/>
      </rPr>
      <t xml:space="preserve">
</t>
    </r>
    <r>
      <rPr>
        <sz val="10"/>
        <color theme="1"/>
        <rFont val="DengXian (正文)"/>
        <charset val="134"/>
      </rPr>
      <t>（1）</t>
    </r>
    <r>
      <rPr>
        <sz val="10"/>
        <color theme="1"/>
        <rFont val="DengXian"/>
        <family val="2"/>
        <charset val="134"/>
        <scheme val="minor"/>
      </rPr>
      <t xml:space="preserve">每个分隔单元之间应采用耐火极限不低于 </t>
    </r>
    <r>
      <rPr>
        <sz val="10"/>
        <color rgb="FFFF0000"/>
        <rFont val="DengXian (正文)"/>
        <family val="3"/>
        <charset val="134"/>
      </rPr>
      <t>2.00h</t>
    </r>
    <r>
      <rPr>
        <sz val="10"/>
        <color theme="1"/>
        <rFont val="DengXian"/>
        <family val="2"/>
        <charset val="134"/>
        <scheme val="minor"/>
      </rPr>
      <t xml:space="preserve"> 且无门、窗、洞口的防火隔墙，每个分隔单元任一层建筑面积大于</t>
    </r>
    <r>
      <rPr>
        <sz val="10"/>
        <color rgb="FFFF0000"/>
        <rFont val="DengXian (正文)"/>
        <family val="3"/>
        <charset val="134"/>
      </rPr>
      <t xml:space="preserve"> 200 m²</t>
    </r>
    <r>
      <rPr>
        <sz val="10"/>
        <color theme="1"/>
        <rFont val="DengXian"/>
        <family val="2"/>
        <charset val="134"/>
        <scheme val="minor"/>
      </rPr>
      <t>时，该层应设置</t>
    </r>
    <r>
      <rPr>
        <sz val="10"/>
        <color rgb="FFFF0000"/>
        <rFont val="DengXian (正文)"/>
        <family val="3"/>
        <charset val="134"/>
      </rPr>
      <t xml:space="preserve"> 2</t>
    </r>
    <r>
      <rPr>
        <sz val="10"/>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0"/>
        <color rgb="FFFF0000"/>
        <rFont val="DengXian"/>
        <charset val="134"/>
        <scheme val="minor"/>
      </rPr>
      <t>多层、其他建筑、袋型走道：一、二级 22，三级 20，四级 15m)</t>
    </r>
    <r>
      <rPr>
        <sz val="10"/>
        <color theme="1"/>
        <rFont val="DengXian"/>
        <family val="2"/>
        <charset val="134"/>
        <scheme val="minor"/>
      </rPr>
      <t xml:space="preserve">，室内楼梯的距离可 按其水平投影长度的 1.50 倍计算。
</t>
    </r>
    <rPh sb="89" eb="90">
      <t>duo ceng</t>
    </rPh>
    <rPh sb="97" eb="98">
      <t>gao ceng</t>
    </rPh>
    <phoneticPr fontId="2" type="noConversion"/>
  </si>
  <si>
    <t>设施</t>
    <phoneticPr fontId="2" type="noConversion"/>
  </si>
  <si>
    <r>
      <t>√（一二三层，300m</t>
    </r>
    <r>
      <rPr>
        <vertAlign val="superscript"/>
        <sz val="11"/>
        <color theme="1"/>
        <rFont val="宋体"/>
        <family val="3"/>
        <charset val="134"/>
      </rPr>
      <t>2</t>
    </r>
    <r>
      <rPr>
        <sz val="11"/>
        <color theme="1"/>
        <rFont val="宋体"/>
        <family val="3"/>
        <charset val="134"/>
      </rPr>
      <t>）、
√（其他楼层</t>
    </r>
    <phoneticPr fontId="2" type="noConversion"/>
  </si>
  <si>
    <r>
      <t>√（一二三层，100m</t>
    </r>
    <r>
      <rPr>
        <vertAlign val="superscript"/>
        <sz val="11"/>
        <color theme="1"/>
        <rFont val="宋体"/>
        <family val="3"/>
        <charset val="134"/>
      </rPr>
      <t>2</t>
    </r>
    <r>
      <rPr>
        <sz val="11"/>
        <color theme="1"/>
        <rFont val="宋体"/>
        <family val="3"/>
        <charset val="134"/>
      </rPr>
      <t>）、
√（其他楼层）</t>
    </r>
    <phoneticPr fontId="2" type="noConversion"/>
  </si>
  <si>
    <t>高层仓库</t>
    <phoneticPr fontId="2" type="noConversion"/>
  </si>
  <si>
    <r>
      <t>2.乙炔站，氢气站，石油气体分馏(或分离)厂房， 氯乙烯厂房，乙烯聚合厂房，天然气、石油伴生气、矿井气、水煤气或焦炉煤气的净化(如脱硫)厂房压缩机 室及鼓风机室，液化石油气罐瓶间，丁二烯及其聚合厂 房，醋酸乙烯厂房，</t>
    </r>
    <r>
      <rPr>
        <b/>
        <sz val="12"/>
        <color rgb="FFFF0000"/>
        <rFont val="DengXian"/>
        <charset val="134"/>
        <scheme val="minor"/>
      </rPr>
      <t>电解水或电解食盐厂房</t>
    </r>
    <r>
      <rPr>
        <sz val="12"/>
        <color theme="1"/>
        <rFont val="DengXian"/>
        <family val="2"/>
        <charset val="134"/>
        <scheme val="minor"/>
      </rPr>
      <t>，环己酮厂 房，乙基苯和苯乙烯厂房，化肥厂的氢氮气压缩厂房， 半导体材料厂使用氢气的拉晶车间，硅烷热分解室</t>
    </r>
    <phoneticPr fontId="2" type="noConversion"/>
  </si>
  <si>
    <t>氨气，一氧化碳</t>
    <phoneticPr fontId="2" type="noConversion"/>
  </si>
  <si>
    <r>
      <t>2.一氧化碳压缩机室及净化部位，</t>
    </r>
    <r>
      <rPr>
        <b/>
        <sz val="12"/>
        <color rgb="FFFF0000"/>
        <rFont val="DengXian"/>
        <charset val="134"/>
        <scheme val="minor"/>
      </rPr>
      <t>发生炉煤气或鼓风炉 煤气净化部位</t>
    </r>
    <r>
      <rPr>
        <sz val="12"/>
        <color theme="1"/>
        <rFont val="DengXian"/>
        <family val="2"/>
        <charset val="134"/>
        <scheme val="minor"/>
      </rPr>
      <t xml:space="preserve">，氨压缩机房 </t>
    </r>
    <phoneticPr fontId="2" type="noConversion"/>
  </si>
  <si>
    <r>
      <t>1、厂房 内的</t>
    </r>
    <r>
      <rPr>
        <sz val="10"/>
        <color rgb="FFFF0000"/>
        <rFont val="DengXian (正文)"/>
        <family val="3"/>
        <charset val="134"/>
      </rPr>
      <t>操作平台</t>
    </r>
    <r>
      <rPr>
        <sz val="10"/>
        <color theme="1"/>
        <rFont val="DengXian"/>
        <family val="2"/>
        <charset val="134"/>
        <scheme val="minor"/>
      </rPr>
      <t>、</t>
    </r>
    <r>
      <rPr>
        <sz val="10"/>
        <color rgb="FFFF0000"/>
        <rFont val="DengXian (正文)"/>
        <family val="3"/>
        <charset val="134"/>
      </rPr>
      <t>检修平台</t>
    </r>
    <r>
      <rPr>
        <sz val="10"/>
        <color theme="1"/>
        <rFont val="DengXian"/>
        <family val="2"/>
        <charset val="134"/>
        <scheme val="minor"/>
      </rPr>
      <t>，当使用人数少于</t>
    </r>
    <r>
      <rPr>
        <sz val="10"/>
        <color rgb="FFFF0000"/>
        <rFont val="DengXian (正文)"/>
        <family val="3"/>
        <charset val="134"/>
      </rPr>
      <t xml:space="preserve"> 10 </t>
    </r>
    <r>
      <rPr>
        <sz val="10"/>
        <color theme="1"/>
        <rFont val="DengXian"/>
        <family val="2"/>
        <charset val="134"/>
        <scheme val="minor"/>
      </rPr>
      <t>人时，其面积可</t>
    </r>
    <r>
      <rPr>
        <sz val="10"/>
        <color rgb="FFFF0000"/>
        <rFont val="DengXian (正文)"/>
        <family val="3"/>
        <charset val="134"/>
      </rPr>
      <t>不计</t>
    </r>
    <r>
      <rPr>
        <sz val="10"/>
        <color theme="1"/>
        <rFont val="DengXian"/>
        <family val="2"/>
        <charset val="134"/>
        <scheme val="minor"/>
      </rPr>
      <t>入所在防火分区的建筑面积内；
2、</t>
    </r>
    <r>
      <rPr>
        <sz val="10"/>
        <color rgb="FFFF0000"/>
        <rFont val="DengXian (正文)"/>
        <family val="3"/>
        <charset val="134"/>
      </rPr>
      <t>甲乙丙</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时，每个防火分区的最大允许建筑面积可按规定</t>
    </r>
    <r>
      <rPr>
        <sz val="10"/>
        <color rgb="FFFF0000"/>
        <rFont val="DengXian (正文)"/>
        <family val="3"/>
        <charset val="134"/>
      </rPr>
      <t>增加 1.0</t>
    </r>
    <r>
      <rPr>
        <sz val="10"/>
        <color theme="1"/>
        <rFont val="DengXian"/>
        <family val="2"/>
        <charset val="134"/>
        <scheme val="minor"/>
      </rPr>
      <t xml:space="preserve"> 倍
3、</t>
    </r>
    <r>
      <rPr>
        <sz val="10"/>
        <color rgb="FFFF0000"/>
        <rFont val="DengXian (正文)"/>
        <family val="3"/>
        <charset val="134"/>
      </rPr>
      <t>丁、戊 类</t>
    </r>
    <r>
      <rPr>
        <sz val="10"/>
        <color theme="1"/>
        <rFont val="DengXian"/>
        <family val="2"/>
        <charset val="134"/>
        <scheme val="minor"/>
      </rPr>
      <t>的</t>
    </r>
    <r>
      <rPr>
        <sz val="10"/>
        <color rgb="FFFF0000"/>
        <rFont val="DengXian (正文)"/>
        <family val="3"/>
        <charset val="134"/>
      </rPr>
      <t>地上</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t>
    </r>
    <r>
      <rPr>
        <sz val="10"/>
        <color rgb="FFFF0000"/>
        <rFont val="DengXian (正文)"/>
        <family val="3"/>
        <charset val="134"/>
      </rPr>
      <t xml:space="preserve">不限
</t>
    </r>
    <r>
      <rPr>
        <sz val="10"/>
        <color theme="1"/>
        <rFont val="DengXian (正文)"/>
        <charset val="134"/>
      </rPr>
      <t>4、厂房内</t>
    </r>
    <r>
      <rPr>
        <sz val="10"/>
        <color rgb="FFFF0000"/>
        <rFont val="DengXian (正文)"/>
        <family val="3"/>
        <charset val="134"/>
      </rPr>
      <t>局部</t>
    </r>
    <r>
      <rPr>
        <sz val="10"/>
        <color theme="1"/>
        <rFont val="DengXian (正文)"/>
        <charset val="134"/>
      </rPr>
      <t>设置自动 灭火系统时，其防火分区的增加面积可按该</t>
    </r>
    <r>
      <rPr>
        <sz val="10"/>
        <color rgb="FFFF0000"/>
        <rFont val="DengXian (正文)"/>
        <family val="3"/>
        <charset val="134"/>
      </rPr>
      <t>局部面积的 1.0</t>
    </r>
    <r>
      <rPr>
        <sz val="10"/>
        <color theme="1"/>
        <rFont val="DengXian (正文)"/>
        <charset val="134"/>
      </rPr>
      <t xml:space="preserve"> 倍计算
</t>
    </r>
    <r>
      <rPr>
        <b/>
        <sz val="10"/>
        <color rgb="FFD000D0"/>
        <rFont val="DengXian (正文)"/>
        <family val="3"/>
        <charset val="134"/>
      </rPr>
      <t>甲乙丙、局部增一倍
丁戊上不限
操作台少10人可不限
甲厂房三四非卷帘</t>
    </r>
    <rPh sb="54" eb="55">
      <t>jia yi b</t>
    </rPh>
    <phoneticPr fontId="2" type="noConversion"/>
  </si>
  <si>
    <t xml:space="preserve">  </t>
    <phoneticPr fontId="2" type="noConversion"/>
  </si>
  <si>
    <t>存储物火灾危险性类别</t>
    <phoneticPr fontId="2" type="noConversion"/>
  </si>
  <si>
    <t>甲</t>
    <phoneticPr fontId="2" type="noConversion"/>
  </si>
  <si>
    <t>乙类</t>
    <phoneticPr fontId="2" type="noConversion"/>
  </si>
  <si>
    <t>丙</t>
    <phoneticPr fontId="2" type="noConversion"/>
  </si>
  <si>
    <t>丁</t>
    <phoneticPr fontId="2" type="noConversion"/>
  </si>
  <si>
    <t>戊</t>
    <phoneticPr fontId="2" type="noConversion"/>
  </si>
  <si>
    <t>类别</t>
    <phoneticPr fontId="2" type="noConversion"/>
  </si>
  <si>
    <t>仓库层数和面积</t>
    <phoneticPr fontId="2" type="noConversion"/>
  </si>
  <si>
    <t>单层</t>
    <phoneticPr fontId="2" type="noConversion"/>
  </si>
  <si>
    <t>占地</t>
    <phoneticPr fontId="2" type="noConversion"/>
  </si>
  <si>
    <t>防火分区</t>
    <phoneticPr fontId="2" type="noConversion"/>
  </si>
  <si>
    <t>多层</t>
    <phoneticPr fontId="2" type="noConversion"/>
  </si>
  <si>
    <t>占地</t>
    <phoneticPr fontId="2" type="noConversion"/>
  </si>
  <si>
    <t>防火分区</t>
    <phoneticPr fontId="2" type="noConversion"/>
  </si>
  <si>
    <t>高层</t>
    <phoneticPr fontId="2" type="noConversion"/>
  </si>
  <si>
    <t>防火分区</t>
    <phoneticPr fontId="2" type="noConversion"/>
  </si>
  <si>
    <t>地下</t>
    <phoneticPr fontId="2" type="noConversion"/>
  </si>
  <si>
    <t>防火分区</t>
    <phoneticPr fontId="2" type="noConversion"/>
  </si>
  <si>
    <t>——</t>
    <phoneticPr fontId="2" type="noConversion"/>
  </si>
  <si>
    <t>——</t>
    <phoneticPr fontId="2" type="noConversion"/>
  </si>
  <si>
    <t>——</t>
    <phoneticPr fontId="2" type="noConversion"/>
  </si>
  <si>
    <t>不限</t>
    <phoneticPr fontId="2" type="noConversion"/>
  </si>
  <si>
    <t>层数</t>
    <phoneticPr fontId="2" type="noConversion"/>
  </si>
  <si>
    <t>不限</t>
    <phoneticPr fontId="2" type="noConversion"/>
  </si>
  <si>
    <t>不限</t>
    <phoneticPr fontId="2" type="noConversion"/>
  </si>
  <si>
    <t>不限</t>
    <phoneticPr fontId="2" type="noConversion"/>
  </si>
  <si>
    <t>不限</t>
    <phoneticPr fontId="2" type="noConversion"/>
  </si>
  <si>
    <r>
      <t>2000（</t>
    </r>
    <r>
      <rPr>
        <b/>
        <sz val="12"/>
        <color rgb="FFFF0000"/>
        <rFont val="DengXian"/>
        <charset val="134"/>
        <scheme val="minor"/>
      </rPr>
      <t>二舅</t>
    </r>
    <r>
      <rPr>
        <sz val="12"/>
        <color theme="1"/>
        <rFont val="DengXian"/>
        <family val="2"/>
        <charset val="134"/>
        <scheme val="minor"/>
      </rPr>
      <t>）</t>
    </r>
    <phoneticPr fontId="2" type="noConversion"/>
  </si>
  <si>
    <r>
      <t>2800</t>
    </r>
    <r>
      <rPr>
        <sz val="8"/>
        <color theme="1"/>
        <rFont val="DengXian"/>
        <charset val="134"/>
        <scheme val="minor"/>
      </rPr>
      <t>（</t>
    </r>
    <r>
      <rPr>
        <b/>
        <sz val="8"/>
        <color rgb="FFFF0000"/>
        <rFont val="DengXian"/>
        <charset val="134"/>
        <scheme val="minor"/>
      </rPr>
      <t>二爸无妻要我领我</t>
    </r>
    <r>
      <rPr>
        <sz val="8"/>
        <color theme="1"/>
        <rFont val="DengXian"/>
        <charset val="134"/>
        <scheme val="minor"/>
      </rPr>
      <t>）</t>
    </r>
    <phoneticPr fontId="2" type="noConversion"/>
  </si>
  <si>
    <r>
      <t>180</t>
    </r>
    <r>
      <rPr>
        <b/>
        <sz val="8"/>
        <color rgb="FFFF0000"/>
        <rFont val="DengXian"/>
        <charset val="134"/>
        <scheme val="minor"/>
      </rPr>
      <t>（幺爸儿）</t>
    </r>
    <phoneticPr fontId="2" type="noConversion"/>
  </si>
  <si>
    <r>
      <t>750</t>
    </r>
    <r>
      <rPr>
        <b/>
        <sz val="12"/>
        <color rgb="FFFF0000"/>
        <rFont val="DengXian"/>
        <charset val="134"/>
        <scheme val="minor"/>
      </rPr>
      <t>（气我）</t>
    </r>
    <phoneticPr fontId="2" type="noConversion"/>
  </si>
  <si>
    <r>
      <t>500</t>
    </r>
    <r>
      <rPr>
        <b/>
        <sz val="12"/>
        <color rgb="FFFF0000"/>
        <rFont val="DengXian"/>
        <charset val="134"/>
        <scheme val="minor"/>
      </rPr>
      <t>（我）</t>
    </r>
    <phoneticPr fontId="2" type="noConversion"/>
  </si>
  <si>
    <r>
      <t>900</t>
    </r>
    <r>
      <rPr>
        <b/>
        <sz val="8"/>
        <color rgb="FFFF0000"/>
        <rFont val="DengXian"/>
        <charset val="134"/>
        <scheme val="minor"/>
      </rPr>
      <t>（就）</t>
    </r>
    <phoneticPr fontId="2" type="noConversion"/>
  </si>
  <si>
    <r>
      <t>4000（</t>
    </r>
    <r>
      <rPr>
        <b/>
        <sz val="8"/>
        <color theme="0"/>
        <rFont val="DengXian"/>
        <charset val="134"/>
        <scheme val="minor"/>
      </rPr>
      <t>是要我二八无妻</t>
    </r>
    <r>
      <rPr>
        <b/>
        <sz val="12"/>
        <color theme="0"/>
        <rFont val="DengXian"/>
        <charset val="134"/>
        <scheme val="minor"/>
      </rPr>
      <t>）</t>
    </r>
    <phoneticPr fontId="2" type="noConversion"/>
  </si>
  <si>
    <r>
      <t>4800</t>
    </r>
    <r>
      <rPr>
        <b/>
        <sz val="8"/>
        <color rgb="FFFF0000"/>
        <rFont val="DengXian"/>
        <charset val="134"/>
        <scheme val="minor"/>
      </rPr>
      <t>（牛要我四爸要幺儿）</t>
    </r>
    <phoneticPr fontId="2" type="noConversion"/>
  </si>
  <si>
    <r>
      <t>4000</t>
    </r>
    <r>
      <rPr>
        <sz val="8"/>
        <color rgb="FFFF0000"/>
        <rFont val="DengXian"/>
        <charset val="134"/>
        <scheme val="minor"/>
      </rPr>
      <t>（是要撒）</t>
    </r>
    <phoneticPr fontId="2" type="noConversion"/>
  </si>
  <si>
    <r>
      <t>2100</t>
    </r>
    <r>
      <rPr>
        <b/>
        <sz val="8"/>
        <color rgb="FFFF0000"/>
        <rFont val="DengXian"/>
        <charset val="134"/>
        <scheme val="minor"/>
      </rPr>
      <t>（是要幺儿）</t>
    </r>
    <phoneticPr fontId="2" type="noConversion"/>
  </si>
  <si>
    <r>
      <t>耐火等级
（</t>
    </r>
    <r>
      <rPr>
        <b/>
        <sz val="12"/>
        <color rgb="FFD000D0"/>
        <rFont val="DengXian"/>
        <charset val="134"/>
        <scheme val="minor"/>
      </rPr>
      <t>112，4*123</t>
    </r>
    <r>
      <rPr>
        <sz val="12"/>
        <color theme="1"/>
        <rFont val="DengXian"/>
        <family val="2"/>
        <charset val="134"/>
        <scheme val="minor"/>
      </rPr>
      <t>）</t>
    </r>
    <phoneticPr fontId="2" type="noConversion"/>
  </si>
  <si>
    <r>
      <t>最多允许层数</t>
    </r>
    <r>
      <rPr>
        <b/>
        <sz val="8"/>
        <color rgb="FFD000D0"/>
        <rFont val="DengXian"/>
        <charset val="134"/>
        <scheme val="minor"/>
      </rPr>
      <t>（11，31，2*51，03）</t>
    </r>
    <phoneticPr fontId="2" type="noConversion"/>
  </si>
  <si>
    <t xml:space="preserve"> 1、仓库内的防火分区之间必须采用防火墙分隔，甲、乙类仓库内防火分区之间的防火墙不应开设门、窗、洞口</t>
    <phoneticPr fontId="2" type="noConversion"/>
  </si>
  <si>
    <t>2、丙、丁、戊类仓库，在实际使用中确因物流等使用需要开口的部位，需采用与防火墙等效的措施进行分隔，如甲级防火门、防火卷帘，开口部位的宽度一般控制在不大于 6.0m，高度最好控制在 4.0m 以下，以保证该部位分隔的有效性</t>
    <phoneticPr fontId="2" type="noConversion"/>
  </si>
  <si>
    <t>3、地下或半地下仓库（包括地下或半地下室）的最大允许占地面积，不应大于相应类别地上仓库的最大允许占地面积</t>
    <phoneticPr fontId="2" type="noConversion"/>
  </si>
  <si>
    <t>4、仓库内设置自动灭火系统时，除冷库的防火分区外，每座仓库的最大允许占地面积和每个防火分区
的最大允许建筑面积可按上表的规定增加 1.0 倍</t>
    <phoneticPr fontId="2" type="noConversion"/>
  </si>
  <si>
    <t>仓库分区防火墙，甲乙不开门和窗，丙戊开口限64，地下占地不大上，自喷去冷扩1倍</t>
    <phoneticPr fontId="2" type="noConversion"/>
  </si>
  <si>
    <t>600*2=1200</t>
    <phoneticPr fontId="2" type="noConversion"/>
  </si>
  <si>
    <t>适合李氏公式</t>
    <phoneticPr fontId="2" type="noConversion"/>
  </si>
  <si>
    <r>
      <t>1、防火墙+无门窗洞口（</t>
    </r>
    <r>
      <rPr>
        <b/>
        <sz val="10"/>
        <color rgb="FFFF0000"/>
        <rFont val="DengXian"/>
        <charset val="134"/>
        <scheme val="minor"/>
      </rPr>
      <t>3+2</t>
    </r>
    <r>
      <rPr>
        <sz val="10"/>
        <color theme="1"/>
        <rFont val="DengXian"/>
        <charset val="134"/>
        <scheme val="minor"/>
      </rPr>
      <t>）</t>
    </r>
    <phoneticPr fontId="2" type="noConversion"/>
  </si>
  <si>
    <r>
      <t>2、在2w以内防火区域，再继续分防护分区分（</t>
    </r>
    <r>
      <rPr>
        <sz val="10"/>
        <color rgb="FFFF0000"/>
        <rFont val="DengXian"/>
        <charset val="134"/>
        <scheme val="minor"/>
      </rPr>
      <t>中国—西南—四川</t>
    </r>
    <r>
      <rPr>
        <sz val="10"/>
        <color theme="1"/>
        <rFont val="DengXian"/>
        <charset val="134"/>
        <scheme val="minor"/>
      </rPr>
      <t>）</t>
    </r>
    <phoneticPr fontId="2" type="noConversion"/>
  </si>
  <si>
    <r>
      <t>3、要连通：（</t>
    </r>
    <r>
      <rPr>
        <b/>
        <sz val="10"/>
        <color rgb="FFFF0000"/>
        <rFont val="DengXian"/>
        <charset val="134"/>
        <scheme val="minor"/>
      </rPr>
      <t>4通</t>
    </r>
    <r>
      <rPr>
        <sz val="10"/>
        <color theme="1"/>
        <rFont val="DengXian"/>
        <charset val="134"/>
        <scheme val="minor"/>
      </rPr>
      <t>）
下沉式广场敞开空间、
防火隔间、
防烟楼梯隔间、（唯一使用甲级防火门的防烟楼梯间，防火作用更重于防烟）
避难走道</t>
    </r>
    <phoneticPr fontId="2" type="noConversion"/>
  </si>
  <si>
    <t>地下隧道1500</t>
    <phoneticPr fontId="2" type="noConversion"/>
  </si>
  <si>
    <r>
      <t>地上四层以上</t>
    </r>
    <r>
      <rPr>
        <b/>
        <sz val="10"/>
        <color rgb="FFFF0000"/>
        <rFont val="DengXian"/>
        <charset val="134"/>
        <scheme val="minor"/>
      </rPr>
      <t>200</t>
    </r>
    <r>
      <rPr>
        <sz val="10"/>
        <color theme="1"/>
        <rFont val="DengXian"/>
        <family val="2"/>
        <charset val="134"/>
        <scheme val="minor"/>
      </rPr>
      <t xml:space="preserve">m2
地下 </t>
    </r>
    <r>
      <rPr>
        <b/>
        <sz val="10"/>
        <color rgb="FFFF0000"/>
        <rFont val="DengXian"/>
        <charset val="134"/>
        <scheme val="minor"/>
      </rPr>
      <t>200</t>
    </r>
    <r>
      <rPr>
        <sz val="10"/>
        <color theme="1"/>
        <rFont val="DengXian"/>
        <family val="2"/>
        <charset val="134"/>
        <scheme val="minor"/>
      </rPr>
      <t xml:space="preserve"> m²
设自喷也不增加</t>
    </r>
    <phoneticPr fontId="2" type="noConversion"/>
  </si>
  <si>
    <t>4层以上400m2
地下：
建规—500——双自1000
人防—1000—双自1000</t>
    <phoneticPr fontId="2"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</si>
  <si>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通风、空调机房和变配电室开向建筑内
</t>
    </r>
    <r>
      <rPr>
        <sz val="10"/>
        <color rgb="FFFF0000"/>
        <rFont val="DengXian (正文)"/>
        <family val="3"/>
        <charset val="134"/>
      </rPr>
      <t>乙级：</t>
    </r>
    <r>
      <rPr>
        <sz val="10"/>
        <color theme="1"/>
        <rFont val="DengXian"/>
        <family val="2"/>
        <charset val="134"/>
        <scheme val="minor"/>
      </rPr>
      <t>消防控制室和其他设备房间</t>
    </r>
    <rPh sb="0" eb="1">
      <t>jia ji</t>
    </rPh>
    <rPh sb="16" eb="17">
      <t>xiang</t>
    </rPh>
    <rPh sb="17" eb="18">
      <t>jian zhu</t>
    </rPh>
    <rPh sb="20" eb="21">
      <t>yi</t>
    </rPh>
    <rPh sb="21" eb="22">
      <t>ji</t>
    </rPh>
    <phoneticPr fontId="2" type="noConversion"/>
  </si>
  <si>
    <t>1h防火隔墙</t>
    <phoneticPr fontId="2" type="noConversion"/>
  </si>
  <si>
    <t xml:space="preserve">中庭：
1h防火隔墙、1h耐隔+完整防火玻璃、
1h完整防火玻璃+自喷冷却
3h防火卷帘
甲级防火门
</t>
    <phoneticPr fontId="2" type="noConversion"/>
  </si>
  <si>
    <t>防火墙和防火隔墙</t>
    <phoneticPr fontId="2" type="noConversion"/>
  </si>
  <si>
    <t>相同点：防火、隔烟、不燃</t>
    <phoneticPr fontId="2" type="noConversion"/>
  </si>
  <si>
    <t>不同点</t>
    <phoneticPr fontId="2" type="noConversion"/>
  </si>
  <si>
    <t>防火墙</t>
    <phoneticPr fontId="2" type="noConversion"/>
  </si>
  <si>
    <t>防护隔墙</t>
    <phoneticPr fontId="2" type="noConversion"/>
  </si>
  <si>
    <t>功能</t>
    <phoneticPr fontId="2" type="noConversion"/>
  </si>
  <si>
    <t>耐火极限</t>
    <phoneticPr fontId="2" type="noConversion"/>
  </si>
  <si>
    <t>位置</t>
    <phoneticPr fontId="2" type="noConversion"/>
  </si>
  <si>
    <t>技术要求</t>
    <phoneticPr fontId="2" type="noConversion"/>
  </si>
  <si>
    <t>防火分区</t>
    <phoneticPr fontId="2" type="noConversion"/>
  </si>
  <si>
    <t>防火分隔</t>
    <phoneticPr fontId="2" type="noConversion"/>
  </si>
  <si>
    <t>4h、3h</t>
    <phoneticPr fontId="2" type="noConversion"/>
  </si>
  <si>
    <t>1h/2h/2.5h/3h</t>
    <phoneticPr fontId="2" type="noConversion"/>
  </si>
  <si>
    <t>建筑内外均可</t>
    <phoneticPr fontId="2" type="noConversion"/>
  </si>
  <si>
    <t>建筑内部</t>
    <phoneticPr fontId="2" type="noConversion"/>
  </si>
  <si>
    <r>
      <rPr>
        <b/>
        <sz val="12"/>
        <color rgb="FFD000D0"/>
        <rFont val="DengXian"/>
        <charset val="134"/>
        <scheme val="minor"/>
      </rPr>
      <t>李氏公式</t>
    </r>
    <r>
      <rPr>
        <sz val="12"/>
        <color theme="1"/>
        <rFont val="DengXian"/>
        <family val="2"/>
        <charset val="134"/>
        <scheme val="minor"/>
      </rPr>
      <t>：假设一个防火分区内，未设置双自的建筑面积为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r>
    <phoneticPr fontId="2" type="noConversion"/>
  </si>
  <si>
    <t>李氏公式：假设一个防火分区内，未设置双自的建筑面积为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phoneticPr fontId="2" type="noConversion"/>
  </si>
  <si>
    <t>1、李氏公式
设自喷判断防火分区方法</t>
    <phoneticPr fontId="2" type="noConversion"/>
  </si>
  <si>
    <t>防烟分区面积划分</t>
    <phoneticPr fontId="2" type="noConversion"/>
  </si>
  <si>
    <t>空间净空高度</t>
    <phoneticPr fontId="2" type="noConversion"/>
  </si>
  <si>
    <t>最大允许面积</t>
    <phoneticPr fontId="2" type="noConversion"/>
  </si>
  <si>
    <t>长边最长允许长度</t>
    <phoneticPr fontId="2" type="noConversion"/>
  </si>
  <si>
    <t>3m及以下</t>
    <phoneticPr fontId="2" type="noConversion"/>
  </si>
  <si>
    <t>3-6m含</t>
    <phoneticPr fontId="2" type="noConversion"/>
  </si>
  <si>
    <t>6-9m含</t>
    <phoneticPr fontId="2" type="noConversion"/>
  </si>
  <si>
    <t>9m以上</t>
    <phoneticPr fontId="2" type="noConversion"/>
  </si>
  <si>
    <t>防火分区允许面积（一个防火分区面积）</t>
    <phoneticPr fontId="2" type="noConversion"/>
  </si>
  <si>
    <t>60，自然通风好75m</t>
    <phoneticPr fontId="2" type="noConversion"/>
  </si>
  <si>
    <r>
      <t>1、甲、乙类中间仓库:储量</t>
    </r>
    <r>
      <rPr>
        <sz val="10"/>
        <color rgb="FFFF0000"/>
        <rFont val="DengXian (正文)"/>
        <family val="3"/>
        <charset val="134"/>
      </rPr>
      <t>不宜超过一昼夜</t>
    </r>
    <r>
      <rPr>
        <sz val="10"/>
        <color theme="1"/>
        <rFont val="DengXian"/>
        <family val="2"/>
        <charset val="134"/>
        <scheme val="minor"/>
      </rPr>
      <t>的需要量; 靠</t>
    </r>
    <r>
      <rPr>
        <sz val="10"/>
        <color rgb="FFFF0000"/>
        <rFont val="DengXian (正文)"/>
        <family val="3"/>
        <charset val="134"/>
      </rPr>
      <t>外墙</t>
    </r>
    <r>
      <rPr>
        <sz val="10"/>
        <color theme="1"/>
        <rFont val="DengXian"/>
        <family val="2"/>
        <charset val="134"/>
        <scheme val="minor"/>
      </rPr>
      <t>布置。
2、</t>
    </r>
    <r>
      <rPr>
        <b/>
        <u/>
        <sz val="10"/>
        <color rgb="FFFF0000"/>
        <rFont val="DengXian"/>
        <charset val="134"/>
        <scheme val="minor"/>
      </rPr>
      <t>甲、乙、丙</t>
    </r>
    <r>
      <rPr>
        <sz val="10"/>
        <color theme="1"/>
        <rFont val="DengXian"/>
        <family val="2"/>
        <charset val="134"/>
        <scheme val="minor"/>
      </rPr>
      <t>类仓库:用</t>
    </r>
    <r>
      <rPr>
        <sz val="10"/>
        <color rgb="FFFF0000"/>
        <rFont val="DengXian (正文)"/>
        <family val="3"/>
        <charset val="134"/>
      </rPr>
      <t>防火墙实体墙（4）</t>
    </r>
    <r>
      <rPr>
        <sz val="10"/>
        <color theme="1"/>
        <rFont val="DengXian"/>
        <family val="2"/>
        <charset val="134"/>
        <scheme val="minor"/>
      </rPr>
      <t>和耐火极限不低于</t>
    </r>
    <r>
      <rPr>
        <sz val="10"/>
        <color rgb="FFFF0000"/>
        <rFont val="DengXian (正文)"/>
        <family val="3"/>
        <charset val="134"/>
      </rPr>
      <t xml:space="preserve"> 1.50h 的楼板</t>
    </r>
    <r>
      <rPr>
        <sz val="10"/>
        <color theme="1"/>
        <rFont val="DengXian"/>
        <family val="2"/>
        <charset val="134"/>
        <scheme val="minor"/>
      </rPr>
      <t>隔开（</t>
    </r>
    <r>
      <rPr>
        <sz val="10"/>
        <color rgb="FFFF0000"/>
        <rFont val="DengXian (正文)"/>
        <family val="3"/>
        <charset val="134"/>
      </rPr>
      <t>4+1.5</t>
    </r>
    <r>
      <rPr>
        <sz val="10"/>
        <color theme="1"/>
        <rFont val="DengXian"/>
        <family val="2"/>
        <charset val="134"/>
        <scheme val="minor"/>
      </rPr>
      <t>）
3、丁、戊类仓库:采用耐火极限不低于 2.00h 的防火隔墙和 1.00h 的楼板隔开。（</t>
    </r>
    <r>
      <rPr>
        <sz val="10"/>
        <color rgb="FFFF0000"/>
        <rFont val="DengXian (正文)"/>
        <family val="3"/>
        <charset val="134"/>
      </rPr>
      <t>2+1</t>
    </r>
    <r>
      <rPr>
        <sz val="10"/>
        <color theme="1"/>
        <rFont val="DengXian"/>
        <family val="2"/>
        <charset val="134"/>
        <scheme val="minor"/>
      </rPr>
      <t>）按人对待</t>
    </r>
    <phoneticPr fontId="2" type="noConversion"/>
  </si>
  <si>
    <t>疏散距离</t>
    <phoneticPr fontId="2" type="noConversion"/>
  </si>
  <si>
    <t>0.43-0.6</t>
    <phoneticPr fontId="2" type="noConversion"/>
  </si>
  <si>
    <t>0.39-0.54</t>
    <phoneticPr fontId="2" type="noConversion"/>
  </si>
  <si>
    <t>0.3-0.42</t>
    <phoneticPr fontId="2" type="noConversion"/>
  </si>
  <si>
    <t>商场人员密度</t>
    <phoneticPr fontId="2" type="noConversion"/>
  </si>
  <si>
    <t>地下-2</t>
    <phoneticPr fontId="2" type="noConversion"/>
  </si>
  <si>
    <t>地下-1</t>
    <phoneticPr fontId="2" type="noConversion"/>
  </si>
  <si>
    <t>地上1、2</t>
    <phoneticPr fontId="2" type="noConversion"/>
  </si>
  <si>
    <t>地上3</t>
    <phoneticPr fontId="2" type="noConversion"/>
  </si>
  <si>
    <t>地上4及以上</t>
    <phoneticPr fontId="2" type="noConversion"/>
  </si>
  <si>
    <t>蜗牛</t>
    <phoneticPr fontId="2" type="noConversion"/>
  </si>
  <si>
    <t>牛</t>
    <phoneticPr fontId="2" type="noConversion"/>
  </si>
  <si>
    <t>是撒，牛</t>
    <phoneticPr fontId="2" type="noConversion"/>
  </si>
  <si>
    <t>我是3舅</t>
    <phoneticPr fontId="2" type="noConversion"/>
  </si>
  <si>
    <t>2就是3</t>
    <phoneticPr fontId="2" type="noConversion"/>
  </si>
  <si>
    <t>办公场所</t>
    <phoneticPr fontId="2" type="noConversion"/>
  </si>
  <si>
    <t>普通办公室</t>
    <phoneticPr fontId="2" type="noConversion"/>
  </si>
  <si>
    <t>绘图室</t>
    <phoneticPr fontId="2" type="noConversion"/>
  </si>
  <si>
    <t>研究室</t>
    <phoneticPr fontId="2" type="noConversion"/>
  </si>
  <si>
    <t>会议室</t>
    <phoneticPr fontId="2" type="noConversion"/>
  </si>
  <si>
    <t>4m2/人</t>
    <phoneticPr fontId="2" type="noConversion"/>
  </si>
  <si>
    <t>6m2/人</t>
    <phoneticPr fontId="2" type="noConversion"/>
  </si>
  <si>
    <t>5m2/人</t>
    <phoneticPr fontId="2" type="noConversion"/>
  </si>
  <si>
    <t>1.8m2/人</t>
    <phoneticPr fontId="2" type="noConversion"/>
  </si>
  <si>
    <t>0.8m2/人</t>
    <phoneticPr fontId="2" type="noConversion"/>
  </si>
  <si>
    <t>有会议桌</t>
    <phoneticPr fontId="2" type="noConversion"/>
  </si>
  <si>
    <t>无会议桌</t>
    <phoneticPr fontId="2" type="noConversion"/>
  </si>
  <si>
    <t>商家的灯300瓦</t>
    <phoneticPr fontId="2" type="noConversion"/>
  </si>
  <si>
    <t>专业的市场才能30%，否则不变</t>
    <phoneticPr fontId="2" type="noConversion"/>
  </si>
  <si>
    <t>歌舞娱乐游戏放映场所</t>
    <phoneticPr fontId="2" type="noConversion"/>
  </si>
  <si>
    <t>观众放映</t>
    <phoneticPr fontId="2" type="noConversion"/>
  </si>
  <si>
    <t>其他</t>
    <phoneticPr fontId="2" type="noConversion"/>
  </si>
  <si>
    <t>展览厅</t>
    <phoneticPr fontId="2" type="noConversion"/>
  </si>
  <si>
    <t>体育馆、展览馆、会堂、电影院</t>
    <phoneticPr fontId="2" type="noConversion"/>
  </si>
  <si>
    <t>其他有固定位子的</t>
    <phoneticPr fontId="2" type="noConversion"/>
  </si>
  <si>
    <t>0.75人/m2</t>
    <phoneticPr fontId="2" type="noConversion"/>
  </si>
  <si>
    <t>1m2/人</t>
    <phoneticPr fontId="2" type="noConversion"/>
  </si>
  <si>
    <t>0.5m2/人</t>
    <phoneticPr fontId="2" type="noConversion"/>
  </si>
  <si>
    <t>1.1倍位子数量</t>
    <phoneticPr fontId="2" type="noConversion"/>
  </si>
  <si>
    <t>食堂</t>
    <phoneticPr fontId="2" type="noConversion"/>
  </si>
  <si>
    <t>位子的数量</t>
    <phoneticPr fontId="2" type="noConversion"/>
  </si>
  <si>
    <t>餐厅</t>
    <phoneticPr fontId="2" type="noConversion"/>
  </si>
  <si>
    <t>饮食店</t>
    <phoneticPr fontId="2" type="noConversion"/>
  </si>
  <si>
    <t>100以上餐厨比：餐厅是1:1.1，食堂是1:1</t>
    <phoneticPr fontId="2" type="noConversion"/>
  </si>
  <si>
    <t>等级</t>
    <phoneticPr fontId="2" type="noConversion"/>
  </si>
  <si>
    <t>餐饮</t>
    <phoneticPr fontId="2" type="noConversion"/>
  </si>
  <si>
    <t>人员密度</t>
    <phoneticPr fontId="2" type="noConversion"/>
  </si>
  <si>
    <t>疏散宽度</t>
    <phoneticPr fontId="2" type="noConversion"/>
  </si>
  <si>
    <t>各个建筑最小净宽度</t>
    <phoneticPr fontId="2" type="noConversion"/>
  </si>
  <si>
    <t>最小净宽度</t>
    <phoneticPr fontId="2" type="noConversion"/>
  </si>
  <si>
    <t>高层公建</t>
    <phoneticPr fontId="2" type="noConversion"/>
  </si>
  <si>
    <t>厂房</t>
    <phoneticPr fontId="2" type="noConversion"/>
  </si>
  <si>
    <t>其他</t>
    <phoneticPr fontId="2" type="noConversion"/>
  </si>
  <si>
    <t>医院</t>
    <phoneticPr fontId="2" type="noConversion"/>
  </si>
  <si>
    <t>营业厅、观众厅、展览厅剧场、
电影院、礼堂、体育馆</t>
    <phoneticPr fontId="2" type="noConversion"/>
  </si>
  <si>
    <t>疏散门</t>
    <phoneticPr fontId="2" type="noConversion"/>
  </si>
  <si>
    <t>疏散走道</t>
    <phoneticPr fontId="2" type="noConversion"/>
  </si>
  <si>
    <t>疏散楼梯</t>
    <phoneticPr fontId="2" type="noConversion"/>
  </si>
  <si>
    <t>首层外门</t>
    <phoneticPr fontId="2" type="noConversion"/>
  </si>
  <si>
    <t>1.3-1.4</t>
    <phoneticPr fontId="2" type="noConversion"/>
  </si>
  <si>
    <t>1.4-1.5</t>
    <phoneticPr fontId="2" type="noConversion"/>
  </si>
  <si>
    <t>——</t>
    <phoneticPr fontId="2" type="noConversion"/>
  </si>
  <si>
    <t>——</t>
    <phoneticPr fontId="2" type="noConversion"/>
  </si>
  <si>
    <t>单多层公共</t>
    <phoneticPr fontId="2" type="noConversion"/>
  </si>
  <si>
    <t>记忆宫殿记忆法</t>
    <phoneticPr fontId="2" type="noConversion"/>
  </si>
  <si>
    <t>安全出口</t>
    <phoneticPr fontId="2" type="noConversion"/>
  </si>
  <si>
    <t>场景：工厂失火，大家疏散</t>
    <phoneticPr fontId="2" type="noConversion"/>
  </si>
  <si>
    <t>单多层公共</t>
    <phoneticPr fontId="2" type="noConversion"/>
  </si>
  <si>
    <t>老公公</t>
    <phoneticPr fontId="2" type="noConversion"/>
  </si>
  <si>
    <t>高层公建其他</t>
    <phoneticPr fontId="2" type="noConversion"/>
  </si>
  <si>
    <t>高层公建医院</t>
    <phoneticPr fontId="2" type="noConversion"/>
  </si>
  <si>
    <t>营业厅、观众厅、展览厅剧场、
电影院、礼堂、体育馆</t>
    <phoneticPr fontId="2" type="noConversion"/>
  </si>
  <si>
    <t>工人</t>
    <phoneticPr fontId="2" type="noConversion"/>
  </si>
  <si>
    <t>医院</t>
    <phoneticPr fontId="2" type="noConversion"/>
  </si>
  <si>
    <t>栏杆</t>
    <phoneticPr fontId="2" type="noConversion"/>
  </si>
  <si>
    <t>栏杆</t>
    <phoneticPr fontId="2" type="noConversion"/>
  </si>
  <si>
    <t>工人湿衣儿</t>
    <phoneticPr fontId="2" type="noConversion"/>
  </si>
  <si>
    <t>老公公躲弹打911</t>
    <phoneticPr fontId="2" type="noConversion"/>
  </si>
  <si>
    <t>高速公路手提鸡鸭</t>
    <phoneticPr fontId="2" type="noConversion"/>
  </si>
  <si>
    <t>电影院人多，影视剧</t>
    <phoneticPr fontId="2" type="noConversion"/>
  </si>
  <si>
    <t>加医院+1</t>
    <phoneticPr fontId="2" type="noConversion"/>
  </si>
  <si>
    <t>表头：门口走楼外</t>
    <phoneticPr fontId="2" type="noConversion"/>
  </si>
  <si>
    <t>2、疏散宽度</t>
    <phoneticPr fontId="2" type="noConversion"/>
  </si>
  <si>
    <t>用于疏散宽度的计算，
不用于疏散门数量的计算</t>
    <phoneticPr fontId="2" type="noConversion"/>
  </si>
  <si>
    <t>疏散宽度=人数*百人疏散指标/100=人员密度*面积*百人疏散指标/100</t>
    <phoneticPr fontId="2" type="noConversion"/>
  </si>
  <si>
    <t>12层</t>
    <phoneticPr fontId="2" type="noConversion"/>
  </si>
  <si>
    <t>3层</t>
    <phoneticPr fontId="2" type="noConversion"/>
  </si>
  <si>
    <t>4层</t>
    <phoneticPr fontId="2" type="noConversion"/>
  </si>
  <si>
    <t>百人疏散指标（人/m2）</t>
    <phoneticPr fontId="2" type="noConversion"/>
  </si>
  <si>
    <t>高层民用建筑</t>
    <phoneticPr fontId="2" type="noConversion"/>
  </si>
  <si>
    <t>体育馆</t>
    <phoneticPr fontId="2" type="noConversion"/>
  </si>
  <si>
    <t>3k-5k</t>
    <phoneticPr fontId="2" type="noConversion"/>
  </si>
  <si>
    <t>3k-10k</t>
    <phoneticPr fontId="2" type="noConversion"/>
  </si>
  <si>
    <t>10k-20k</t>
    <phoneticPr fontId="2" type="noConversion"/>
  </si>
  <si>
    <t>平坡</t>
    <phoneticPr fontId="2" type="noConversion"/>
  </si>
  <si>
    <t>阶梯</t>
    <phoneticPr fontId="2" type="noConversion"/>
  </si>
  <si>
    <t>门/走道</t>
    <phoneticPr fontId="2" type="noConversion"/>
  </si>
  <si>
    <t>楼梯</t>
    <phoneticPr fontId="2" type="noConversion"/>
  </si>
  <si>
    <r>
      <rPr>
        <b/>
        <sz val="8"/>
        <color rgb="FFD000D0"/>
        <rFont val="DengXian"/>
        <charset val="134"/>
        <scheme val="minor"/>
      </rPr>
      <t>本级不足下层界限，按下层计算。</t>
    </r>
    <r>
      <rPr>
        <sz val="8"/>
        <color theme="1"/>
        <rFont val="DengXian"/>
        <family val="2"/>
        <charset val="134"/>
        <scheme val="minor"/>
      </rPr>
      <t xml:space="preserve">
比如：3500，
得出=12.95
按照5k.0.45/100=21.5
则，就高选择21.5m</t>
    </r>
    <phoneticPr fontId="2" type="noConversion"/>
  </si>
  <si>
    <t>剧院/影院/礼堂</t>
    <phoneticPr fontId="2" type="noConversion"/>
  </si>
  <si>
    <t>小于2.5k</t>
    <phoneticPr fontId="2" type="noConversion"/>
  </si>
  <si>
    <t>小于1.2k</t>
    <phoneticPr fontId="2" type="noConversion"/>
  </si>
  <si>
    <t>12级</t>
    <phoneticPr fontId="2" type="noConversion"/>
  </si>
  <si>
    <t>3级</t>
    <phoneticPr fontId="2" type="noConversion"/>
  </si>
  <si>
    <t>厂房（门口走楼外）</t>
    <phoneticPr fontId="2" type="noConversion"/>
  </si>
  <si>
    <t>木结构（门口走楼外）</t>
    <phoneticPr fontId="2" type="noConversion"/>
  </si>
  <si>
    <t>地上1、2层</t>
    <phoneticPr fontId="2" type="noConversion"/>
  </si>
  <si>
    <t>地上3层</t>
    <phoneticPr fontId="2" type="noConversion"/>
  </si>
  <si>
    <t>其他建筑（门口走楼外）</t>
    <phoneticPr fontId="2" type="noConversion"/>
  </si>
  <si>
    <t>地上</t>
    <phoneticPr fontId="2" type="noConversion"/>
  </si>
  <si>
    <t>地下</t>
    <phoneticPr fontId="2" type="noConversion"/>
  </si>
  <si>
    <t>10m以下含</t>
    <phoneticPr fontId="2" type="noConversion"/>
  </si>
  <si>
    <t>10m以上</t>
    <phoneticPr fontId="2" type="noConversion"/>
  </si>
  <si>
    <t>——</t>
    <phoneticPr fontId="2" type="noConversion"/>
  </si>
  <si>
    <t>特殊情况：</t>
    <phoneticPr fontId="2" type="noConversion"/>
  </si>
  <si>
    <r>
      <rPr>
        <b/>
        <u/>
        <sz val="12"/>
        <color theme="1"/>
        <rFont val="DengXian"/>
        <charset val="134"/>
        <scheme val="minor"/>
      </rPr>
      <t>人不多的公共建筑</t>
    </r>
    <r>
      <rPr>
        <sz val="12"/>
        <color theme="1"/>
        <rFont val="DengXian"/>
        <family val="2"/>
        <charset val="134"/>
        <scheme val="minor"/>
      </rPr>
      <t>：门口0.9m；走楼1.1m；低于18m的住宅一侧有栏杆的楼梯。1.0m</t>
    </r>
    <phoneticPr fontId="2" type="noConversion"/>
  </si>
  <si>
    <t>人员密集的公共场所，如营业厅、观众厅、礼堂、电影院、剧场和体育馆的观众厅，公共娱乐场 所中的出入大厅、舞厅，候机(车、船)厅及医院的门诊大厅等面积较大</t>
    <phoneticPr fontId="2" type="noConversion"/>
  </si>
  <si>
    <t>地下半地下：</t>
    <phoneticPr fontId="2" type="noConversion"/>
  </si>
  <si>
    <t>人员密集的厅、
歌舞娱乐放映游艺场所</t>
    <phoneticPr fontId="2" type="noConversion"/>
  </si>
  <si>
    <t>12层</t>
    <phoneticPr fontId="2" type="noConversion"/>
  </si>
  <si>
    <t>3层</t>
    <phoneticPr fontId="2" type="noConversion"/>
  </si>
  <si>
    <t>4层</t>
    <phoneticPr fontId="2" type="noConversion"/>
  </si>
  <si>
    <t>12级</t>
    <phoneticPr fontId="2" type="noConversion"/>
  </si>
  <si>
    <t>3级</t>
    <phoneticPr fontId="2" type="noConversion"/>
  </si>
  <si>
    <t>4级</t>
    <phoneticPr fontId="2" type="noConversion"/>
  </si>
  <si>
    <r>
      <rPr>
        <b/>
        <u/>
        <sz val="12"/>
        <color theme="1"/>
        <rFont val="DengXian"/>
        <charset val="134"/>
        <scheme val="minor"/>
      </rPr>
      <t>人很多的厅</t>
    </r>
    <r>
      <rPr>
        <sz val="12"/>
        <color theme="1"/>
        <rFont val="DengXian"/>
        <family val="2"/>
        <charset val="134"/>
        <scheme val="minor"/>
      </rPr>
      <t>：外1.4m，小巷子：3m</t>
    </r>
    <phoneticPr fontId="2" type="noConversion"/>
  </si>
  <si>
    <r>
      <rPr>
        <b/>
        <u/>
        <sz val="12"/>
        <color rgb="FFFF0000"/>
        <rFont val="DengXian"/>
        <charset val="134"/>
        <scheme val="minor"/>
      </rPr>
      <t>疏散宽度=人数*百人疏散指标/100</t>
    </r>
    <r>
      <rPr>
        <sz val="10"/>
        <color theme="1"/>
        <rFont val="DengXian"/>
        <charset val="134"/>
        <scheme val="minor"/>
      </rPr>
      <t xml:space="preserve">
其中，</t>
    </r>
    <r>
      <rPr>
        <b/>
        <sz val="10"/>
        <color rgb="FFFF0000"/>
        <rFont val="DengXian"/>
        <charset val="134"/>
        <scheme val="minor"/>
      </rPr>
      <t>人数</t>
    </r>
    <r>
      <rPr>
        <sz val="10"/>
        <color theme="1"/>
        <rFont val="DengXian"/>
        <charset val="134"/>
        <scheme val="minor"/>
      </rPr>
      <t xml:space="preserve">=人员密度*建筑面积
</t>
    </r>
    <r>
      <rPr>
        <b/>
        <sz val="10"/>
        <color rgb="FFFF0000"/>
        <rFont val="DengXian"/>
        <charset val="134"/>
        <scheme val="minor"/>
      </rPr>
      <t>人员密度</t>
    </r>
    <r>
      <rPr>
        <sz val="10"/>
        <color theme="1"/>
        <rFont val="DengXian"/>
        <charset val="134"/>
        <scheme val="minor"/>
      </rPr>
      <t xml:space="preserve">是记忆，或者单位人员占用面积的倒数。
</t>
    </r>
    <r>
      <rPr>
        <b/>
        <sz val="10"/>
        <color rgb="FFFF0000"/>
        <rFont val="DengXian"/>
        <charset val="134"/>
        <scheme val="minor"/>
      </rPr>
      <t>百人疏散宽度</t>
    </r>
    <r>
      <rPr>
        <sz val="10"/>
        <color theme="1"/>
        <rFont val="DengXian"/>
        <charset val="134"/>
        <scheme val="minor"/>
      </rPr>
      <t>指标，是需要记忆
取值，看包括楼层，最多人数</t>
    </r>
    <phoneticPr fontId="2" type="noConversion"/>
  </si>
  <si>
    <r>
      <rPr>
        <b/>
        <sz val="16"/>
        <color theme="1"/>
        <rFont val="DengXian"/>
        <charset val="134"/>
        <scheme val="minor"/>
      </rPr>
      <t>商场</t>
    </r>
    <r>
      <rPr>
        <b/>
        <sz val="9"/>
        <color theme="1"/>
        <rFont val="DengXian"/>
        <charset val="134"/>
        <scheme val="minor"/>
      </rPr>
      <t>：，注意区分人员密度</t>
    </r>
    <phoneticPr fontId="2" type="noConversion"/>
  </si>
  <si>
    <r>
      <t xml:space="preserve">地下：
</t>
    </r>
    <r>
      <rPr>
        <sz val="10"/>
        <color theme="1"/>
        <rFont val="DengXian"/>
        <charset val="134"/>
        <scheme val="minor"/>
      </rPr>
      <t>不分楼层/耐火等级</t>
    </r>
    <phoneticPr fontId="2" type="noConversion"/>
  </si>
  <si>
    <t xml:space="preserve">地上：
</t>
    <phoneticPr fontId="2" type="noConversion"/>
  </si>
  <si>
    <t>参考其他表格
，具体看总共几层</t>
    <phoneticPr fontId="2" type="noConversion"/>
  </si>
  <si>
    <t>总共几层</t>
    <phoneticPr fontId="2" type="noConversion"/>
  </si>
  <si>
    <t>总共几层</t>
    <phoneticPr fontId="2" type="noConversion"/>
  </si>
  <si>
    <r>
      <t xml:space="preserve">地上地下
</t>
    </r>
    <r>
      <rPr>
        <b/>
        <u/>
        <sz val="12"/>
        <color theme="1"/>
        <rFont val="DengXian"/>
        <charset val="134"/>
        <scheme val="minor"/>
      </rPr>
      <t>独立核算</t>
    </r>
    <phoneticPr fontId="2" type="noConversion"/>
  </si>
  <si>
    <r>
      <rPr>
        <b/>
        <u/>
        <sz val="12"/>
        <color theme="1"/>
        <rFont val="DengXian"/>
        <charset val="134"/>
        <scheme val="minor"/>
      </rPr>
      <t>办公室</t>
    </r>
    <r>
      <rPr>
        <b/>
        <u/>
        <sz val="12"/>
        <color theme="1"/>
        <rFont val="DengXian"/>
        <family val="2"/>
        <charset val="134"/>
        <scheme val="minor"/>
      </rPr>
      <t>门洞</t>
    </r>
    <r>
      <rPr>
        <sz val="12"/>
        <color theme="1"/>
        <rFont val="DengXian"/>
        <family val="2"/>
        <charset val="134"/>
        <scheme val="minor"/>
      </rPr>
      <t>：宽*长度=1*2.1，不带门框</t>
    </r>
    <phoneticPr fontId="2" type="noConversion"/>
  </si>
  <si>
    <t>厂房内任一点到安全出口的距离（第一+二段）</t>
    <phoneticPr fontId="2" type="noConversion"/>
  </si>
  <si>
    <t>甲</t>
    <phoneticPr fontId="2" type="noConversion"/>
  </si>
  <si>
    <t>乙</t>
    <phoneticPr fontId="2" type="noConversion"/>
  </si>
  <si>
    <t>丙</t>
    <phoneticPr fontId="2" type="noConversion"/>
  </si>
  <si>
    <t>丁</t>
    <phoneticPr fontId="2" type="noConversion"/>
  </si>
  <si>
    <t>戊</t>
    <phoneticPr fontId="2" type="noConversion"/>
  </si>
  <si>
    <t>耐火</t>
    <phoneticPr fontId="2" type="noConversion"/>
  </si>
  <si>
    <t>类型</t>
    <phoneticPr fontId="2" type="noConversion"/>
  </si>
  <si>
    <t>单层</t>
    <phoneticPr fontId="2" type="noConversion"/>
  </si>
  <si>
    <t>多层</t>
    <phoneticPr fontId="2" type="noConversion"/>
  </si>
  <si>
    <t>高层</t>
    <phoneticPr fontId="2" type="noConversion"/>
  </si>
  <si>
    <t>地下</t>
    <phoneticPr fontId="2" type="noConversion"/>
  </si>
  <si>
    <t>30(适中要求)</t>
    <phoneticPr fontId="2" type="noConversion"/>
  </si>
  <si>
    <t>小孩子与老人，到歌舞游乐场所玩，到医院躲弹，先住到高楼病房，等高楼的医生来看病。送到学校躲弹，高层继续教育。随后去住高宾馆，看高展览。其他躲弹继续，最后到高层</t>
    <phoneticPr fontId="2" type="noConversion"/>
  </si>
  <si>
    <t>小孩子与老人，到歌舞游乐场所玩，到医院躲弹，先住到高楼病房，等高楼的医生来看病。送到学校躲弹，高层继续教育。随后去住高宾馆，看高展览。其他躲弹继续，最后到高层</t>
    <phoneticPr fontId="2" type="noConversion"/>
  </si>
  <si>
    <t>有自喷也不管用！！</t>
    <phoneticPr fontId="2" type="noConversion"/>
  </si>
  <si>
    <t xml:space="preserve">门的开启方向：疏散方向
</t>
    <phoneticPr fontId="2" type="noConversion"/>
  </si>
  <si>
    <t>有自喷250，
敞开+55
没门-52，
先乘后加减，
有加就不减。
下楼跑室外
不行先乙门
无门4层15m</t>
    <phoneticPr fontId="2" type="noConversion"/>
  </si>
  <si>
    <t>1.25
+5
-5-2
楼梯，1.5倍水平投影距离</t>
    <phoneticPr fontId="2" type="noConversion"/>
  </si>
  <si>
    <t>房间的门</t>
  </si>
  <si>
    <t>首层外门</t>
  </si>
  <si>
    <t>首层楼梯间的门</t>
  </si>
  <si>
    <t>中间层楼梯间的门</t>
  </si>
  <si>
    <t>地下楼梯间的门</t>
  </si>
  <si>
    <t>通向屋面的门或窗应向外开启</t>
  </si>
  <si>
    <t>外开</t>
    <phoneticPr fontId="2" type="noConversion"/>
  </si>
  <si>
    <t>内开</t>
    <phoneticPr fontId="2" type="noConversion"/>
  </si>
  <si>
    <t>小住（21m）
乙级+开敞</t>
    <phoneticPr fontId="2" type="noConversion"/>
  </si>
  <si>
    <t>厂房321
大高公公32及以上
民女33岁
地下310</t>
    <phoneticPr fontId="2" type="noConversion"/>
  </si>
  <si>
    <t>工业建筑只有24m以下：单多层；24m以上高层，部分12类</t>
    <phoneticPr fontId="2" type="noConversion"/>
  </si>
  <si>
    <t>主要用全是厂房
实际防火都能用，无限制</t>
    <phoneticPr fontId="2" type="noConversion"/>
  </si>
  <si>
    <t>楼梯类型选择</t>
    <phoneticPr fontId="2" type="noConversion"/>
  </si>
  <si>
    <t>部位</t>
    <phoneticPr fontId="2" type="noConversion"/>
  </si>
  <si>
    <t>应急照明</t>
    <phoneticPr fontId="2" type="noConversion"/>
  </si>
  <si>
    <t>应急广播</t>
    <phoneticPr fontId="2" type="noConversion"/>
  </si>
  <si>
    <t>消火栓</t>
    <phoneticPr fontId="2" type="noConversion"/>
  </si>
  <si>
    <t>专线电话</t>
    <phoneticPr fontId="2" type="noConversion"/>
  </si>
  <si>
    <t>消防软管</t>
    <phoneticPr fontId="2" type="noConversion"/>
  </si>
  <si>
    <t>避难层</t>
    <phoneticPr fontId="2" type="noConversion"/>
  </si>
  <si>
    <t>避难走道</t>
    <phoneticPr fontId="2" type="noConversion"/>
  </si>
  <si>
    <t>病房楼避难间</t>
    <phoneticPr fontId="2" type="noConversion"/>
  </si>
  <si>
    <t>辅助设备配备</t>
    <phoneticPr fontId="2" type="noConversion"/>
  </si>
  <si>
    <r>
      <t xml:space="preserve">
观众厅、展览厅、多功能厅、餐厅、营业厅—</t>
    </r>
    <r>
      <rPr>
        <b/>
        <u/>
        <sz val="9"/>
        <color theme="5" tint="-0.249977111117893"/>
        <rFont val="DengXian"/>
        <charset val="134"/>
        <scheme val="minor"/>
      </rPr>
      <t>营长多观战</t>
    </r>
    <r>
      <rPr>
        <b/>
        <sz val="9"/>
        <color rgb="FFD000D0"/>
        <rFont val="DengXian"/>
        <charset val="134"/>
        <scheme val="minor"/>
      </rPr>
      <t xml:space="preserve">
特殊：5厅   30
不能直通室外，+10m走道，不是距离！！
有自喷250，
因此最多：30*1.25+10*1.25</t>
    </r>
    <phoneticPr fontId="2" type="noConversion"/>
  </si>
  <si>
    <t xml:space="preserve">高仓，高厂甲乙丙
高公公：小32，就穿裙子
弹多，商图会展歌医旅,6+
2133除开户
其他地下
</t>
    <phoneticPr fontId="2" type="noConversion"/>
  </si>
  <si>
    <t>3、泄压面积计算</t>
    <phoneticPr fontId="2" type="noConversion"/>
  </si>
  <si>
    <r>
      <t>6步走
1、计算长径比：L*(W+H)2/4WH
2、与3的比较。一般0-3，3-6, 6-9 ，9-12，分别平均划分为1、2、3、4个区域，把L平均划分
3、带入验算，再次与3相比较。原来的L\W\H,位置均不变动。ok
4、带入公式：S=10CV</t>
    </r>
    <r>
      <rPr>
        <sz val="6"/>
        <color theme="1"/>
        <rFont val="DengXian"/>
        <charset val="134"/>
        <scheme val="minor"/>
      </rPr>
      <t xml:space="preserve">2/3
</t>
    </r>
    <r>
      <rPr>
        <sz val="8"/>
        <color theme="1"/>
        <rFont val="DengXian"/>
        <charset val="134"/>
        <scheme val="minor"/>
      </rPr>
      <t>5、查出值，计算V值
6、乘以分段数</t>
    </r>
    <phoneticPr fontId="2" type="noConversion"/>
  </si>
  <si>
    <r>
      <t>1、丙类液体中间储罐应设置在</t>
    </r>
    <r>
      <rPr>
        <sz val="10"/>
        <color rgb="FFFF0000"/>
        <rFont val="DengXian (正文)"/>
        <family val="3"/>
        <charset val="134"/>
      </rPr>
      <t>单独房间</t>
    </r>
    <r>
      <rPr>
        <sz val="10"/>
        <color theme="1"/>
        <rFont val="DengXian"/>
        <family val="2"/>
        <charset val="134"/>
        <scheme val="minor"/>
      </rPr>
      <t xml:space="preserve">内，其容量不大于 </t>
    </r>
    <r>
      <rPr>
        <sz val="10"/>
        <color rgb="FFFF0000"/>
        <rFont val="DengXian (正文)"/>
        <family val="3"/>
        <charset val="134"/>
      </rPr>
      <t>5m3</t>
    </r>
    <r>
      <rPr>
        <sz val="10"/>
        <color theme="1"/>
        <rFont val="DengXian (正文)"/>
        <family val="3"/>
        <charset val="134"/>
      </rPr>
      <t>（民用建筑1m3）</t>
    </r>
    <r>
      <rPr>
        <b/>
        <sz val="10"/>
        <color rgb="FFD000D0"/>
        <rFont val="DengXian (正文)"/>
        <family val="3"/>
        <charset val="134"/>
      </rPr>
      <t>5饼</t>
    </r>
    <r>
      <rPr>
        <sz val="10"/>
        <color theme="1"/>
        <rFont val="DengXian"/>
        <family val="2"/>
        <charset val="134"/>
        <scheme val="minor"/>
      </rPr>
      <t xml:space="preserve">
2、应采用耐火极 限不低于 </t>
    </r>
    <r>
      <rPr>
        <b/>
        <sz val="10"/>
        <color rgb="FFFF0000"/>
        <rFont val="DengXian"/>
        <charset val="134"/>
        <scheme val="minor"/>
      </rPr>
      <t>3.00h</t>
    </r>
    <r>
      <rPr>
        <sz val="10"/>
        <color theme="1"/>
        <rFont val="DengXian"/>
        <family val="2"/>
        <charset val="134"/>
        <scheme val="minor"/>
      </rPr>
      <t xml:space="preserve"> 的防火隔墙和</t>
    </r>
    <r>
      <rPr>
        <b/>
        <sz val="10"/>
        <color rgb="FFFF0000"/>
        <rFont val="DengXian"/>
        <charset val="134"/>
        <scheme val="minor"/>
      </rPr>
      <t xml:space="preserve"> 1.50h </t>
    </r>
    <r>
      <rPr>
        <sz val="10"/>
        <color theme="1"/>
        <rFont val="DengXian"/>
        <family val="2"/>
        <charset val="134"/>
        <scheme val="minor"/>
      </rPr>
      <t>的楼板与其他部位分隔，房间门应为</t>
    </r>
    <r>
      <rPr>
        <sz val="10"/>
        <color rgb="FFFF0000"/>
        <rFont val="DengXian (正文)"/>
        <family val="3"/>
        <charset val="134"/>
      </rPr>
      <t>甲级</t>
    </r>
    <r>
      <rPr>
        <sz val="10"/>
        <color theme="1"/>
        <rFont val="DengXian"/>
        <family val="2"/>
        <charset val="134"/>
        <scheme val="minor"/>
      </rPr>
      <t>防火门。（</t>
    </r>
    <r>
      <rPr>
        <sz val="10"/>
        <color rgb="FFFF0000"/>
        <rFont val="DengXian (正文)"/>
        <family val="3"/>
        <charset val="134"/>
      </rPr>
      <t>3+1.5+甲</t>
    </r>
    <r>
      <rPr>
        <sz val="10"/>
        <color theme="1"/>
        <rFont val="DengXian"/>
        <family val="2"/>
        <charset val="134"/>
        <scheme val="minor"/>
      </rPr>
      <t>）</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</si>
</sst>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35">
    <font>
      <sz val="12"/>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sz val="12"/>
      <color rgb="FF00B050"/>
      <name val="DengXian"/>
      <charset val="134"/>
      <scheme val="minor"/>
    </font>
    <font>
      <b/>
      <sz val="10"/>
      <color rgb="FFFF0000"/>
      <name val="DengXian"/>
      <family val="2"/>
      <charset val="134"/>
      <scheme val="minor"/>
    </font>
    <font>
      <sz val="10"/>
      <color theme="1"/>
      <name val="DengXian (正文)"/>
      <charset val="134"/>
    </font>
    <font>
      <b/>
      <sz val="10"/>
      <color rgb="FFFF0000"/>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sz val="12"/>
      <color rgb="FF00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u/>
      <sz val="8"/>
      <color rgb="FFFF0000"/>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
      <sz val="10"/>
      <color rgb="FFD000D0"/>
      <name val="DengXian (正文)"/>
      <family val="3"/>
      <charset val="134"/>
    </font>
    <font>
      <sz val="10"/>
      <color theme="1"/>
      <name val="DengXian (正文)"/>
      <family val="3"/>
      <charset val="134"/>
    </font>
    <font>
      <sz val="10"/>
      <color theme="1"/>
      <name val="Times New Roman"/>
      <family val="1"/>
    </font>
    <font>
      <vertAlign val="superscript"/>
      <sz val="11"/>
      <color theme="1"/>
      <name val="宋体"/>
      <family val="3"/>
      <charset val="134"/>
    </font>
    <font>
      <sz val="16"/>
      <color theme="1"/>
      <name val="宋体"/>
      <family val="3"/>
      <charset val="134"/>
    </font>
    <font>
      <sz val="9"/>
      <color theme="1"/>
      <name val="宋体"/>
      <family val="3"/>
      <charset val="134"/>
    </font>
    <font>
      <b/>
      <u/>
      <sz val="10"/>
      <color rgb="FFD000D0"/>
      <name val="DengXian"/>
      <charset val="134"/>
      <scheme val="minor"/>
    </font>
    <font>
      <b/>
      <sz val="11"/>
      <color rgb="FFFF0000"/>
      <name val="宋体"/>
      <family val="3"/>
      <charset val="134"/>
    </font>
    <font>
      <b/>
      <sz val="12"/>
      <color theme="1"/>
      <name val="宋体"/>
      <family val="3"/>
      <charset val="134"/>
    </font>
    <font>
      <b/>
      <sz val="14"/>
      <color theme="1"/>
      <name val="宋体"/>
      <family val="3"/>
      <charset val="134"/>
    </font>
    <font>
      <sz val="14"/>
      <color theme="1"/>
      <name val="宋体"/>
      <family val="3"/>
      <charset val="134"/>
    </font>
    <font>
      <b/>
      <sz val="10"/>
      <color rgb="FFD000D0"/>
      <name val="DengXian (正文)"/>
      <family val="3"/>
      <charset val="134"/>
    </font>
    <font>
      <b/>
      <sz val="12"/>
      <color theme="0"/>
      <name val="DengXian"/>
      <charset val="134"/>
      <scheme val="minor"/>
    </font>
    <font>
      <b/>
      <sz val="8"/>
      <color theme="0"/>
      <name val="DengXian"/>
      <charset val="134"/>
      <scheme val="minor"/>
    </font>
    <font>
      <b/>
      <sz val="8"/>
      <color rgb="FFD000D0"/>
      <name val="DengXian"/>
      <charset val="134"/>
      <scheme val="minor"/>
    </font>
    <font>
      <b/>
      <sz val="20"/>
      <color rgb="FFD000D0"/>
      <name val="DengXian"/>
      <charset val="134"/>
      <scheme val="minor"/>
    </font>
    <font>
      <b/>
      <sz val="18"/>
      <color theme="1"/>
      <name val="DengXian"/>
      <charset val="134"/>
      <scheme val="minor"/>
    </font>
    <font>
      <b/>
      <sz val="9"/>
      <color rgb="FFD000D0"/>
      <name val="DengXian"/>
      <charset val="134"/>
      <scheme val="minor"/>
    </font>
    <font>
      <b/>
      <sz val="10"/>
      <color theme="1"/>
      <name val="DengXian"/>
      <charset val="134"/>
      <scheme val="minor"/>
    </font>
    <font>
      <sz val="11"/>
      <color theme="1"/>
      <name val="DengXian"/>
      <charset val="134"/>
      <scheme val="minor"/>
    </font>
    <font>
      <sz val="8"/>
      <color rgb="FFD000D0"/>
      <name val="DengXian"/>
      <charset val="134"/>
      <scheme val="minor"/>
    </font>
    <font>
      <b/>
      <u/>
      <sz val="12"/>
      <color rgb="FFFF0000"/>
      <name val="DengXian"/>
      <charset val="134"/>
      <scheme val="minor"/>
    </font>
    <font>
      <b/>
      <u/>
      <sz val="14"/>
      <color rgb="FF00B0F0"/>
      <name val="DengXian"/>
      <charset val="134"/>
      <scheme val="minor"/>
    </font>
    <font>
      <b/>
      <sz val="12"/>
      <color theme="1"/>
      <name val="DengXian"/>
      <family val="2"/>
      <charset val="134"/>
      <scheme val="minor"/>
    </font>
    <font>
      <b/>
      <u/>
      <sz val="12"/>
      <color theme="1"/>
      <name val="DengXian"/>
      <charset val="134"/>
      <scheme val="minor"/>
    </font>
    <font>
      <b/>
      <sz val="9"/>
      <color theme="1"/>
      <name val="DengXian"/>
      <charset val="134"/>
      <scheme val="minor"/>
    </font>
    <font>
      <b/>
      <sz val="16"/>
      <color theme="1"/>
      <name val="DengXian"/>
      <charset val="134"/>
      <scheme val="minor"/>
    </font>
    <font>
      <b/>
      <u/>
      <sz val="12"/>
      <color theme="1"/>
      <name val="DengXian"/>
      <family val="2"/>
      <charset val="134"/>
      <scheme val="minor"/>
    </font>
    <font>
      <sz val="8"/>
      <color rgb="FFD000D0"/>
      <name val="DengXian"/>
      <family val="2"/>
      <charset val="134"/>
      <scheme val="minor"/>
    </font>
    <font>
      <b/>
      <sz val="12"/>
      <color rgb="FF0070C0"/>
      <name val="DengXian"/>
      <charset val="134"/>
      <scheme val="minor"/>
    </font>
    <font>
      <b/>
      <u/>
      <sz val="9"/>
      <color theme="5" tint="-0.249977111117893"/>
      <name val="DengXian"/>
      <charset val="134"/>
      <scheme val="minor"/>
    </font>
    <font>
      <sz val="6"/>
      <color theme="1"/>
      <name val="DengXian"/>
      <charset val="134"/>
      <scheme val="minor"/>
    </font>
  </fonts>
  <fills count="22">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7" tint="0.39997558519241921"/>
        <bgColor indexed="64"/>
      </patternFill>
    </fill>
    <fill>
      <patternFill patternType="solid">
        <fgColor theme="2"/>
        <bgColor indexed="64"/>
      </patternFill>
    </fill>
    <fill>
      <patternFill patternType="solid">
        <fgColor theme="5" tint="0.39997558519241921"/>
        <bgColor indexed="64"/>
      </patternFill>
    </fill>
    <fill>
      <patternFill patternType="solid">
        <fgColor theme="5" tint="-0.249977111117893"/>
        <bgColor indexed="64"/>
      </patternFill>
    </fill>
  </fills>
  <borders count="4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
      <left style="medium">
        <color indexed="64"/>
      </left>
      <right style="thin">
        <color auto="1"/>
      </right>
      <top style="medium">
        <color indexed="64"/>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right style="thin">
        <color auto="1"/>
      </right>
      <top style="thin">
        <color auto="1"/>
      </top>
      <bottom style="medium">
        <color indexed="64"/>
      </bottom>
      <diagonal/>
    </border>
  </borders>
  <cellStyleXfs count="1">
    <xf numFmtId="0" fontId="0" fillId="0" borderId="0"/>
  </cellStyleXfs>
  <cellXfs count="581">
    <xf numFmtId="0" fontId="0" fillId="0" borderId="0" xfId="0"/>
    <xf numFmtId="0" fontId="0" fillId="0" borderId="0" xfId="0" applyAlignment="1">
      <alignment vertical="center"/>
    </xf>
    <xf numFmtId="0" fontId="4"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8" fillId="0" borderId="3" xfId="0" applyFont="1" applyBorder="1" applyAlignment="1">
      <alignment vertical="center" wrapText="1"/>
    </xf>
    <xf numFmtId="0" fontId="12" fillId="0" borderId="3" xfId="0" applyFont="1" applyBorder="1" applyAlignment="1">
      <alignment horizontal="center" vertical="center" wrapText="1"/>
    </xf>
    <xf numFmtId="0" fontId="11" fillId="0" borderId="3" xfId="0" applyFont="1" applyBorder="1" applyAlignment="1">
      <alignment horizontal="center" vertical="center" wrapText="1"/>
    </xf>
    <xf numFmtId="0" fontId="14" fillId="0" borderId="3" xfId="0" applyFont="1" applyBorder="1" applyAlignment="1">
      <alignment horizontal="center" vertical="center" wrapText="1"/>
    </xf>
    <xf numFmtId="0" fontId="13"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8" fillId="0" borderId="3" xfId="0" applyFont="1" applyBorder="1" applyAlignment="1">
      <alignment horizontal="center" vertical="center"/>
    </xf>
    <xf numFmtId="0" fontId="0" fillId="0" borderId="3" xfId="0" applyBorder="1" applyAlignment="1">
      <alignment vertical="center" wrapText="1"/>
    </xf>
    <xf numFmtId="0" fontId="18" fillId="0" borderId="3" xfId="0" applyFont="1" applyBorder="1" applyAlignment="1">
      <alignment vertical="center" wrapText="1"/>
    </xf>
    <xf numFmtId="0" fontId="17" fillId="0" borderId="3" xfId="0" applyFont="1" applyBorder="1" applyAlignment="1">
      <alignment vertical="center"/>
    </xf>
    <xf numFmtId="0" fontId="17" fillId="0" borderId="3" xfId="0" applyFont="1" applyBorder="1" applyAlignment="1">
      <alignment horizontal="center" vertical="center"/>
    </xf>
    <xf numFmtId="0" fontId="17"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20" fillId="0" borderId="3" xfId="0" applyFont="1" applyBorder="1" applyAlignment="1">
      <alignment vertical="center" wrapText="1"/>
    </xf>
    <xf numFmtId="0" fontId="20" fillId="0" borderId="3" xfId="0" applyFont="1" applyBorder="1" applyAlignment="1">
      <alignment horizontal="left" vertical="center"/>
    </xf>
    <xf numFmtId="0" fontId="0" fillId="0" borderId="3" xfId="0" applyBorder="1" applyAlignment="1">
      <alignment horizontal="center" vertical="center" wrapText="1"/>
    </xf>
    <xf numFmtId="0" fontId="24"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1" fillId="0" borderId="3" xfId="0" applyFont="1" applyBorder="1" applyAlignment="1">
      <alignment wrapText="1"/>
    </xf>
    <xf numFmtId="0" fontId="11" fillId="0" borderId="3" xfId="0" applyFont="1" applyBorder="1" applyAlignment="1"/>
    <xf numFmtId="0" fontId="26" fillId="0" borderId="3" xfId="0" applyFont="1" applyBorder="1" applyAlignment="1">
      <alignment wrapText="1"/>
    </xf>
    <xf numFmtId="0" fontId="11" fillId="0" borderId="3" xfId="0" applyFont="1" applyBorder="1" applyAlignment="1">
      <alignment horizontal="center" wrapText="1"/>
    </xf>
    <xf numFmtId="0" fontId="11" fillId="0" borderId="3" xfId="0" applyFont="1" applyBorder="1" applyAlignment="1">
      <alignment horizontal="center"/>
    </xf>
    <xf numFmtId="0" fontId="4" fillId="0" borderId="0" xfId="0" applyFont="1"/>
    <xf numFmtId="0" fontId="0" fillId="0" borderId="3" xfId="0" applyBorder="1" applyAlignment="1">
      <alignment horizontal="center"/>
    </xf>
    <xf numFmtId="0" fontId="11"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3" fillId="0" borderId="3" xfId="0" applyFont="1" applyBorder="1" applyAlignment="1">
      <alignment horizontal="center" vertical="center" wrapText="1"/>
    </xf>
    <xf numFmtId="0" fontId="27"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4"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5" fillId="0" borderId="3" xfId="0" applyFont="1" applyBorder="1" applyAlignment="1">
      <alignment vertical="center" wrapText="1"/>
    </xf>
    <xf numFmtId="0" fontId="17"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5"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0" xfId="0" applyAlignment="1">
      <alignment horizontal="left" vertical="center" wrapText="1"/>
    </xf>
    <xf numFmtId="0" fontId="52" fillId="0" borderId="0" xfId="0" applyFont="1" applyAlignment="1">
      <alignment horizontal="left" vertical="center" wrapText="1"/>
    </xf>
    <xf numFmtId="0" fontId="55" fillId="0" borderId="0" xfId="0" applyFont="1" applyAlignment="1">
      <alignment horizontal="left" vertical="center" wrapText="1"/>
    </xf>
    <xf numFmtId="0" fontId="51" fillId="0" borderId="0" xfId="0" applyFont="1" applyAlignment="1">
      <alignment horizontal="left" vertical="center" wrapText="1"/>
    </xf>
    <xf numFmtId="0" fontId="59" fillId="0" borderId="3" xfId="0" applyFont="1" applyBorder="1" applyAlignment="1">
      <alignment vertical="center" wrapText="1"/>
    </xf>
    <xf numFmtId="0" fontId="18" fillId="0" borderId="3" xfId="0" applyFont="1" applyBorder="1" applyAlignment="1">
      <alignment horizontal="center" vertical="center" wrapText="1"/>
    </xf>
    <xf numFmtId="0" fontId="48" fillId="0" borderId="0" xfId="0" applyFont="1" applyAlignment="1">
      <alignment vertical="center" wrapText="1"/>
    </xf>
    <xf numFmtId="0" fontId="27" fillId="0" borderId="3" xfId="0" applyFont="1" applyBorder="1" applyAlignment="1">
      <alignment horizontal="center" vertical="center" wrapText="1"/>
    </xf>
    <xf numFmtId="0" fontId="27" fillId="0" borderId="0" xfId="0" applyFont="1" applyAlignment="1">
      <alignment vertical="top" wrapText="1"/>
    </xf>
    <xf numFmtId="0" fontId="55" fillId="0" borderId="3" xfId="0" applyFont="1" applyBorder="1" applyAlignment="1">
      <alignment horizontal="center" vertical="center" wrapText="1"/>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6" fillId="0" borderId="0" xfId="0" applyFont="1" applyAlignment="1">
      <alignment horizontal="center" vertical="center" wrapText="1"/>
    </xf>
    <xf numFmtId="0" fontId="64" fillId="2" borderId="3" xfId="0" applyFont="1" applyFill="1" applyBorder="1" applyAlignment="1">
      <alignment horizontal="center" vertical="center" wrapText="1"/>
    </xf>
    <xf numFmtId="0" fontId="65" fillId="0" borderId="3" xfId="0" applyFont="1" applyBorder="1" applyAlignment="1">
      <alignment vertical="center" wrapText="1"/>
    </xf>
    <xf numFmtId="0" fontId="66"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vertical="center"/>
    </xf>
    <xf numFmtId="0" fontId="0" fillId="0" borderId="0" xfId="0" applyAlignment="1">
      <alignment horizontal="center"/>
    </xf>
    <xf numFmtId="0" fontId="64"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2" fillId="2" borderId="3" xfId="0" applyFont="1" applyFill="1" applyBorder="1" applyAlignment="1">
      <alignment horizontal="center" vertical="center"/>
    </xf>
    <xf numFmtId="0" fontId="0" fillId="0" borderId="3" xfId="0" applyBorder="1" applyAlignment="1">
      <alignment horizontal="center" vertical="center" wrapText="1"/>
    </xf>
    <xf numFmtId="0" fontId="69"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wrapText="1"/>
    </xf>
    <xf numFmtId="0" fontId="0" fillId="0" borderId="3" xfId="0" applyBorder="1" applyAlignment="1">
      <alignment horizontal="left" vertical="center"/>
    </xf>
    <xf numFmtId="0" fontId="52"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3" fillId="0" borderId="0" xfId="0" applyFont="1" applyAlignment="1">
      <alignment vertical="center"/>
    </xf>
    <xf numFmtId="0" fontId="0" fillId="0" borderId="0" xfId="0"/>
    <xf numFmtId="0" fontId="0" fillId="0" borderId="4" xfId="0" applyBorder="1" applyAlignment="1">
      <alignment horizontal="center" vertical="center" wrapText="1"/>
    </xf>
    <xf numFmtId="0" fontId="0" fillId="0" borderId="3" xfId="0" applyBorder="1" applyAlignment="1">
      <alignment horizontal="center" vertical="center" wrapText="1"/>
    </xf>
    <xf numFmtId="0" fontId="18" fillId="0" borderId="3" xfId="0" applyFont="1" applyBorder="1" applyAlignment="1">
      <alignment horizontal="center" vertical="top"/>
    </xf>
    <xf numFmtId="0" fontId="18" fillId="0" borderId="3" xfId="0" applyFont="1" applyBorder="1" applyAlignment="1">
      <alignment vertical="top"/>
    </xf>
    <xf numFmtId="0" fontId="18" fillId="0" borderId="3" xfId="0" applyFont="1" applyBorder="1" applyAlignment="1">
      <alignment vertical="top" wrapText="1"/>
    </xf>
    <xf numFmtId="0" fontId="0" fillId="0" borderId="0" xfId="0" applyAlignment="1">
      <alignment horizontal="left"/>
    </xf>
    <xf numFmtId="0" fontId="18" fillId="0" borderId="3" xfId="0" applyFont="1" applyBorder="1" applyAlignment="1">
      <alignment horizontal="left" vertical="top" wrapText="1"/>
    </xf>
    <xf numFmtId="0" fontId="18" fillId="0" borderId="3" xfId="0" applyFont="1" applyBorder="1" applyAlignment="1">
      <alignment horizontal="left" vertical="top"/>
    </xf>
    <xf numFmtId="0" fontId="72" fillId="0" borderId="3" xfId="0" applyFont="1" applyBorder="1" applyAlignment="1">
      <alignment horizontal="left" vertical="top" wrapText="1"/>
    </xf>
    <xf numFmtId="0" fontId="72" fillId="0" borderId="3" xfId="0" applyFont="1" applyBorder="1" applyAlignment="1">
      <alignment vertical="top" wrapText="1"/>
    </xf>
    <xf numFmtId="0" fontId="18" fillId="0" borderId="0" xfId="0" applyFont="1" applyAlignment="1">
      <alignment horizontal="left" vertical="top" wrapText="1"/>
    </xf>
    <xf numFmtId="0" fontId="82" fillId="0" borderId="0" xfId="0" applyFont="1" applyAlignment="1">
      <alignment horizontal="left" vertical="top" wrapText="1"/>
    </xf>
    <xf numFmtId="14" fontId="18" fillId="0" borderId="3" xfId="0" applyNumberFormat="1" applyFont="1" applyBorder="1" applyAlignment="1">
      <alignment horizontal="center" vertical="top"/>
    </xf>
    <xf numFmtId="0" fontId="18" fillId="0" borderId="0" xfId="0" applyFont="1" applyAlignment="1">
      <alignment vertical="top" wrapText="1"/>
    </xf>
    <xf numFmtId="0" fontId="18" fillId="0" borderId="0" xfId="0" applyFont="1" applyAlignment="1">
      <alignment vertical="center" wrapText="1"/>
    </xf>
    <xf numFmtId="0" fontId="72" fillId="0" borderId="0" xfId="0" applyFont="1" applyAlignment="1">
      <alignment horizontal="left" vertical="top" wrapText="1"/>
    </xf>
    <xf numFmtId="0" fontId="72" fillId="0" borderId="0" xfId="0" applyFont="1" applyAlignment="1">
      <alignment horizontal="left" vertical="top"/>
    </xf>
    <xf numFmtId="0" fontId="86"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1"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17" fillId="0" borderId="3" xfId="0" applyFont="1" applyBorder="1" applyAlignment="1">
      <alignment horizontal="left" vertical="center" wrapText="1"/>
    </xf>
    <xf numFmtId="0" fontId="27" fillId="0" borderId="3" xfId="0" applyFont="1" applyBorder="1" applyAlignment="1">
      <alignment horizontal="left" vertical="top" wrapText="1"/>
    </xf>
    <xf numFmtId="0" fontId="27" fillId="0" borderId="3" xfId="0" applyFont="1" applyBorder="1" applyAlignment="1">
      <alignment vertical="top" wrapText="1"/>
    </xf>
    <xf numFmtId="0" fontId="0" fillId="0" borderId="3" xfId="0" applyBorder="1" applyAlignment="1">
      <alignment horizontal="center" vertical="center" wrapText="1"/>
    </xf>
    <xf numFmtId="0" fontId="18" fillId="0" borderId="3" xfId="0" applyFont="1" applyBorder="1" applyAlignment="1">
      <alignment horizontal="center" wrapText="1"/>
    </xf>
    <xf numFmtId="0" fontId="93" fillId="0" borderId="3" xfId="0" applyFont="1" applyBorder="1" applyAlignment="1">
      <alignment horizontal="center" vertical="center" wrapText="1"/>
    </xf>
    <xf numFmtId="0" fontId="91" fillId="0" borderId="3" xfId="0" applyFont="1" applyBorder="1" applyAlignment="1">
      <alignment horizontal="center"/>
    </xf>
    <xf numFmtId="0" fontId="11" fillId="0" borderId="6" xfId="0" applyFont="1" applyBorder="1" applyAlignment="1">
      <alignment horizontal="center" vertical="center"/>
    </xf>
    <xf numFmtId="0" fontId="11" fillId="6" borderId="3" xfId="0" applyFont="1" applyFill="1" applyBorder="1" applyAlignment="1">
      <alignment horizontal="center" vertical="center"/>
    </xf>
    <xf numFmtId="0" fontId="11" fillId="6" borderId="6" xfId="0" applyFont="1" applyFill="1" applyBorder="1" applyAlignment="1">
      <alignment horizontal="center" vertical="center"/>
    </xf>
    <xf numFmtId="0" fontId="33" fillId="0" borderId="18" xfId="0" applyFont="1" applyBorder="1" applyAlignment="1">
      <alignment horizontal="center" vertical="center" wrapText="1"/>
    </xf>
    <xf numFmtId="0" fontId="33" fillId="0" borderId="19" xfId="0" applyFont="1" applyBorder="1" applyAlignment="1">
      <alignment horizontal="center" vertical="center" wrapText="1"/>
    </xf>
    <xf numFmtId="0" fontId="27" fillId="0" borderId="19" xfId="0" applyFont="1"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3" xfId="0" applyBorder="1" applyAlignment="1">
      <alignment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52"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39"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48"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1" fillId="0" borderId="18" xfId="0" applyFont="1" applyBorder="1" applyAlignment="1">
      <alignment horizontal="center" vertical="center" wrapText="1"/>
    </xf>
    <xf numFmtId="0" fontId="4" fillId="2" borderId="16" xfId="0" applyFont="1" applyFill="1" applyBorder="1" applyAlignment="1">
      <alignment vertical="center" wrapText="1"/>
    </xf>
    <xf numFmtId="0" fontId="4" fillId="2" borderId="17" xfId="0" applyFont="1" applyFill="1" applyBorder="1" applyAlignment="1">
      <alignment vertical="center" wrapText="1"/>
    </xf>
    <xf numFmtId="49" fontId="17" fillId="0" borderId="22" xfId="0" applyNumberFormat="1" applyFont="1" applyBorder="1" applyAlignment="1">
      <alignment horizontal="left" vertical="center" wrapText="1"/>
    </xf>
    <xf numFmtId="0" fontId="27" fillId="0" borderId="22" xfId="0" applyFont="1" applyBorder="1" applyAlignment="1">
      <alignment vertical="center" wrapText="1"/>
    </xf>
    <xf numFmtId="0" fontId="99" fillId="0" borderId="22" xfId="0" applyFont="1" applyBorder="1" applyAlignment="1">
      <alignment vertical="center"/>
    </xf>
    <xf numFmtId="0" fontId="27" fillId="0" borderId="19" xfId="0" applyFont="1" applyBorder="1" applyAlignment="1">
      <alignment horizontal="left" vertical="top" wrapText="1"/>
    </xf>
    <xf numFmtId="0" fontId="4" fillId="0" borderId="6" xfId="0" applyFont="1" applyFill="1" applyBorder="1" applyAlignment="1">
      <alignment vertical="center" wrapText="1"/>
    </xf>
    <xf numFmtId="0" fontId="4" fillId="0" borderId="32" xfId="0" applyFont="1" applyFill="1" applyBorder="1" applyAlignment="1">
      <alignment vertical="center" wrapText="1"/>
    </xf>
    <xf numFmtId="0" fontId="0" fillId="0" borderId="0" xfId="0" applyFill="1" applyAlignment="1">
      <alignment vertical="center" wrapText="1"/>
    </xf>
    <xf numFmtId="0" fontId="91" fillId="0" borderId="0" xfId="0" applyFont="1" applyAlignment="1">
      <alignment horizontal="center" wrapText="1"/>
    </xf>
    <xf numFmtId="0" fontId="27" fillId="0" borderId="19" xfId="0" applyFont="1" applyBorder="1" applyAlignment="1">
      <alignment vertical="top" wrapText="1"/>
    </xf>
    <xf numFmtId="0" fontId="27" fillId="0" borderId="22" xfId="0" applyFont="1" applyBorder="1" applyAlignment="1">
      <alignment vertical="top" wrapText="1"/>
    </xf>
    <xf numFmtId="0" fontId="64" fillId="0" borderId="3" xfId="0" applyFont="1" applyFill="1" applyBorder="1" applyAlignment="1">
      <alignment horizontal="center" vertical="center" wrapText="1"/>
    </xf>
    <xf numFmtId="0" fontId="56" fillId="0" borderId="0" xfId="0" applyFont="1" applyFill="1" applyAlignment="1">
      <alignment vertical="center" wrapText="1"/>
    </xf>
    <xf numFmtId="0" fontId="50" fillId="0" borderId="3" xfId="0" applyFont="1" applyBorder="1" applyAlignment="1">
      <alignment horizontal="center" vertical="center" wrapText="1"/>
    </xf>
    <xf numFmtId="0" fontId="27" fillId="0" borderId="18" xfId="0" applyFont="1" applyBorder="1" applyAlignment="1">
      <alignment horizontal="center" vertical="center" wrapText="1"/>
    </xf>
    <xf numFmtId="0" fontId="27" fillId="0" borderId="0" xfId="0" applyFont="1" applyAlignment="1">
      <alignment wrapText="1"/>
    </xf>
    <xf numFmtId="0" fontId="27" fillId="0" borderId="20" xfId="0" applyFont="1" applyBorder="1" applyAlignment="1">
      <alignment horizontal="center" vertical="center" wrapText="1"/>
    </xf>
    <xf numFmtId="0" fontId="107" fillId="0" borderId="7" xfId="0" applyFont="1" applyFill="1" applyBorder="1" applyAlignment="1">
      <alignment horizontal="center" vertical="center"/>
    </xf>
    <xf numFmtId="0" fontId="0" fillId="0" borderId="0" xfId="0" applyFill="1" applyAlignment="1">
      <alignment wrapText="1"/>
    </xf>
    <xf numFmtId="0" fontId="97" fillId="0" borderId="0" xfId="0" applyFont="1" applyAlignment="1">
      <alignment horizontal="center" vertical="center" wrapText="1"/>
    </xf>
    <xf numFmtId="0" fontId="105" fillId="0" borderId="3" xfId="0" applyFont="1" applyBorder="1" applyAlignment="1">
      <alignment vertical="center" wrapText="1"/>
    </xf>
    <xf numFmtId="0" fontId="108" fillId="0" borderId="3" xfId="0" applyFont="1" applyBorder="1" applyAlignment="1">
      <alignment horizontal="left" vertical="center" wrapText="1"/>
    </xf>
    <xf numFmtId="0" fontId="0" fillId="0" borderId="0" xfId="0" applyAlignment="1">
      <alignment horizontal="center" wrapText="1"/>
    </xf>
    <xf numFmtId="0" fontId="50" fillId="0" borderId="3" xfId="0" applyFont="1" applyBorder="1" applyAlignment="1">
      <alignment horizontal="center" vertical="center" wrapText="1"/>
    </xf>
    <xf numFmtId="0" fontId="0" fillId="0" borderId="3" xfId="0" applyBorder="1" applyAlignment="1">
      <alignment horizontal="center"/>
    </xf>
    <xf numFmtId="0" fontId="0" fillId="0" borderId="6"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0" fillId="8" borderId="3" xfId="0" applyFill="1" applyBorder="1" applyAlignment="1">
      <alignment horizontal="center" vertical="center" wrapText="1"/>
    </xf>
    <xf numFmtId="0" fontId="50" fillId="0" borderId="0" xfId="0" applyFont="1" applyAlignment="1">
      <alignment horizontal="center" vertical="center"/>
    </xf>
    <xf numFmtId="0" fontId="0" fillId="0" borderId="3" xfId="0" applyBorder="1" applyAlignment="1">
      <alignment horizontal="center" wrapText="1"/>
    </xf>
    <xf numFmtId="0" fontId="27" fillId="0" borderId="23" xfId="0" applyFont="1" applyBorder="1" applyAlignment="1">
      <alignment vertical="center" wrapText="1"/>
    </xf>
    <xf numFmtId="0" fontId="111" fillId="2" borderId="3" xfId="0" applyFont="1" applyFill="1" applyBorder="1" applyAlignment="1">
      <alignment horizontal="center" vertical="center" wrapText="1"/>
    </xf>
    <xf numFmtId="0" fontId="112" fillId="2" borderId="3" xfId="0" applyFont="1" applyFill="1" applyBorder="1" applyAlignment="1">
      <alignment horizontal="center" vertical="center" wrapText="1"/>
    </xf>
    <xf numFmtId="0" fontId="113" fillId="2" borderId="3" xfId="0" applyFont="1" applyFill="1" applyBorder="1" applyAlignment="1">
      <alignment horizontal="center" vertical="center" wrapText="1"/>
    </xf>
    <xf numFmtId="0" fontId="108" fillId="0" borderId="3" xfId="0" applyFont="1" applyBorder="1" applyAlignment="1">
      <alignment horizontal="center" vertical="center" wrapText="1"/>
    </xf>
    <xf numFmtId="0" fontId="18" fillId="0" borderId="3" xfId="0" applyFont="1" applyBorder="1" applyAlignment="1">
      <alignment horizontal="left" vertical="center" wrapText="1"/>
    </xf>
    <xf numFmtId="0" fontId="0" fillId="14" borderId="3" xfId="0" applyFill="1" applyBorder="1" applyAlignment="1">
      <alignment horizontal="center" vertical="center" wrapText="1"/>
    </xf>
    <xf numFmtId="0" fontId="0" fillId="15" borderId="3" xfId="0" applyFill="1" applyBorder="1" applyAlignment="1">
      <alignment horizontal="center" vertical="center" wrapText="1"/>
    </xf>
    <xf numFmtId="0" fontId="0" fillId="16" borderId="3" xfId="0" applyFill="1" applyBorder="1" applyAlignment="1">
      <alignment horizontal="center" vertical="center" wrapText="1"/>
    </xf>
    <xf numFmtId="0" fontId="115" fillId="17" borderId="3" xfId="0" applyFont="1" applyFill="1" applyBorder="1" applyAlignment="1">
      <alignment horizontal="center" vertical="center" wrapText="1"/>
    </xf>
    <xf numFmtId="0" fontId="0" fillId="15" borderId="6" xfId="0" applyFill="1" applyBorder="1" applyAlignment="1">
      <alignment horizontal="center" vertical="center" wrapText="1"/>
    </xf>
    <xf numFmtId="0" fontId="0" fillId="6" borderId="6" xfId="0" applyFill="1" applyBorder="1" applyAlignment="1">
      <alignment horizontal="center" vertical="center" wrapText="1"/>
    </xf>
    <xf numFmtId="0" fontId="0" fillId="16" borderId="6" xfId="0" applyFill="1" applyBorder="1" applyAlignment="1">
      <alignment horizontal="center" vertical="center" wrapText="1"/>
    </xf>
    <xf numFmtId="0" fontId="0" fillId="0" borderId="19" xfId="0" applyBorder="1" applyAlignment="1">
      <alignment horizontal="center" wrapText="1"/>
    </xf>
    <xf numFmtId="0" fontId="0" fillId="14" borderId="19" xfId="0" applyFill="1" applyBorder="1" applyAlignment="1">
      <alignment horizontal="center" vertical="center" wrapText="1"/>
    </xf>
    <xf numFmtId="0" fontId="0" fillId="16" borderId="19" xfId="0" applyFill="1" applyBorder="1" applyAlignment="1">
      <alignment horizontal="center" vertical="center" wrapText="1"/>
    </xf>
    <xf numFmtId="0" fontId="0" fillId="0" borderId="22" xfId="0" applyBorder="1" applyAlignment="1">
      <alignment horizontal="center" vertical="center" wrapText="1"/>
    </xf>
    <xf numFmtId="0" fontId="0" fillId="8" borderId="22" xfId="0" applyFill="1" applyBorder="1" applyAlignment="1">
      <alignment horizontal="center" vertical="center" wrapText="1"/>
    </xf>
    <xf numFmtId="0" fontId="0" fillId="14" borderId="22" xfId="0" applyFill="1" applyBorder="1" applyAlignment="1">
      <alignment horizontal="center" vertical="center" wrapText="1"/>
    </xf>
    <xf numFmtId="0" fontId="0" fillId="14" borderId="23" xfId="0" applyFill="1" applyBorder="1" applyAlignment="1">
      <alignment horizontal="center" vertical="center" wrapText="1"/>
    </xf>
    <xf numFmtId="0" fontId="27" fillId="0" borderId="0" xfId="0" applyFont="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1" xfId="0" applyBorder="1" applyAlignment="1">
      <alignment horizontal="center" vertical="center"/>
    </xf>
    <xf numFmtId="0" fontId="72" fillId="0" borderId="0" xfId="0" applyFont="1" applyAlignment="1">
      <alignment wrapText="1"/>
    </xf>
    <xf numFmtId="0" fontId="72" fillId="0" borderId="0" xfId="0" applyFont="1"/>
    <xf numFmtId="0" fontId="52" fillId="0" borderId="0" xfId="0" applyFont="1" applyAlignment="1">
      <alignment vertical="top" wrapText="1"/>
    </xf>
    <xf numFmtId="0" fontId="52" fillId="0" borderId="0" xfId="0" applyFont="1"/>
    <xf numFmtId="0" fontId="27" fillId="0" borderId="3" xfId="0" applyFont="1" applyBorder="1" applyAlignment="1">
      <alignment horizontal="center" wrapText="1"/>
    </xf>
    <xf numFmtId="0" fontId="55" fillId="0" borderId="3" xfId="0" applyFont="1" applyBorder="1" applyAlignment="1">
      <alignment horizontal="center" wrapText="1"/>
    </xf>
    <xf numFmtId="0" fontId="17" fillId="0" borderId="3" xfId="0" applyFont="1" applyBorder="1" applyAlignment="1">
      <alignment horizontal="center" wrapText="1"/>
    </xf>
    <xf numFmtId="0" fontId="119" fillId="0" borderId="0" xfId="0" applyFont="1" applyAlignment="1">
      <alignment vertical="center"/>
    </xf>
    <xf numFmtId="0" fontId="120" fillId="0" borderId="3" xfId="0" applyFont="1" applyBorder="1" applyAlignment="1">
      <alignment horizontal="center"/>
    </xf>
    <xf numFmtId="0" fontId="0" fillId="0" borderId="3" xfId="0" applyBorder="1" applyAlignment="1">
      <alignment horizontal="center" vertical="center"/>
    </xf>
    <xf numFmtId="0" fontId="0" fillId="0" borderId="3" xfId="0" applyBorder="1" applyAlignment="1">
      <alignment horizontal="center"/>
    </xf>
    <xf numFmtId="0" fontId="55" fillId="0" borderId="0" xfId="0" applyFont="1" applyAlignment="1">
      <alignment horizontal="left" vertical="center" wrapText="1"/>
    </xf>
    <xf numFmtId="0" fontId="0" fillId="0" borderId="1" xfId="0" applyBorder="1" applyAlignment="1">
      <alignment horizontal="center" vertical="center"/>
    </xf>
    <xf numFmtId="0" fontId="72" fillId="0" borderId="3" xfId="0" applyFont="1" applyBorder="1" applyAlignment="1">
      <alignment horizontal="center"/>
    </xf>
    <xf numFmtId="0" fontId="55" fillId="0" borderId="3" xfId="0" applyFont="1" applyBorder="1" applyAlignment="1">
      <alignment horizontal="center"/>
    </xf>
    <xf numFmtId="0" fontId="121" fillId="0" borderId="3" xfId="0" applyFont="1" applyBorder="1" applyAlignment="1">
      <alignment horizontal="center"/>
    </xf>
    <xf numFmtId="0" fontId="120" fillId="0" borderId="0" xfId="0" applyFont="1" applyBorder="1" applyAlignment="1">
      <alignment horizontal="center"/>
    </xf>
    <xf numFmtId="0" fontId="72" fillId="0" borderId="3" xfId="0" applyFont="1" applyBorder="1"/>
    <xf numFmtId="0" fontId="0" fillId="2" borderId="3" xfId="0" applyFill="1" applyBorder="1" applyAlignment="1">
      <alignment horizontal="center" vertical="center"/>
    </xf>
    <xf numFmtId="0" fontId="119" fillId="11" borderId="0" xfId="0" applyFont="1" applyFill="1" applyAlignment="1">
      <alignment vertical="center"/>
    </xf>
    <xf numFmtId="0" fontId="93" fillId="0" borderId="3" xfId="0" applyFont="1" applyFill="1" applyBorder="1" applyAlignment="1">
      <alignment horizontal="center"/>
    </xf>
    <xf numFmtId="0" fontId="72" fillId="0" borderId="3" xfId="0" applyFont="1" applyBorder="1" applyAlignment="1">
      <alignment horizontal="center" vertical="center"/>
    </xf>
    <xf numFmtId="0" fontId="72" fillId="0" borderId="3" xfId="0" applyFont="1" applyFill="1" applyBorder="1" applyAlignment="1">
      <alignment horizontal="center" vertical="center"/>
    </xf>
    <xf numFmtId="0" fontId="55" fillId="0" borderId="3" xfId="0" applyFont="1" applyBorder="1" applyAlignment="1">
      <alignment horizontal="center" vertical="center"/>
    </xf>
    <xf numFmtId="0" fontId="27" fillId="0" borderId="3" xfId="0" applyFont="1" applyBorder="1" applyAlignment="1">
      <alignment horizontal="center" vertical="center"/>
    </xf>
    <xf numFmtId="0" fontId="55" fillId="0" borderId="3" xfId="0" applyFont="1" applyFill="1" applyBorder="1" applyAlignment="1">
      <alignment horizontal="center" vertical="center"/>
    </xf>
    <xf numFmtId="0" fontId="55" fillId="0" borderId="1" xfId="0" applyFont="1" applyFill="1" applyBorder="1" applyAlignment="1">
      <alignment horizontal="center" vertical="center"/>
    </xf>
    <xf numFmtId="0" fontId="72" fillId="0" borderId="8" xfId="0" applyFont="1" applyFill="1" applyBorder="1" applyAlignment="1">
      <alignment horizontal="center" vertical="center"/>
    </xf>
    <xf numFmtId="0" fontId="72" fillId="0" borderId="0" xfId="0" applyFont="1" applyAlignment="1">
      <alignment horizontal="center"/>
    </xf>
    <xf numFmtId="0" fontId="0" fillId="0" borderId="35" xfId="0" applyBorder="1"/>
    <xf numFmtId="0" fontId="72" fillId="0" borderId="33" xfId="0" applyFont="1" applyFill="1" applyBorder="1" applyAlignment="1">
      <alignment horizontal="center" vertical="center"/>
    </xf>
    <xf numFmtId="0" fontId="72" fillId="0" borderId="18" xfId="0" applyFont="1" applyFill="1" applyBorder="1" applyAlignment="1">
      <alignment horizontal="center" vertical="center"/>
    </xf>
    <xf numFmtId="0" fontId="72" fillId="0" borderId="18" xfId="0" applyFont="1" applyBorder="1" applyAlignment="1">
      <alignment horizontal="center" vertical="center"/>
    </xf>
    <xf numFmtId="0" fontId="72" fillId="0" borderId="38" xfId="0" applyFont="1" applyBorder="1" applyAlignment="1">
      <alignment horizontal="center" vertical="center" wrapText="1"/>
    </xf>
    <xf numFmtId="0" fontId="72" fillId="0" borderId="39" xfId="0" applyFont="1" applyBorder="1" applyAlignment="1">
      <alignment horizontal="center" vertical="center" wrapText="1"/>
    </xf>
    <xf numFmtId="0" fontId="55" fillId="0" borderId="3" xfId="0" applyFont="1" applyFill="1" applyBorder="1" applyAlignment="1">
      <alignment horizontal="center" vertical="center"/>
    </xf>
    <xf numFmtId="0" fontId="123" fillId="0" borderId="19" xfId="0" applyFont="1" applyBorder="1" applyAlignment="1">
      <alignment horizontal="center" wrapText="1"/>
    </xf>
    <xf numFmtId="0" fontId="0" fillId="0" borderId="3" xfId="0" applyBorder="1" applyAlignment="1">
      <alignment horizontal="center" vertical="center"/>
    </xf>
    <xf numFmtId="0" fontId="0" fillId="0" borderId="0" xfId="0" applyAlignment="1">
      <alignment horizontal="center"/>
    </xf>
    <xf numFmtId="0" fontId="52" fillId="0" borderId="0" xfId="0" applyFont="1" applyAlignment="1">
      <alignment horizontal="left" vertical="center"/>
    </xf>
    <xf numFmtId="0" fontId="72" fillId="0" borderId="0" xfId="0" applyFont="1" applyAlignment="1">
      <alignment horizontal="left" vertical="center"/>
    </xf>
    <xf numFmtId="0" fontId="55" fillId="0" borderId="3" xfId="0" applyFont="1" applyBorder="1"/>
    <xf numFmtId="0" fontId="55" fillId="8" borderId="3" xfId="0" applyFont="1" applyFill="1" applyBorder="1" applyAlignment="1">
      <alignment horizontal="center" vertical="center"/>
    </xf>
    <xf numFmtId="0" fontId="55" fillId="6" borderId="3" xfId="0" applyFont="1" applyFill="1" applyBorder="1" applyAlignment="1">
      <alignment horizontal="center" vertical="center"/>
    </xf>
    <xf numFmtId="0" fontId="121" fillId="0" borderId="3" xfId="0" applyFont="1" applyBorder="1" applyAlignment="1">
      <alignment horizontal="center" vertical="center"/>
    </xf>
    <xf numFmtId="0" fontId="72" fillId="0" borderId="22" xfId="0" applyFont="1" applyFill="1" applyBorder="1" applyAlignment="1">
      <alignment horizontal="center" vertical="center"/>
    </xf>
    <xf numFmtId="0" fontId="123" fillId="0" borderId="23" xfId="0" applyFont="1" applyBorder="1" applyAlignment="1">
      <alignment horizontal="center" vertical="center" wrapText="1"/>
    </xf>
    <xf numFmtId="0" fontId="72" fillId="0" borderId="0" xfId="0" applyFont="1" applyAlignment="1">
      <alignment horizontal="center" vertical="center"/>
    </xf>
    <xf numFmtId="0" fontId="123" fillId="0" borderId="19" xfId="0" applyFont="1" applyBorder="1" applyAlignment="1">
      <alignment horizontal="center" vertical="center" wrapText="1"/>
    </xf>
    <xf numFmtId="0" fontId="72" fillId="2" borderId="3" xfId="0" applyFont="1" applyFill="1" applyBorder="1" applyAlignment="1">
      <alignment horizontal="center" vertical="center" wrapText="1"/>
    </xf>
    <xf numFmtId="0" fontId="27" fillId="0" borderId="3" xfId="0" applyFont="1" applyBorder="1" applyAlignment="1">
      <alignment vertical="center"/>
    </xf>
    <xf numFmtId="0" fontId="55" fillId="18" borderId="3" xfId="0" applyFont="1" applyFill="1" applyBorder="1" applyAlignment="1">
      <alignment horizontal="center" vertical="center"/>
    </xf>
    <xf numFmtId="0" fontId="18" fillId="0" borderId="3" xfId="0" applyFont="1" applyBorder="1" applyAlignment="1">
      <alignment horizontal="center"/>
    </xf>
    <xf numFmtId="0" fontId="0" fillId="19" borderId="3" xfId="0" applyFont="1" applyFill="1" applyBorder="1" applyAlignment="1">
      <alignment horizontal="center" vertical="center" wrapText="1"/>
    </xf>
    <xf numFmtId="0" fontId="126" fillId="19" borderId="3" xfId="0" applyFont="1" applyFill="1" applyBorder="1" applyAlignment="1">
      <alignment horizontal="center" vertical="center" wrapText="1"/>
    </xf>
    <xf numFmtId="0" fontId="52" fillId="19" borderId="3" xfId="0" applyFont="1" applyFill="1" applyBorder="1" applyAlignment="1">
      <alignment horizontal="center" vertical="center" wrapText="1"/>
    </xf>
    <xf numFmtId="0" fontId="69" fillId="19" borderId="3" xfId="0" applyFont="1" applyFill="1" applyBorder="1" applyAlignment="1">
      <alignment horizontal="center" vertical="center" wrapText="1"/>
    </xf>
    <xf numFmtId="0" fontId="51" fillId="0" borderId="0" xfId="0" applyFont="1" applyAlignment="1">
      <alignment horizontal="center" vertical="center"/>
    </xf>
    <xf numFmtId="0" fontId="128" fillId="2" borderId="0" xfId="0" applyFont="1" applyFill="1" applyAlignment="1">
      <alignment vertical="center"/>
    </xf>
    <xf numFmtId="0" fontId="77" fillId="0" borderId="0" xfId="0" applyFont="1" applyAlignment="1">
      <alignment horizontal="center"/>
    </xf>
    <xf numFmtId="0" fontId="0" fillId="16" borderId="3" xfId="0" applyFill="1" applyBorder="1" applyAlignment="1">
      <alignment horizontal="center" vertical="center"/>
    </xf>
    <xf numFmtId="0" fontId="0" fillId="13" borderId="3" xfId="0" applyFill="1" applyBorder="1" applyAlignment="1">
      <alignment horizontal="center" vertical="center"/>
    </xf>
    <xf numFmtId="0" fontId="0" fillId="5" borderId="3" xfId="0" applyFill="1" applyBorder="1" applyAlignment="1">
      <alignment horizontal="center" vertical="center"/>
    </xf>
    <xf numFmtId="0" fontId="0" fillId="20" borderId="3" xfId="0" applyFill="1" applyBorder="1" applyAlignment="1">
      <alignment horizontal="center" vertical="center"/>
    </xf>
    <xf numFmtId="0" fontId="0" fillId="21" borderId="3" xfId="0" applyFill="1" applyBorder="1" applyAlignment="1">
      <alignment horizontal="center" vertical="center"/>
    </xf>
    <xf numFmtId="0" fontId="91" fillId="0" borderId="3" xfId="0" applyFont="1" applyBorder="1" applyAlignment="1">
      <alignment horizontal="center" vertical="center"/>
    </xf>
    <xf numFmtId="0" fontId="131" fillId="0" borderId="3" xfId="0" applyFont="1" applyBorder="1" applyAlignment="1">
      <alignment vertical="center" wrapText="1"/>
    </xf>
    <xf numFmtId="0" fontId="132" fillId="7" borderId="3" xfId="0" applyFont="1" applyFill="1" applyBorder="1" applyAlignment="1">
      <alignment horizontal="center" vertical="center"/>
    </xf>
    <xf numFmtId="0" fontId="132" fillId="6" borderId="3" xfId="0" applyFont="1" applyFill="1" applyBorder="1" applyAlignment="1">
      <alignment horizontal="center" vertical="center"/>
    </xf>
    <xf numFmtId="0" fontId="51" fillId="7" borderId="3" xfId="0" applyFont="1" applyFill="1" applyBorder="1" applyAlignment="1">
      <alignment horizontal="center" vertical="center"/>
    </xf>
    <xf numFmtId="0" fontId="51" fillId="5" borderId="3" xfId="0" applyFont="1" applyFill="1" applyBorder="1" applyAlignment="1">
      <alignment horizontal="center" vertical="center"/>
    </xf>
    <xf numFmtId="0" fontId="51" fillId="0" borderId="3" xfId="0" applyFont="1" applyFill="1" applyBorder="1" applyAlignment="1">
      <alignment horizontal="center" vertical="center"/>
    </xf>
    <xf numFmtId="0" fontId="91" fillId="0" borderId="3" xfId="0" applyFont="1" applyFill="1" applyBorder="1" applyAlignment="1">
      <alignment horizontal="center" vertical="center"/>
    </xf>
    <xf numFmtId="0" fontId="50" fillId="0" borderId="3" xfId="0" applyFont="1" applyBorder="1" applyAlignment="1">
      <alignment horizontal="justify" vertical="center"/>
    </xf>
    <xf numFmtId="0" fontId="50" fillId="0" borderId="3" xfId="0" applyFont="1" applyBorder="1"/>
    <xf numFmtId="0" fontId="0" fillId="0" borderId="3" xfId="0" applyBorder="1" applyAlignment="1">
      <alignment horizontal="center" vertical="center" wrapText="1"/>
    </xf>
    <xf numFmtId="0" fontId="0" fillId="0" borderId="0" xfId="0" applyBorder="1" applyAlignment="1">
      <alignment vertical="center"/>
    </xf>
    <xf numFmtId="0" fontId="0" fillId="0" borderId="0" xfId="0" applyBorder="1" applyAlignment="1">
      <alignment vertical="center" wrapText="1"/>
    </xf>
    <xf numFmtId="0" fontId="96" fillId="0" borderId="0" xfId="0" applyFont="1" applyBorder="1" applyAlignment="1">
      <alignment vertical="center" wrapText="1"/>
    </xf>
    <xf numFmtId="0" fontId="52" fillId="0" borderId="0" xfId="0" applyFont="1" applyAlignment="1">
      <alignment vertical="center"/>
    </xf>
    <xf numFmtId="0" fontId="72" fillId="0" borderId="0" xfId="0" applyFont="1" applyAlignment="1">
      <alignment vertical="top" wrapText="1"/>
    </xf>
    <xf numFmtId="0" fontId="4" fillId="2" borderId="0" xfId="0" applyFont="1" applyFill="1" applyAlignment="1">
      <alignment horizontal="center" vertical="center"/>
    </xf>
    <xf numFmtId="0" fontId="4" fillId="2" borderId="3" xfId="0" applyFont="1" applyFill="1" applyBorder="1" applyAlignment="1">
      <alignment horizontal="center" vertical="center"/>
    </xf>
    <xf numFmtId="0" fontId="4"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13" fillId="0" borderId="3"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6" xfId="0" applyFont="1" applyBorder="1" applyAlignment="1">
      <alignment horizontal="center" vertical="center" wrapText="1"/>
    </xf>
    <xf numFmtId="0" fontId="7" fillId="2" borderId="7" xfId="0" applyFont="1" applyFill="1" applyBorder="1" applyAlignment="1">
      <alignment horizontal="center"/>
    </xf>
    <xf numFmtId="0" fontId="4" fillId="2" borderId="7" xfId="0" applyFont="1" applyFill="1" applyBorder="1" applyAlignment="1">
      <alignment horizontal="center"/>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3" fillId="0" borderId="5" xfId="0" applyFont="1" applyBorder="1" applyAlignment="1">
      <alignment horizontal="center" vertical="center" wrapText="1"/>
    </xf>
    <xf numFmtId="0" fontId="12" fillId="0" borderId="5" xfId="0" applyFont="1" applyBorder="1" applyAlignment="1">
      <alignment horizontal="center" vertical="center" wrapText="1"/>
    </xf>
    <xf numFmtId="0" fontId="0" fillId="0" borderId="3" xfId="0" applyBorder="1" applyAlignment="1">
      <alignment horizontal="center" vertical="center"/>
    </xf>
    <xf numFmtId="0" fontId="24" fillId="4" borderId="7" xfId="0" applyFont="1" applyFill="1" applyBorder="1" applyAlignment="1">
      <alignment horizontal="center" vertical="center" wrapText="1"/>
    </xf>
    <xf numFmtId="0" fontId="4" fillId="2" borderId="7" xfId="0" applyFont="1" applyFill="1" applyBorder="1" applyAlignment="1">
      <alignment horizontal="center" vertical="center"/>
    </xf>
    <xf numFmtId="0" fontId="11" fillId="0" borderId="3" xfId="0" applyFont="1" applyBorder="1" applyAlignment="1">
      <alignment horizontal="center"/>
    </xf>
    <xf numFmtId="0" fontId="50" fillId="0" borderId="3" xfId="0" applyFont="1" applyBorder="1" applyAlignment="1">
      <alignment horizontal="center" vertical="center" wrapText="1"/>
    </xf>
    <xf numFmtId="0" fontId="26" fillId="0" borderId="3" xfId="0" applyFont="1" applyBorder="1" applyAlignment="1">
      <alignment horizontal="center" vertical="center" wrapText="1"/>
    </xf>
    <xf numFmtId="0" fontId="11" fillId="0" borderId="3" xfId="0" applyFont="1" applyBorder="1" applyAlignment="1">
      <alignment vertical="center"/>
    </xf>
    <xf numFmtId="0" fontId="11" fillId="5" borderId="3"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11" fillId="4" borderId="3" xfId="0" applyFont="1" applyFill="1" applyBorder="1" applyAlignment="1">
      <alignment vertical="center"/>
    </xf>
    <xf numFmtId="0" fontId="11" fillId="0" borderId="3" xfId="0" applyFont="1" applyBorder="1" applyAlignment="1">
      <alignment horizontal="left" vertical="center"/>
    </xf>
    <xf numFmtId="0" fontId="11" fillId="9" borderId="4"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11" fillId="0" borderId="3" xfId="0" applyFont="1" applyBorder="1" applyAlignment="1">
      <alignment horizontal="center" vertical="center"/>
    </xf>
    <xf numFmtId="0" fontId="17" fillId="0" borderId="4" xfId="0" applyFont="1" applyBorder="1" applyAlignment="1">
      <alignment horizontal="left" vertical="top" wrapText="1"/>
    </xf>
    <xf numFmtId="0" fontId="17" fillId="0" borderId="5" xfId="0" applyFont="1" applyBorder="1" applyAlignment="1">
      <alignment horizontal="left" vertical="top"/>
    </xf>
    <xf numFmtId="0" fontId="17" fillId="0" borderId="6" xfId="0" applyFont="1" applyBorder="1" applyAlignment="1">
      <alignment horizontal="left" vertical="top"/>
    </xf>
    <xf numFmtId="0" fontId="11" fillId="3" borderId="3" xfId="0" applyFont="1" applyFill="1" applyBorder="1" applyAlignment="1">
      <alignment horizontal="center" vertical="center" wrapText="1"/>
    </xf>
    <xf numFmtId="0" fontId="0" fillId="0" borderId="3" xfId="0" applyBorder="1" applyAlignment="1">
      <alignment horizontal="left" vertical="top" wrapText="1"/>
    </xf>
    <xf numFmtId="0" fontId="4" fillId="2" borderId="3" xfId="0" applyFont="1"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xf>
    <xf numFmtId="0" fontId="27" fillId="0" borderId="3" xfId="0" applyFont="1" applyBorder="1" applyAlignment="1">
      <alignment horizontal="left" vertical="top" wrapText="1"/>
    </xf>
    <xf numFmtId="0" fontId="32" fillId="0" borderId="3" xfId="0" applyFont="1" applyBorder="1" applyAlignment="1">
      <alignment vertical="center"/>
    </xf>
    <xf numFmtId="0" fontId="11"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0" fillId="0" borderId="3" xfId="0" applyFont="1" applyBorder="1" applyAlignment="1">
      <alignment horizontal="center" vertical="center" wrapText="1"/>
    </xf>
    <xf numFmtId="0" fontId="27"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left" vertical="center"/>
    </xf>
    <xf numFmtId="0" fontId="55" fillId="0" borderId="0" xfId="0" applyFont="1" applyAlignment="1">
      <alignment horizontal="left" vertical="center" wrapText="1"/>
    </xf>
    <xf numFmtId="0" fontId="11" fillId="8" borderId="3" xfId="0" applyFont="1" applyFill="1" applyBorder="1" applyAlignment="1">
      <alignment horizontal="center" vertical="center"/>
    </xf>
    <xf numFmtId="0" fontId="11" fillId="0" borderId="0" xfId="0" applyFont="1"/>
    <xf numFmtId="0" fontId="0" fillId="0" borderId="9" xfId="0"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wrapText="1"/>
    </xf>
    <xf numFmtId="0" fontId="27" fillId="0" borderId="13" xfId="0" applyFont="1" applyBorder="1" applyAlignment="1">
      <alignment horizontal="left" vertical="top" wrapText="1"/>
    </xf>
    <xf numFmtId="0" fontId="27" fillId="0" borderId="9" xfId="0" applyFont="1" applyBorder="1" applyAlignment="1">
      <alignment horizontal="left" vertical="top" wrapText="1"/>
    </xf>
    <xf numFmtId="0" fontId="4" fillId="2" borderId="7" xfId="0" applyFont="1" applyFill="1" applyBorder="1" applyAlignment="1">
      <alignment horizontal="center" vertical="center" wrapText="1"/>
    </xf>
    <xf numFmtId="0" fontId="11" fillId="6" borderId="4" xfId="0" applyFont="1" applyFill="1" applyBorder="1" applyAlignment="1">
      <alignment horizontal="center" vertical="center"/>
    </xf>
    <xf numFmtId="0" fontId="11" fillId="6" borderId="6" xfId="0" applyFont="1" applyFill="1" applyBorder="1" applyAlignment="1">
      <alignment horizontal="center" vertical="center"/>
    </xf>
    <xf numFmtId="0" fontId="0" fillId="3" borderId="3" xfId="0" applyFill="1" applyBorder="1" applyAlignment="1">
      <alignment horizontal="center" vertical="center"/>
    </xf>
    <xf numFmtId="0" fontId="17" fillId="0" borderId="3" xfId="0" applyFont="1" applyBorder="1" applyAlignment="1">
      <alignment horizontal="center" vertical="center" wrapText="1"/>
    </xf>
    <xf numFmtId="0" fontId="26"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17" fillId="0" borderId="3" xfId="0" applyFont="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4" fillId="2" borderId="9" xfId="0" applyFont="1" applyFill="1" applyBorder="1" applyAlignment="1">
      <alignment horizontal="center" vertical="center" wrapText="1"/>
    </xf>
    <xf numFmtId="0" fontId="4" fillId="2" borderId="0" xfId="0" applyFont="1" applyFill="1" applyBorder="1" applyAlignment="1">
      <alignment horizontal="center" vertical="center" wrapText="1"/>
    </xf>
    <xf numFmtId="0" fontId="11" fillId="0" borderId="4" xfId="0" applyFont="1" applyBorder="1" applyAlignment="1">
      <alignment horizontal="center" vertical="center"/>
    </xf>
    <xf numFmtId="0" fontId="11" fillId="0" borderId="6" xfId="0" applyFont="1" applyBorder="1" applyAlignment="1">
      <alignment horizontal="center" vertical="center"/>
    </xf>
    <xf numFmtId="0" fontId="93" fillId="0" borderId="0" xfId="0" applyFont="1" applyAlignment="1">
      <alignment horizontal="left" vertical="center" wrapText="1"/>
    </xf>
    <xf numFmtId="0" fontId="55" fillId="0" borderId="0" xfId="0" applyFont="1" applyAlignment="1">
      <alignment horizontal="left" vertical="center"/>
    </xf>
    <xf numFmtId="0" fontId="69" fillId="0" borderId="0" xfId="0" applyFont="1" applyAlignment="1">
      <alignment horizontal="center" wrapText="1"/>
    </xf>
    <xf numFmtId="0" fontId="94" fillId="2" borderId="0" xfId="0" applyFont="1" applyFill="1" applyAlignment="1">
      <alignment horizontal="center" vertical="center"/>
    </xf>
    <xf numFmtId="0" fontId="95" fillId="2" borderId="0" xfId="0" applyFont="1" applyFill="1" applyAlignment="1">
      <alignment horizontal="center" vertical="center"/>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50" fillId="0" borderId="4" xfId="0" applyFont="1" applyBorder="1" applyAlignment="1">
      <alignment horizontal="center" vertical="center" wrapText="1"/>
    </xf>
    <xf numFmtId="0" fontId="50" fillId="0" borderId="6" xfId="0" applyFont="1" applyBorder="1" applyAlignment="1">
      <alignment horizontal="center" vertical="center" wrapText="1"/>
    </xf>
    <xf numFmtId="0" fontId="0" fillId="0" borderId="9" xfId="0" applyBorder="1" applyAlignment="1">
      <alignment horizontal="center" wrapText="1"/>
    </xf>
    <xf numFmtId="0" fontId="17" fillId="0" borderId="3" xfId="0" applyFont="1" applyBorder="1" applyAlignment="1">
      <alignment horizontal="left" vertical="top" wrapText="1"/>
    </xf>
    <xf numFmtId="0" fontId="42" fillId="0" borderId="3" xfId="0" applyFont="1" applyBorder="1" applyAlignment="1">
      <alignment horizontal="left" vertical="top" wrapText="1"/>
    </xf>
    <xf numFmtId="0" fontId="33" fillId="2" borderId="0" xfId="0" applyFont="1" applyFill="1" applyAlignment="1">
      <alignment horizontal="center" wrapText="1"/>
    </xf>
    <xf numFmtId="0" fontId="57" fillId="2" borderId="0" xfId="0" applyFont="1" applyFill="1" applyAlignment="1">
      <alignment horizontal="center" wrapText="1"/>
    </xf>
    <xf numFmtId="0" fontId="107" fillId="2" borderId="0" xfId="0" applyFont="1" applyFill="1" applyBorder="1" applyAlignment="1">
      <alignment horizontal="center" vertical="center"/>
    </xf>
    <xf numFmtId="0" fontId="50" fillId="0" borderId="5" xfId="0" applyFont="1" applyBorder="1" applyAlignment="1">
      <alignment horizontal="center" vertical="center" wrapText="1"/>
    </xf>
    <xf numFmtId="0" fontId="33" fillId="2" borderId="0" xfId="0" applyFont="1" applyFill="1" applyAlignment="1">
      <alignment horizontal="center" vertical="center" wrapText="1"/>
    </xf>
    <xf numFmtId="0" fontId="27" fillId="0" borderId="1" xfId="0" applyFont="1" applyBorder="1" applyAlignment="1">
      <alignment horizontal="left" vertical="center" wrapText="1"/>
    </xf>
    <xf numFmtId="0" fontId="27" fillId="0" borderId="27" xfId="0" applyFont="1" applyBorder="1" applyAlignment="1">
      <alignment horizontal="left" vertical="center" wrapText="1"/>
    </xf>
    <xf numFmtId="0" fontId="64" fillId="0" borderId="1" xfId="0" applyFont="1" applyFill="1" applyBorder="1" applyAlignment="1">
      <alignment horizontal="center" vertical="center" wrapText="1"/>
    </xf>
    <xf numFmtId="0" fontId="64" fillId="0" borderId="8" xfId="0" applyFont="1" applyFill="1" applyBorder="1" applyAlignment="1">
      <alignment horizontal="center" vertical="center" wrapText="1"/>
    </xf>
    <xf numFmtId="0" fontId="107" fillId="2" borderId="7" xfId="0" applyFont="1" applyFill="1" applyBorder="1" applyAlignment="1">
      <alignment horizontal="center" vertical="center"/>
    </xf>
    <xf numFmtId="0" fontId="4" fillId="2" borderId="24" xfId="0" applyFont="1" applyFill="1" applyBorder="1" applyAlignment="1">
      <alignment horizontal="center" vertical="center" wrapText="1"/>
    </xf>
    <xf numFmtId="0" fontId="4" fillId="2" borderId="25" xfId="0" applyFont="1" applyFill="1" applyBorder="1" applyAlignment="1">
      <alignment horizontal="center" vertical="center" wrapText="1"/>
    </xf>
    <xf numFmtId="0" fontId="4" fillId="2" borderId="31" xfId="0" applyFont="1" applyFill="1" applyBorder="1" applyAlignment="1">
      <alignment horizontal="center"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52" fillId="0" borderId="27" xfId="0" applyFont="1" applyBorder="1" applyAlignment="1">
      <alignment horizontal="center" vertical="center" wrapText="1"/>
    </xf>
    <xf numFmtId="0" fontId="4" fillId="2" borderId="26" xfId="0" applyFont="1" applyFill="1" applyBorder="1" applyAlignment="1">
      <alignment horizontal="center" vertical="center" wrapText="1"/>
    </xf>
    <xf numFmtId="0" fontId="27" fillId="0" borderId="28" xfId="0" applyFont="1" applyBorder="1" applyAlignment="1">
      <alignment horizontal="left" vertical="center" wrapText="1"/>
    </xf>
    <xf numFmtId="0" fontId="27" fillId="0" borderId="29" xfId="0" applyFont="1" applyBorder="1" applyAlignment="1">
      <alignment horizontal="left" vertical="center" wrapText="1"/>
    </xf>
    <xf numFmtId="0" fontId="27" fillId="0" borderId="30" xfId="0" applyFont="1" applyBorder="1" applyAlignment="1">
      <alignment horizontal="left" vertical="center" wrapText="1"/>
    </xf>
    <xf numFmtId="0" fontId="27" fillId="0" borderId="19" xfId="0" applyFont="1" applyBorder="1" applyAlignment="1">
      <alignment horizontal="left" vertical="top" wrapText="1"/>
    </xf>
    <xf numFmtId="0" fontId="27" fillId="0" borderId="22" xfId="0" applyFont="1" applyBorder="1" applyAlignment="1">
      <alignment horizontal="left" vertical="center" wrapText="1"/>
    </xf>
    <xf numFmtId="0" fontId="27" fillId="0" borderId="23" xfId="0" applyFont="1" applyBorder="1" applyAlignment="1">
      <alignment horizontal="left" vertical="center" wrapText="1"/>
    </xf>
    <xf numFmtId="0" fontId="27" fillId="0" borderId="3" xfId="0" applyFont="1" applyBorder="1" applyAlignment="1">
      <alignment horizontal="left" vertical="center" wrapText="1"/>
    </xf>
    <xf numFmtId="0" fontId="27" fillId="0" borderId="19" xfId="0" applyFont="1"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0" fillId="0" borderId="21" xfId="0" applyBorder="1" applyAlignment="1">
      <alignment horizontal="center" vertical="center" wrapText="1"/>
    </xf>
    <xf numFmtId="0" fontId="27" fillId="0" borderId="33" xfId="0" applyFont="1" applyFill="1" applyBorder="1" applyAlignment="1">
      <alignment horizontal="left" vertical="center" wrapText="1"/>
    </xf>
    <xf numFmtId="0" fontId="27" fillId="0" borderId="2" xfId="0" applyFont="1" applyFill="1" applyBorder="1" applyAlignment="1">
      <alignment horizontal="left" vertical="center" wrapText="1"/>
    </xf>
    <xf numFmtId="0" fontId="27" fillId="0" borderId="8" xfId="0" applyFont="1" applyFill="1" applyBorder="1" applyAlignment="1">
      <alignment horizontal="left" vertical="center" wrapText="1"/>
    </xf>
    <xf numFmtId="0" fontId="112" fillId="2" borderId="3" xfId="0" applyFont="1" applyFill="1" applyBorder="1" applyAlignment="1">
      <alignment horizontal="center" vertical="center" wrapText="1"/>
    </xf>
    <xf numFmtId="0" fontId="105" fillId="0" borderId="3" xfId="0" applyFont="1" applyBorder="1" applyAlignment="1">
      <alignment vertical="center" wrapText="1"/>
    </xf>
    <xf numFmtId="0" fontId="113" fillId="2" borderId="3" xfId="0" applyFont="1" applyFill="1" applyBorder="1" applyAlignment="1">
      <alignment horizontal="center" vertical="center" wrapText="1"/>
    </xf>
    <xf numFmtId="0" fontId="50" fillId="0" borderId="0" xfId="0" applyFont="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wrapText="1"/>
    </xf>
    <xf numFmtId="0" fontId="108" fillId="0" borderId="3" xfId="0" applyFont="1" applyBorder="1" applyAlignment="1">
      <alignment horizontal="center" vertical="center" wrapText="1"/>
    </xf>
    <xf numFmtId="0" fontId="111" fillId="2" borderId="3" xfId="0" applyFont="1" applyFill="1" applyBorder="1" applyAlignment="1">
      <alignment horizontal="center" vertical="center" wrapText="1"/>
    </xf>
    <xf numFmtId="0" fontId="52" fillId="0" borderId="0" xfId="0" applyFont="1" applyAlignment="1">
      <alignment horizontal="left" vertical="top" wrapText="1"/>
    </xf>
    <xf numFmtId="0" fontId="118" fillId="0" borderId="0" xfId="0" applyFont="1" applyAlignment="1">
      <alignment horizontal="left" vertical="center" wrapText="1"/>
    </xf>
    <xf numFmtId="0" fontId="41" fillId="0" borderId="0" xfId="0" applyFont="1" applyAlignment="1">
      <alignment horizontal="left" vertical="center" wrapText="1"/>
    </xf>
    <xf numFmtId="0" fontId="55" fillId="0" borderId="9" xfId="0" applyFont="1" applyBorder="1" applyAlignment="1">
      <alignment horizontal="left" vertical="center" wrapText="1"/>
    </xf>
    <xf numFmtId="0" fontId="55" fillId="0" borderId="0" xfId="0" applyFont="1" applyBorder="1" applyAlignment="1">
      <alignment horizontal="left" vertical="center" wrapText="1"/>
    </xf>
    <xf numFmtId="0" fontId="0" fillId="0" borderId="0" xfId="0" applyFont="1" applyAlignment="1">
      <alignment horizontal="left" vertical="center" wrapText="1"/>
    </xf>
    <xf numFmtId="0" fontId="0" fillId="0" borderId="3" xfId="0" applyBorder="1" applyAlignment="1">
      <alignment horizontal="center" wrapText="1"/>
    </xf>
    <xf numFmtId="0" fontId="4" fillId="2" borderId="34" xfId="0" applyFont="1" applyFill="1" applyBorder="1" applyAlignment="1">
      <alignment horizontal="center" vertical="center" wrapText="1"/>
    </xf>
    <xf numFmtId="0" fontId="41" fillId="2" borderId="16" xfId="0" applyFont="1" applyFill="1" applyBorder="1" applyAlignment="1">
      <alignment horizontal="center" vertical="center" wrapText="1"/>
    </xf>
    <xf numFmtId="0" fontId="41" fillId="2" borderId="17" xfId="0" applyFont="1" applyFill="1" applyBorder="1" applyAlignment="1">
      <alignment horizontal="center" vertical="center" wrapText="1"/>
    </xf>
    <xf numFmtId="0" fontId="91" fillId="0" borderId="0" xfId="0" applyFont="1" applyAlignment="1">
      <alignment horizontal="left" vertical="center" wrapText="1"/>
    </xf>
    <xf numFmtId="0" fontId="0" fillId="0" borderId="3" xfId="0" applyBorder="1" applyAlignment="1">
      <alignment horizontal="center" vertical="center" wrapText="1"/>
    </xf>
    <xf numFmtId="0" fontId="0" fillId="0" borderId="22" xfId="0" applyBorder="1" applyAlignment="1">
      <alignment horizontal="center" vertical="center" wrapText="1"/>
    </xf>
    <xf numFmtId="0" fontId="0" fillId="0" borderId="18" xfId="0" applyBorder="1" applyAlignment="1">
      <alignment horizontal="center" vertical="center" wrapText="1"/>
    </xf>
    <xf numFmtId="0" fontId="0" fillId="0" borderId="20" xfId="0" applyBorder="1" applyAlignment="1">
      <alignment horizontal="center" vertical="center" wrapText="1"/>
    </xf>
    <xf numFmtId="0" fontId="64" fillId="2" borderId="9" xfId="0" applyFont="1" applyFill="1" applyBorder="1" applyAlignment="1">
      <alignment horizontal="center" vertical="center" wrapText="1"/>
    </xf>
    <xf numFmtId="0" fontId="64" fillId="2" borderId="0" xfId="0" applyFont="1" applyFill="1" applyBorder="1" applyAlignment="1">
      <alignment horizontal="center" vertical="center" wrapText="1"/>
    </xf>
    <xf numFmtId="0" fontId="55" fillId="0" borderId="3" xfId="0" applyFont="1" applyBorder="1" applyAlignment="1">
      <alignment horizontal="left" vertical="center" wrapText="1"/>
    </xf>
    <xf numFmtId="0" fontId="0" fillId="0" borderId="14" xfId="0" applyBorder="1" applyAlignment="1">
      <alignment horizontal="center" wrapText="1"/>
    </xf>
    <xf numFmtId="0" fontId="0" fillId="0" borderId="0" xfId="0" applyAlignment="1">
      <alignment horizontal="center" wrapText="1"/>
    </xf>
    <xf numFmtId="0" fontId="33" fillId="2" borderId="3" xfId="0" applyFont="1" applyFill="1" applyBorder="1" applyAlignment="1">
      <alignment horizontal="center" vertical="center" wrapText="1"/>
    </xf>
    <xf numFmtId="0" fontId="4" fillId="2" borderId="0" xfId="0" applyFont="1" applyFill="1" applyAlignment="1">
      <alignment horizontal="center" wrapText="1"/>
    </xf>
    <xf numFmtId="0" fontId="4" fillId="2" borderId="7" xfId="0" applyFont="1" applyFill="1" applyBorder="1" applyAlignment="1">
      <alignment horizontal="center" wrapText="1"/>
    </xf>
    <xf numFmtId="0" fontId="4" fillId="2" borderId="0" xfId="0" applyFont="1" applyFill="1" applyBorder="1" applyAlignment="1">
      <alignment horizontal="center" wrapText="1"/>
    </xf>
    <xf numFmtId="0" fontId="93" fillId="0" borderId="3" xfId="0" applyFont="1" applyBorder="1" applyAlignment="1">
      <alignment horizontal="left" vertical="center" wrapText="1"/>
    </xf>
    <xf numFmtId="0" fontId="93" fillId="0" borderId="3" xfId="0" applyFont="1" applyBorder="1" applyAlignment="1">
      <alignment horizontal="left" vertical="center"/>
    </xf>
    <xf numFmtId="0" fontId="0" fillId="0" borderId="5" xfId="0" applyBorder="1" applyAlignment="1">
      <alignment horizontal="center" vertical="center"/>
    </xf>
    <xf numFmtId="0" fontId="0" fillId="0" borderId="3" xfId="0" applyBorder="1" applyAlignment="1">
      <alignment horizontal="left" vertical="center" wrapText="1"/>
    </xf>
    <xf numFmtId="0" fontId="131" fillId="0" borderId="4" xfId="0" applyFont="1" applyBorder="1" applyAlignment="1">
      <alignment horizontal="left" vertical="top" wrapText="1"/>
    </xf>
    <xf numFmtId="0" fontId="123" fillId="0" borderId="5" xfId="0" applyFont="1" applyBorder="1" applyAlignment="1">
      <alignment horizontal="left" vertical="top" wrapText="1"/>
    </xf>
    <xf numFmtId="0" fontId="123" fillId="0" borderId="6" xfId="0" applyFont="1" applyBorder="1" applyAlignment="1">
      <alignment horizontal="left" vertical="top" wrapText="1"/>
    </xf>
    <xf numFmtId="0" fontId="120" fillId="0" borderId="3" xfId="0" applyFont="1" applyBorder="1" applyAlignment="1">
      <alignment horizontal="left" vertical="center" wrapText="1"/>
    </xf>
    <xf numFmtId="0" fontId="0" fillId="0" borderId="0" xfId="0" applyAlignment="1">
      <alignment horizontal="center"/>
    </xf>
    <xf numFmtId="0" fontId="55" fillId="0" borderId="1" xfId="0" applyFont="1" applyFill="1" applyBorder="1" applyAlignment="1">
      <alignment horizontal="center" vertical="center"/>
    </xf>
    <xf numFmtId="0" fontId="55" fillId="0" borderId="8" xfId="0" applyFont="1" applyFill="1" applyBorder="1" applyAlignment="1">
      <alignment horizontal="center" vertical="center"/>
    </xf>
    <xf numFmtId="0" fontId="33" fillId="0" borderId="13" xfId="0" applyFont="1" applyBorder="1" applyAlignment="1">
      <alignment horizontal="center" vertical="center" wrapText="1"/>
    </xf>
    <xf numFmtId="0" fontId="33" fillId="0" borderId="10" xfId="0" applyFont="1" applyBorder="1" applyAlignment="1">
      <alignment horizontal="center" vertical="center" wrapText="1"/>
    </xf>
    <xf numFmtId="0" fontId="33" fillId="0" borderId="14" xfId="0" applyFont="1" applyBorder="1" applyAlignment="1">
      <alignment horizontal="center" vertical="center" wrapText="1"/>
    </xf>
    <xf numFmtId="0" fontId="33" fillId="0" borderId="12" xfId="0" applyFont="1" applyBorder="1" applyAlignment="1">
      <alignment horizontal="center" vertical="center" wrapText="1"/>
    </xf>
    <xf numFmtId="0" fontId="27" fillId="0" borderId="13" xfId="0" applyFont="1" applyBorder="1" applyAlignment="1">
      <alignment horizontal="center" vertical="center" wrapText="1"/>
    </xf>
    <xf numFmtId="0" fontId="55" fillId="0" borderId="10" xfId="0" applyFont="1" applyBorder="1" applyAlignment="1">
      <alignment horizontal="center" vertical="center" wrapText="1"/>
    </xf>
    <xf numFmtId="0" fontId="55" fillId="0" borderId="14" xfId="0" applyFont="1" applyBorder="1" applyAlignment="1">
      <alignment horizontal="center" vertical="center" wrapText="1"/>
    </xf>
    <xf numFmtId="0" fontId="55" fillId="0" borderId="12" xfId="0" applyFont="1" applyBorder="1" applyAlignment="1">
      <alignment horizontal="center" vertical="center" wrapText="1"/>
    </xf>
    <xf numFmtId="0" fontId="0" fillId="0" borderId="9" xfId="0" applyBorder="1" applyAlignment="1">
      <alignment horizontal="center" vertical="center" wrapText="1"/>
    </xf>
    <xf numFmtId="0" fontId="33" fillId="0" borderId="1" xfId="0" applyFont="1" applyBorder="1" applyAlignment="1">
      <alignment horizontal="center" vertical="center" wrapText="1"/>
    </xf>
    <xf numFmtId="0" fontId="33" fillId="0" borderId="8" xfId="0" applyFont="1" applyBorder="1" applyAlignment="1">
      <alignment horizontal="center" vertical="center" wrapText="1"/>
    </xf>
    <xf numFmtId="0" fontId="33" fillId="0" borderId="1" xfId="0" applyFont="1" applyBorder="1" applyAlignment="1">
      <alignment horizontal="center" vertical="center"/>
    </xf>
    <xf numFmtId="0" fontId="33" fillId="0" borderId="8" xfId="0" applyFont="1" applyBorder="1" applyAlignment="1">
      <alignment horizontal="center" vertical="center"/>
    </xf>
    <xf numFmtId="0" fontId="91" fillId="0" borderId="4" xfId="0" applyFont="1" applyBorder="1" applyAlignment="1">
      <alignment horizontal="left" vertical="center" wrapText="1"/>
    </xf>
    <xf numFmtId="0" fontId="91" fillId="0" borderId="5" xfId="0" applyFont="1" applyBorder="1" applyAlignment="1">
      <alignment horizontal="left" vertical="center"/>
    </xf>
    <xf numFmtId="0" fontId="91" fillId="0" borderId="6" xfId="0" applyFont="1" applyBorder="1" applyAlignment="1">
      <alignment horizontal="left" vertical="center"/>
    </xf>
    <xf numFmtId="0" fontId="55" fillId="0" borderId="3" xfId="0" applyFont="1" applyBorder="1" applyAlignment="1">
      <alignment horizontal="left" vertical="top" wrapText="1"/>
    </xf>
    <xf numFmtId="0" fontId="1" fillId="0" borderId="9" xfId="0" applyFont="1" applyBorder="1" applyAlignment="1">
      <alignment horizontal="left" vertical="top" wrapText="1"/>
    </xf>
    <xf numFmtId="0" fontId="122" fillId="0" borderId="0" xfId="0" applyFont="1" applyBorder="1" applyAlignment="1">
      <alignment horizontal="left" vertical="top" wrapText="1"/>
    </xf>
    <xf numFmtId="0" fontId="122" fillId="0" borderId="9" xfId="0" applyFont="1" applyBorder="1" applyAlignment="1">
      <alignment horizontal="left" vertical="top" wrapText="1"/>
    </xf>
    <xf numFmtId="0" fontId="0" fillId="2" borderId="3" xfId="0" applyFill="1" applyBorder="1" applyAlignment="1">
      <alignment horizontal="center" vertical="center"/>
    </xf>
    <xf numFmtId="0" fontId="119" fillId="11" borderId="0" xfId="0" applyFont="1" applyFill="1" applyAlignment="1">
      <alignment horizontal="left" vertical="center"/>
    </xf>
    <xf numFmtId="0" fontId="27" fillId="0" borderId="4" xfId="0" applyFont="1" applyBorder="1" applyAlignment="1">
      <alignment horizontal="center" vertical="center" wrapText="1"/>
    </xf>
    <xf numFmtId="0" fontId="27" fillId="0" borderId="6" xfId="0" applyFont="1" applyBorder="1" applyAlignment="1">
      <alignment horizontal="center" vertical="center" wrapText="1"/>
    </xf>
    <xf numFmtId="0" fontId="55" fillId="0" borderId="1" xfId="0" applyFont="1" applyBorder="1" applyAlignment="1">
      <alignment horizontal="center" vertical="center"/>
    </xf>
    <xf numFmtId="0" fontId="55" fillId="0" borderId="8" xfId="0" applyFont="1" applyBorder="1" applyAlignment="1">
      <alignment horizontal="center" vertical="center"/>
    </xf>
    <xf numFmtId="0" fontId="72" fillId="0" borderId="3" xfId="0" applyFont="1" applyBorder="1" applyAlignment="1">
      <alignment horizontal="left" vertical="top" wrapText="1"/>
    </xf>
    <xf numFmtId="0" fontId="18" fillId="0" borderId="3" xfId="0" applyFont="1" applyBorder="1" applyAlignment="1">
      <alignment horizontal="left" vertical="top" wrapText="1"/>
    </xf>
    <xf numFmtId="0" fontId="69" fillId="2" borderId="0" xfId="0" applyFont="1" applyFill="1" applyAlignment="1">
      <alignment horizontal="left" vertical="center"/>
    </xf>
    <xf numFmtId="0" fontId="55" fillId="0" borderId="3" xfId="0" applyFont="1" applyBorder="1" applyAlignment="1">
      <alignment horizontal="center" vertical="center"/>
    </xf>
    <xf numFmtId="0" fontId="69" fillId="2" borderId="7" xfId="0" applyFont="1" applyFill="1" applyBorder="1" applyAlignment="1">
      <alignment horizontal="left" vertical="center"/>
    </xf>
    <xf numFmtId="0" fontId="18" fillId="2" borderId="3" xfId="0" applyFont="1" applyFill="1" applyBorder="1" applyAlignment="1">
      <alignment horizontal="center" vertical="center"/>
    </xf>
    <xf numFmtId="0" fontId="72" fillId="2" borderId="3" xfId="0" applyFont="1" applyFill="1" applyBorder="1" applyAlignment="1">
      <alignment horizontal="center" vertical="center"/>
    </xf>
    <xf numFmtId="0" fontId="72" fillId="0" borderId="1" xfId="0" applyFont="1" applyBorder="1" applyAlignment="1">
      <alignment horizontal="center"/>
    </xf>
    <xf numFmtId="0" fontId="72" fillId="0" borderId="8" xfId="0" applyFont="1" applyBorder="1" applyAlignment="1">
      <alignment horizontal="center"/>
    </xf>
    <xf numFmtId="0" fontId="125" fillId="0" borderId="0" xfId="0" applyFont="1" applyAlignment="1">
      <alignment horizontal="center" vertical="center"/>
    </xf>
    <xf numFmtId="0" fontId="0" fillId="0" borderId="3" xfId="0" applyBorder="1" applyAlignment="1">
      <alignment horizontal="left" wrapText="1"/>
    </xf>
    <xf numFmtId="0" fontId="72" fillId="0" borderId="1" xfId="0" applyFont="1" applyBorder="1" applyAlignment="1">
      <alignment horizontal="center" vertical="center" wrapText="1"/>
    </xf>
    <xf numFmtId="0" fontId="72" fillId="0" borderId="8" xfId="0" applyFont="1" applyBorder="1" applyAlignment="1">
      <alignment horizontal="center" vertical="center" wrapText="1"/>
    </xf>
    <xf numFmtId="0" fontId="55" fillId="0" borderId="3" xfId="0" applyFont="1" applyFill="1" applyBorder="1" applyAlignment="1">
      <alignment horizontal="center" vertical="center"/>
    </xf>
    <xf numFmtId="0" fontId="64" fillId="2" borderId="7" xfId="0" applyFont="1" applyFill="1" applyBorder="1" applyAlignment="1">
      <alignment horizontal="center" vertical="center"/>
    </xf>
    <xf numFmtId="0" fontId="56" fillId="2" borderId="7" xfId="0" applyFont="1" applyFill="1" applyBorder="1" applyAlignment="1">
      <alignment horizontal="center" vertical="center"/>
    </xf>
    <xf numFmtId="0" fontId="33" fillId="0" borderId="4" xfId="0" applyFont="1" applyBorder="1" applyAlignment="1">
      <alignment horizontal="center" vertical="center" wrapText="1"/>
    </xf>
    <xf numFmtId="0" fontId="57" fillId="0" borderId="5" xfId="0" applyFont="1" applyBorder="1" applyAlignment="1">
      <alignment horizontal="center" vertical="center" wrapText="1"/>
    </xf>
    <xf numFmtId="0" fontId="57" fillId="0" borderId="6" xfId="0" applyFont="1" applyBorder="1" applyAlignment="1">
      <alignment horizontal="center" vertical="center" wrapText="1"/>
    </xf>
    <xf numFmtId="0" fontId="27" fillId="0" borderId="0" xfId="0" applyFont="1" applyAlignment="1">
      <alignment horizontal="left" vertical="center" wrapText="1"/>
    </xf>
    <xf numFmtId="0" fontId="91" fillId="0" borderId="36" xfId="0" applyFont="1" applyBorder="1" applyAlignment="1">
      <alignment horizontal="center"/>
    </xf>
    <xf numFmtId="0" fontId="91" fillId="0" borderId="37" xfId="0" applyFont="1" applyBorder="1" applyAlignment="1">
      <alignment horizontal="center"/>
    </xf>
    <xf numFmtId="0" fontId="119" fillId="11" borderId="7" xfId="0" applyFont="1" applyFill="1" applyBorder="1" applyAlignment="1">
      <alignment horizontal="left" vertical="center"/>
    </xf>
    <xf numFmtId="0" fontId="117" fillId="0" borderId="3" xfId="0" applyFont="1" applyBorder="1" applyAlignment="1">
      <alignment horizontal="left" vertical="top" wrapText="1"/>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41" fillId="2" borderId="7" xfId="0" applyFont="1" applyFill="1" applyBorder="1" applyAlignment="1">
      <alignment horizontal="center" vertical="center"/>
    </xf>
    <xf numFmtId="0" fontId="33" fillId="0" borderId="0" xfId="0" applyFont="1" applyAlignment="1">
      <alignment horizontal="center" vertical="center"/>
    </xf>
    <xf numFmtId="0" fontId="52" fillId="0" borderId="3" xfId="0" applyFont="1" applyBorder="1" applyAlignment="1">
      <alignment horizontal="left" vertical="top" wrapText="1"/>
    </xf>
    <xf numFmtId="0" fontId="33" fillId="2" borderId="7" xfId="0" applyFont="1" applyFill="1" applyBorder="1" applyAlignment="1">
      <alignment horizontal="center" vertical="center"/>
    </xf>
    <xf numFmtId="0" fontId="44" fillId="2" borderId="3" xfId="0" applyFont="1" applyFill="1" applyBorder="1" applyAlignment="1">
      <alignment horizontal="center" vertical="center" wrapText="1"/>
    </xf>
    <xf numFmtId="0" fontId="67" fillId="5" borderId="14" xfId="0" applyFont="1" applyFill="1" applyBorder="1" applyAlignment="1">
      <alignment horizontal="center" vertical="center" wrapText="1"/>
    </xf>
    <xf numFmtId="0" fontId="67" fillId="5" borderId="7" xfId="0" applyFont="1" applyFill="1" applyBorder="1" applyAlignment="1">
      <alignment horizontal="center" vertical="center" wrapText="1"/>
    </xf>
    <xf numFmtId="0" fontId="17" fillId="0" borderId="3" xfId="0" applyFont="1" applyBorder="1" applyAlignment="1">
      <alignment horizontal="left" vertical="center" wrapText="1"/>
    </xf>
    <xf numFmtId="0" fontId="42" fillId="0" borderId="3" xfId="0" applyFont="1" applyBorder="1" applyAlignment="1">
      <alignment horizontal="left" vertical="center"/>
    </xf>
    <xf numFmtId="0" fontId="42" fillId="0" borderId="3" xfId="0" applyFont="1" applyBorder="1" applyAlignment="1">
      <alignment horizontal="left" vertical="center" wrapText="1"/>
    </xf>
    <xf numFmtId="0" fontId="42" fillId="0" borderId="1" xfId="0" applyFont="1" applyBorder="1" applyAlignment="1">
      <alignment horizontal="left" vertical="center"/>
    </xf>
    <xf numFmtId="0" fontId="42" fillId="0" borderId="2" xfId="0" applyFont="1" applyBorder="1" applyAlignment="1">
      <alignment horizontal="left" vertical="center"/>
    </xf>
    <xf numFmtId="0" fontId="42" fillId="0" borderId="8" xfId="0" applyFont="1" applyBorder="1" applyAlignment="1">
      <alignment horizontal="left" vertical="center"/>
    </xf>
    <xf numFmtId="0" fontId="42" fillId="0" borderId="1" xfId="0" applyFont="1" applyBorder="1" applyAlignment="1">
      <alignment horizontal="left" vertical="center" wrapText="1"/>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19" fillId="0" borderId="1" xfId="0" applyFont="1" applyFill="1" applyBorder="1" applyAlignment="1">
      <alignment horizontal="center" vertical="center" wrapText="1"/>
    </xf>
    <xf numFmtId="0" fontId="40" fillId="0" borderId="2" xfId="0" applyFont="1" applyFill="1" applyBorder="1" applyAlignment="1">
      <alignment horizontal="center" vertical="center" wrapText="1"/>
    </xf>
    <xf numFmtId="0" fontId="40" fillId="0" borderId="8" xfId="0" applyFont="1" applyFill="1" applyBorder="1" applyAlignment="1">
      <alignment horizontal="center" vertical="center" wrapText="1"/>
    </xf>
    <xf numFmtId="0" fontId="52" fillId="10" borderId="1" xfId="0" applyFont="1" applyFill="1" applyBorder="1" applyAlignment="1">
      <alignment horizontal="center" vertical="center"/>
    </xf>
    <xf numFmtId="0" fontId="52" fillId="10" borderId="2" xfId="0" applyFont="1" applyFill="1" applyBorder="1" applyAlignment="1">
      <alignment horizontal="center" vertical="center"/>
    </xf>
    <xf numFmtId="0" fontId="52" fillId="10" borderId="8" xfId="0" applyFont="1" applyFill="1" applyBorder="1" applyAlignment="1">
      <alignment horizontal="center" vertical="center"/>
    </xf>
    <xf numFmtId="0" fontId="45" fillId="0" borderId="3" xfId="0" applyFont="1" applyBorder="1" applyAlignment="1">
      <alignment horizontal="center" vertical="center" wrapText="1"/>
    </xf>
    <xf numFmtId="0" fontId="0" fillId="0" borderId="1" xfId="0" applyBorder="1" applyAlignment="1">
      <alignment horizontal="center" vertical="center"/>
    </xf>
    <xf numFmtId="0" fontId="0" fillId="0" borderId="8" xfId="0" applyBorder="1" applyAlignment="1">
      <alignment horizontal="center" vertical="center"/>
    </xf>
    <xf numFmtId="0" fontId="52" fillId="2" borderId="3" xfId="0" applyFont="1" applyFill="1" applyBorder="1" applyAlignment="1">
      <alignment horizontal="center" vertical="center"/>
    </xf>
    <xf numFmtId="0" fontId="69" fillId="2" borderId="3" xfId="0" applyFont="1" applyFill="1" applyBorder="1" applyAlignment="1">
      <alignment horizontal="center" vertical="center"/>
    </xf>
    <xf numFmtId="0" fontId="69" fillId="2" borderId="3" xfId="0" applyFont="1" applyFill="1" applyBorder="1" applyAlignment="1">
      <alignment horizontal="center" vertical="center" wrapText="1"/>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0" fillId="8" borderId="3" xfId="0" applyFill="1" applyBorder="1" applyAlignment="1">
      <alignment horizontal="center" vertical="center" wrapText="1"/>
    </xf>
    <xf numFmtId="0" fontId="4" fillId="6" borderId="3" xfId="0" applyFont="1" applyFill="1" applyBorder="1" applyAlignment="1">
      <alignment horizontal="center" vertical="center" wrapText="1"/>
    </xf>
    <xf numFmtId="0" fontId="41" fillId="6" borderId="3" xfId="0" applyFont="1" applyFill="1" applyBorder="1" applyAlignment="1">
      <alignment horizontal="center" vertical="center" wrapText="1"/>
    </xf>
    <xf numFmtId="0" fontId="0" fillId="0" borderId="3" xfId="0" quotePrefix="1" applyBorder="1" applyAlignment="1">
      <alignment horizontal="center" vertical="center" wrapText="1"/>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xmlns=""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a16="http://schemas.microsoft.com/office/drawing/2014/main" xmlns=""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xmlns=""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xmlns=""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xmlns=""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xmlns=""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xmlns=""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xmlns=""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24</xdr:row>
      <xdr:rowOff>1689099</xdr:rowOff>
    </xdr:to>
    <xdr:pic>
      <xdr:nvPicPr>
        <xdr:cNvPr id="2" name="图片 1">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66675</xdr:colOff>
      <xdr:row>13</xdr:row>
      <xdr:rowOff>47626</xdr:rowOff>
    </xdr:from>
    <xdr:to>
      <xdr:col>4</xdr:col>
      <xdr:colOff>2533650</xdr:colOff>
      <xdr:row>13</xdr:row>
      <xdr:rowOff>1238250</xdr:rowOff>
    </xdr:to>
    <xdr:pic>
      <xdr:nvPicPr>
        <xdr:cNvPr id="3" name="图片 2">
          <a:extLst>
            <a:ext uri="{FF2B5EF4-FFF2-40B4-BE49-F238E27FC236}">
              <a16:creationId xmlns:a16="http://schemas.microsoft.com/office/drawing/2014/main" xmlns="" id="{1614DBD0-BDDC-482C-80A9-616B46E4CD0D}"/>
            </a:ext>
          </a:extLst>
        </xdr:cNvPr>
        <xdr:cNvPicPr>
          <a:picLocks noChangeAspect="1"/>
        </xdr:cNvPicPr>
      </xdr:nvPicPr>
      <xdr:blipFill>
        <a:blip xmlns:r="http://schemas.openxmlformats.org/officeDocument/2006/relationships" r:embed="rId1"/>
        <a:stretch>
          <a:fillRect/>
        </a:stretch>
      </xdr:blipFill>
      <xdr:spPr>
        <a:xfrm>
          <a:off x="1438275" y="7429501"/>
          <a:ext cx="6667500" cy="1190624"/>
        </a:xfrm>
        <a:prstGeom prst="rect">
          <a:avLst/>
        </a:prstGeom>
      </xdr:spPr>
    </xdr:pic>
    <xdr:clientData/>
  </xdr:twoCellAnchor>
  <xdr:twoCellAnchor editAs="oneCell">
    <xdr:from>
      <xdr:col>2</xdr:col>
      <xdr:colOff>66675</xdr:colOff>
      <xdr:row>14</xdr:row>
      <xdr:rowOff>66675</xdr:rowOff>
    </xdr:from>
    <xdr:to>
      <xdr:col>3</xdr:col>
      <xdr:colOff>2314073</xdr:colOff>
      <xdr:row>14</xdr:row>
      <xdr:rowOff>590485</xdr:rowOff>
    </xdr:to>
    <xdr:pic>
      <xdr:nvPicPr>
        <xdr:cNvPr id="5" name="图片 4">
          <a:extLst>
            <a:ext uri="{FF2B5EF4-FFF2-40B4-BE49-F238E27FC236}">
              <a16:creationId xmlns:a16="http://schemas.microsoft.com/office/drawing/2014/main" xmlns="" id="{98DC5885-76E4-4330-8F88-70DE0037AD00}"/>
            </a:ext>
          </a:extLst>
        </xdr:cNvPr>
        <xdr:cNvPicPr>
          <a:picLocks noChangeAspect="1"/>
        </xdr:cNvPicPr>
      </xdr:nvPicPr>
      <xdr:blipFill>
        <a:blip xmlns:r="http://schemas.openxmlformats.org/officeDocument/2006/relationships" r:embed="rId2"/>
        <a:stretch>
          <a:fillRect/>
        </a:stretch>
      </xdr:blipFill>
      <xdr:spPr>
        <a:xfrm>
          <a:off x="1438275" y="7924800"/>
          <a:ext cx="4019048" cy="523810"/>
        </a:xfrm>
        <a:prstGeom prst="rect">
          <a:avLst/>
        </a:prstGeom>
      </xdr:spPr>
    </xdr:pic>
    <xdr:clientData/>
  </xdr:twoCellAnchor>
  <xdr:twoCellAnchor editAs="oneCell">
    <xdr:from>
      <xdr:col>2</xdr:col>
      <xdr:colOff>66675</xdr:colOff>
      <xdr:row>15</xdr:row>
      <xdr:rowOff>11838</xdr:rowOff>
    </xdr:from>
    <xdr:to>
      <xdr:col>3</xdr:col>
      <xdr:colOff>2237875</xdr:colOff>
      <xdr:row>15</xdr:row>
      <xdr:rowOff>828571</xdr:rowOff>
    </xdr:to>
    <xdr:pic>
      <xdr:nvPicPr>
        <xdr:cNvPr id="6" name="图片 5">
          <a:extLst>
            <a:ext uri="{FF2B5EF4-FFF2-40B4-BE49-F238E27FC236}">
              <a16:creationId xmlns:a16="http://schemas.microsoft.com/office/drawing/2014/main" xmlns="" id="{97A6F339-88F2-4416-8C6C-DA48FBA60A4E}"/>
            </a:ext>
          </a:extLst>
        </xdr:cNvPr>
        <xdr:cNvPicPr>
          <a:picLocks noChangeAspect="1"/>
        </xdr:cNvPicPr>
      </xdr:nvPicPr>
      <xdr:blipFill>
        <a:blip xmlns:r="http://schemas.openxmlformats.org/officeDocument/2006/relationships" r:embed="rId3"/>
        <a:stretch>
          <a:fillRect/>
        </a:stretch>
      </xdr:blipFill>
      <xdr:spPr>
        <a:xfrm>
          <a:off x="1438275" y="8527188"/>
          <a:ext cx="3942850" cy="816733"/>
        </a:xfrm>
        <a:prstGeom prst="rect">
          <a:avLst/>
        </a:prstGeom>
      </xdr:spPr>
    </xdr:pic>
    <xdr:clientData/>
  </xdr:twoCellAnchor>
  <xdr:twoCellAnchor editAs="oneCell">
    <xdr:from>
      <xdr:col>2</xdr:col>
      <xdr:colOff>95250</xdr:colOff>
      <xdr:row>16</xdr:row>
      <xdr:rowOff>76200</xdr:rowOff>
    </xdr:from>
    <xdr:to>
      <xdr:col>3</xdr:col>
      <xdr:colOff>1495029</xdr:colOff>
      <xdr:row>16</xdr:row>
      <xdr:rowOff>457152</xdr:rowOff>
    </xdr:to>
    <xdr:pic>
      <xdr:nvPicPr>
        <xdr:cNvPr id="8" name="图片 7">
          <a:extLst>
            <a:ext uri="{FF2B5EF4-FFF2-40B4-BE49-F238E27FC236}">
              <a16:creationId xmlns:a16="http://schemas.microsoft.com/office/drawing/2014/main" xmlns="" id="{54ECECDA-A4B9-4444-9B92-4B1688456488}"/>
            </a:ext>
          </a:extLst>
        </xdr:cNvPr>
        <xdr:cNvPicPr>
          <a:picLocks noChangeAspect="1"/>
        </xdr:cNvPicPr>
      </xdr:nvPicPr>
      <xdr:blipFill>
        <a:blip xmlns:r="http://schemas.openxmlformats.org/officeDocument/2006/relationships" r:embed="rId4"/>
        <a:stretch>
          <a:fillRect/>
        </a:stretch>
      </xdr:blipFill>
      <xdr:spPr>
        <a:xfrm>
          <a:off x="1466850" y="9448800"/>
          <a:ext cx="3171429" cy="380952"/>
        </a:xfrm>
        <a:prstGeom prst="rect">
          <a:avLst/>
        </a:prstGeom>
      </xdr:spPr>
    </xdr:pic>
    <xdr:clientData/>
  </xdr:twoCellAnchor>
  <xdr:twoCellAnchor editAs="oneCell">
    <xdr:from>
      <xdr:col>2</xdr:col>
      <xdr:colOff>123825</xdr:colOff>
      <xdr:row>17</xdr:row>
      <xdr:rowOff>114300</xdr:rowOff>
    </xdr:from>
    <xdr:to>
      <xdr:col>3</xdr:col>
      <xdr:colOff>2333127</xdr:colOff>
      <xdr:row>17</xdr:row>
      <xdr:rowOff>1038110</xdr:rowOff>
    </xdr:to>
    <xdr:pic>
      <xdr:nvPicPr>
        <xdr:cNvPr id="10" name="图片 9">
          <a:extLst>
            <a:ext uri="{FF2B5EF4-FFF2-40B4-BE49-F238E27FC236}">
              <a16:creationId xmlns:a16="http://schemas.microsoft.com/office/drawing/2014/main" xmlns="" id="{778F83CA-DFFF-4BAE-9D7A-AA28E9FA25D6}"/>
            </a:ext>
          </a:extLst>
        </xdr:cNvPr>
        <xdr:cNvPicPr>
          <a:picLocks noChangeAspect="1"/>
        </xdr:cNvPicPr>
      </xdr:nvPicPr>
      <xdr:blipFill>
        <a:blip xmlns:r="http://schemas.openxmlformats.org/officeDocument/2006/relationships" r:embed="rId5"/>
        <a:stretch>
          <a:fillRect/>
        </a:stretch>
      </xdr:blipFill>
      <xdr:spPr>
        <a:xfrm>
          <a:off x="1495425" y="10067925"/>
          <a:ext cx="3980952" cy="923810"/>
        </a:xfrm>
        <a:prstGeom prst="rect">
          <a:avLst/>
        </a:prstGeom>
      </xdr:spPr>
    </xdr:pic>
    <xdr:clientData/>
  </xdr:twoCellAnchor>
  <xdr:twoCellAnchor editAs="oneCell">
    <xdr:from>
      <xdr:col>2</xdr:col>
      <xdr:colOff>76200</xdr:colOff>
      <xdr:row>18</xdr:row>
      <xdr:rowOff>76200</xdr:rowOff>
    </xdr:from>
    <xdr:to>
      <xdr:col>3</xdr:col>
      <xdr:colOff>866455</xdr:colOff>
      <xdr:row>18</xdr:row>
      <xdr:rowOff>380962</xdr:rowOff>
    </xdr:to>
    <xdr:pic>
      <xdr:nvPicPr>
        <xdr:cNvPr id="12" name="图片 11">
          <a:extLst>
            <a:ext uri="{FF2B5EF4-FFF2-40B4-BE49-F238E27FC236}">
              <a16:creationId xmlns:a16="http://schemas.microsoft.com/office/drawing/2014/main" xmlns="" id="{CE1D539E-FDDD-481E-B549-C1BF43E48DA8}"/>
            </a:ext>
          </a:extLst>
        </xdr:cNvPr>
        <xdr:cNvPicPr>
          <a:picLocks noChangeAspect="1"/>
        </xdr:cNvPicPr>
      </xdr:nvPicPr>
      <xdr:blipFill>
        <a:blip xmlns:r="http://schemas.openxmlformats.org/officeDocument/2006/relationships" r:embed="rId6"/>
        <a:stretch>
          <a:fillRect/>
        </a:stretch>
      </xdr:blipFill>
      <xdr:spPr>
        <a:xfrm>
          <a:off x="1447800" y="11134725"/>
          <a:ext cx="2561905" cy="304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xmlns=""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1745524</xdr:rowOff>
    </xdr:to>
    <xdr:pic>
      <xdr:nvPicPr>
        <xdr:cNvPr id="5" name="图片 4">
          <a:extLst>
            <a:ext uri="{FF2B5EF4-FFF2-40B4-BE49-F238E27FC236}">
              <a16:creationId xmlns:a16="http://schemas.microsoft.com/office/drawing/2014/main" xmlns=""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xmlns=""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11682</xdr:rowOff>
    </xdr:to>
    <xdr:pic>
      <xdr:nvPicPr>
        <xdr:cNvPr id="4" name="图片 3">
          <a:extLst>
            <a:ext uri="{FF2B5EF4-FFF2-40B4-BE49-F238E27FC236}">
              <a16:creationId xmlns:a16="http://schemas.microsoft.com/office/drawing/2014/main" xmlns=""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2108252</xdr:colOff>
      <xdr:row>3</xdr:row>
      <xdr:rowOff>1733375</xdr:rowOff>
    </xdr:to>
    <xdr:pic>
      <xdr:nvPicPr>
        <xdr:cNvPr id="11" name="图片 10">
          <a:extLst>
            <a:ext uri="{FF2B5EF4-FFF2-40B4-BE49-F238E27FC236}">
              <a16:creationId xmlns:a16="http://schemas.microsoft.com/office/drawing/2014/main" xmlns="" id="{5B3530B4-9108-4124-AFC2-C2D588CA25C0}"/>
            </a:ext>
          </a:extLst>
        </xdr:cNvPr>
        <xdr:cNvPicPr>
          <a:picLocks noChangeAspect="1"/>
        </xdr:cNvPicPr>
      </xdr:nvPicPr>
      <xdr:blipFill>
        <a:blip xmlns:r="http://schemas.openxmlformats.org/officeDocument/2006/relationships" r:embed="rId5"/>
        <a:stretch>
          <a:fillRect/>
        </a:stretch>
      </xdr:blipFill>
      <xdr:spPr>
        <a:xfrm>
          <a:off x="11834813" y="4151312"/>
          <a:ext cx="2060627" cy="16460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xmlns=""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3"/>
  <sheetViews>
    <sheetView showGridLines="0" topLeftCell="A10" workbookViewId="0">
      <selection activeCell="C37" sqref="C3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322" t="s">
        <v>73</v>
      </c>
      <c r="B2" s="322"/>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322" t="s">
        <v>97</v>
      </c>
      <c r="B11" s="322"/>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323" t="s">
        <v>117</v>
      </c>
      <c r="B19" s="323"/>
      <c r="C19" s="323"/>
      <c r="D19" s="323"/>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322" t="s">
        <v>122</v>
      </c>
      <c r="B26" s="322"/>
    </row>
    <row r="27" spans="1:4" ht="21.95" customHeight="1">
      <c r="A27" s="6" t="s">
        <v>118</v>
      </c>
      <c r="B27" s="8" t="s">
        <v>120</v>
      </c>
    </row>
    <row r="28" spans="1:4" ht="21.95" customHeight="1">
      <c r="A28" s="6" t="s">
        <v>119</v>
      </c>
      <c r="B28" s="8" t="s">
        <v>121</v>
      </c>
    </row>
    <row r="32" spans="1:4" ht="25.5">
      <c r="A32" s="322" t="s">
        <v>123</v>
      </c>
      <c r="B32" s="322"/>
    </row>
    <row r="34" spans="1:2">
      <c r="A34" s="3" t="s">
        <v>124</v>
      </c>
      <c r="B34" s="4" t="s">
        <v>125</v>
      </c>
    </row>
    <row r="35" spans="1:2">
      <c r="A35" s="3" t="s">
        <v>126</v>
      </c>
      <c r="B35" s="4" t="s">
        <v>127</v>
      </c>
    </row>
    <row r="36" spans="1:2">
      <c r="A36" s="3" t="s">
        <v>128</v>
      </c>
      <c r="B36" s="4" t="s">
        <v>129</v>
      </c>
    </row>
    <row r="39" spans="1:2" ht="25.5">
      <c r="A39" s="322" t="s">
        <v>130</v>
      </c>
      <c r="B39" s="322"/>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53"/>
  <sheetViews>
    <sheetView showGridLines="0" topLeftCell="A37" workbookViewId="0">
      <selection activeCell="C42" sqref="C42"/>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332" t="s">
        <v>142</v>
      </c>
      <c r="C1" s="332"/>
      <c r="D1" s="332"/>
      <c r="E1" s="332"/>
      <c r="F1" s="332"/>
    </row>
    <row r="2" spans="2:6">
      <c r="B2" s="334" t="s">
        <v>0</v>
      </c>
      <c r="C2" s="335"/>
      <c r="D2" s="336" t="s">
        <v>1</v>
      </c>
      <c r="E2" s="336"/>
      <c r="F2" s="11" t="s">
        <v>2</v>
      </c>
    </row>
    <row r="3" spans="2:6" ht="39" customHeight="1">
      <c r="B3" s="328" t="s">
        <v>3</v>
      </c>
      <c r="C3" s="12" t="s">
        <v>4</v>
      </c>
      <c r="D3" s="12" t="s">
        <v>5</v>
      </c>
      <c r="E3" s="13" t="s">
        <v>6</v>
      </c>
      <c r="F3" s="11"/>
    </row>
    <row r="4" spans="2:6">
      <c r="B4" s="337"/>
      <c r="C4" s="12" t="s">
        <v>7</v>
      </c>
      <c r="D4" s="12"/>
      <c r="E4" s="13" t="s">
        <v>8</v>
      </c>
      <c r="F4" s="11"/>
    </row>
    <row r="5" spans="2:6">
      <c r="B5" s="329"/>
      <c r="C5" s="12" t="s">
        <v>9</v>
      </c>
      <c r="D5" s="12"/>
      <c r="E5" s="13" t="s">
        <v>10</v>
      </c>
      <c r="F5" s="11"/>
    </row>
    <row r="6" spans="2:6" ht="66" customHeight="1">
      <c r="B6" s="328" t="s">
        <v>11</v>
      </c>
      <c r="C6" s="12" t="s">
        <v>12</v>
      </c>
      <c r="D6" s="12" t="s">
        <v>13</v>
      </c>
      <c r="E6" s="13" t="s">
        <v>14</v>
      </c>
      <c r="F6" s="330" t="s">
        <v>15</v>
      </c>
    </row>
    <row r="7" spans="2:6">
      <c r="B7" s="337"/>
      <c r="C7" s="12" t="s">
        <v>16</v>
      </c>
      <c r="D7" s="12" t="s">
        <v>17</v>
      </c>
      <c r="E7" s="13" t="s">
        <v>18</v>
      </c>
      <c r="F7" s="338"/>
    </row>
    <row r="8" spans="2:6">
      <c r="B8" s="329"/>
      <c r="C8" s="12" t="s">
        <v>19</v>
      </c>
      <c r="D8" s="12" t="s">
        <v>16</v>
      </c>
      <c r="E8" s="13" t="s">
        <v>10</v>
      </c>
      <c r="F8" s="331"/>
    </row>
    <row r="9" spans="2:6" ht="28.5">
      <c r="B9" s="328" t="s">
        <v>20</v>
      </c>
      <c r="C9" s="12" t="s">
        <v>21</v>
      </c>
      <c r="D9" s="12" t="s">
        <v>22</v>
      </c>
      <c r="E9" s="13" t="s">
        <v>14</v>
      </c>
      <c r="F9" s="330" t="s">
        <v>23</v>
      </c>
    </row>
    <row r="10" spans="2:6">
      <c r="B10" s="337"/>
      <c r="C10" s="12" t="s">
        <v>24</v>
      </c>
      <c r="D10" s="12" t="s">
        <v>25</v>
      </c>
      <c r="E10" s="13" t="s">
        <v>26</v>
      </c>
      <c r="F10" s="338"/>
    </row>
    <row r="11" spans="2:6">
      <c r="B11" s="329"/>
      <c r="C11" s="12" t="s">
        <v>16</v>
      </c>
      <c r="D11" s="12" t="s">
        <v>16</v>
      </c>
      <c r="E11" s="13" t="s">
        <v>10</v>
      </c>
      <c r="F11" s="331"/>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327" t="s">
        <v>38</v>
      </c>
      <c r="C15" s="15" t="s">
        <v>150</v>
      </c>
      <c r="D15" s="15" t="s">
        <v>151</v>
      </c>
      <c r="E15" s="13" t="s">
        <v>36</v>
      </c>
      <c r="F15" s="11"/>
    </row>
    <row r="16" spans="2:6" ht="28.5">
      <c r="B16" s="327"/>
      <c r="C16" s="12" t="s">
        <v>39</v>
      </c>
      <c r="D16" s="12" t="s">
        <v>152</v>
      </c>
      <c r="E16" s="13" t="s">
        <v>18</v>
      </c>
      <c r="F16" s="11"/>
    </row>
    <row r="17" spans="2:6" ht="69" customHeight="1">
      <c r="B17" s="327"/>
      <c r="C17" s="12" t="s">
        <v>40</v>
      </c>
      <c r="D17" s="12" t="s">
        <v>41</v>
      </c>
      <c r="E17" s="13" t="s">
        <v>42</v>
      </c>
      <c r="F17" s="11"/>
    </row>
    <row r="18" spans="2:6" ht="45" customHeight="1">
      <c r="B18" s="328" t="s">
        <v>43</v>
      </c>
      <c r="C18" s="12" t="s">
        <v>44</v>
      </c>
      <c r="D18" s="12" t="s">
        <v>45</v>
      </c>
      <c r="E18" s="13" t="s">
        <v>46</v>
      </c>
      <c r="F18" s="330" t="s">
        <v>47</v>
      </c>
    </row>
    <row r="19" spans="2:6">
      <c r="B19" s="329"/>
      <c r="C19" s="12"/>
      <c r="D19" s="12" t="s">
        <v>48</v>
      </c>
      <c r="E19" s="13" t="s">
        <v>10</v>
      </c>
      <c r="F19" s="331"/>
    </row>
    <row r="20" spans="2:6">
      <c r="B20" s="328" t="s">
        <v>49</v>
      </c>
      <c r="C20" s="12" t="s">
        <v>50</v>
      </c>
      <c r="D20" s="12" t="s">
        <v>51</v>
      </c>
      <c r="E20" s="13" t="s">
        <v>46</v>
      </c>
      <c r="F20" s="330" t="s">
        <v>52</v>
      </c>
    </row>
    <row r="21" spans="2:6">
      <c r="B21" s="329"/>
      <c r="C21" s="12"/>
      <c r="D21" s="12" t="s">
        <v>53</v>
      </c>
      <c r="E21" s="13" t="s">
        <v>54</v>
      </c>
      <c r="F21" s="331"/>
    </row>
    <row r="22" spans="2:6">
      <c r="B22" s="328" t="s">
        <v>55</v>
      </c>
      <c r="C22" s="12"/>
      <c r="D22" s="12" t="s">
        <v>56</v>
      </c>
      <c r="E22" s="13" t="s">
        <v>6</v>
      </c>
      <c r="F22" s="11"/>
    </row>
    <row r="23" spans="2:6" ht="26.1" customHeight="1">
      <c r="B23" s="329"/>
      <c r="C23" s="12" t="s">
        <v>57</v>
      </c>
      <c r="D23" s="12" t="s">
        <v>58</v>
      </c>
      <c r="E23" s="13" t="s">
        <v>59</v>
      </c>
      <c r="F23" s="11"/>
    </row>
    <row r="24" spans="2:6" ht="26.1" customHeight="1">
      <c r="B24" s="327" t="s">
        <v>60</v>
      </c>
      <c r="C24" s="12" t="s">
        <v>61</v>
      </c>
      <c r="D24" s="12" t="s">
        <v>62</v>
      </c>
      <c r="E24" s="13" t="s">
        <v>6</v>
      </c>
      <c r="F24" s="11"/>
    </row>
    <row r="25" spans="2:6">
      <c r="B25" s="327"/>
      <c r="C25" s="12" t="s">
        <v>63</v>
      </c>
      <c r="D25" s="12" t="s">
        <v>64</v>
      </c>
      <c r="E25" s="13" t="s">
        <v>65</v>
      </c>
      <c r="F25" s="11"/>
    </row>
    <row r="26" spans="2:6">
      <c r="B26" s="327"/>
      <c r="C26" s="12" t="s">
        <v>66</v>
      </c>
      <c r="D26" s="12" t="s">
        <v>67</v>
      </c>
      <c r="E26" s="13" t="s">
        <v>68</v>
      </c>
      <c r="F26" s="11"/>
    </row>
    <row r="27" spans="2:6" ht="42.75">
      <c r="B27" s="328" t="s">
        <v>69</v>
      </c>
      <c r="C27" s="12" t="s">
        <v>141</v>
      </c>
      <c r="D27" s="12" t="s">
        <v>70</v>
      </c>
      <c r="E27" s="13" t="s">
        <v>18</v>
      </c>
      <c r="F27" s="330" t="s">
        <v>71</v>
      </c>
    </row>
    <row r="28" spans="2:6">
      <c r="B28" s="329"/>
      <c r="C28" s="12"/>
      <c r="D28" s="12" t="s">
        <v>72</v>
      </c>
      <c r="E28" s="13" t="s">
        <v>10</v>
      </c>
      <c r="F28" s="331"/>
    </row>
    <row r="30" spans="2:6" ht="27" customHeight="1">
      <c r="B30" s="333" t="s">
        <v>149</v>
      </c>
      <c r="C30" s="333"/>
      <c r="D30" s="333"/>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322" t="s">
        <v>153</v>
      </c>
      <c r="C36" s="322"/>
      <c r="D36" s="322"/>
      <c r="E36" s="322"/>
    </row>
    <row r="37" spans="2:5" s="16" customFormat="1"/>
    <row r="38" spans="2:5" s="16" customFormat="1">
      <c r="B38" s="17"/>
      <c r="C38" s="325" t="s">
        <v>154</v>
      </c>
      <c r="D38" s="326"/>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35.25" customHeight="1">
      <c r="B42" s="65"/>
      <c r="C42" s="319" t="s">
        <v>1212</v>
      </c>
      <c r="D42" s="317"/>
      <c r="E42" s="318"/>
    </row>
    <row r="43" spans="2:5" s="16" customFormat="1" ht="26.1" customHeight="1"/>
    <row r="44" spans="2:5" ht="25.5">
      <c r="B44" s="324" t="s">
        <v>166</v>
      </c>
      <c r="C44" s="324"/>
      <c r="D44" s="324"/>
    </row>
    <row r="45" spans="2:5" ht="44.1" customHeight="1">
      <c r="B45" s="6" t="s">
        <v>168</v>
      </c>
      <c r="C45" s="22" t="s">
        <v>172</v>
      </c>
      <c r="D45" s="4"/>
    </row>
    <row r="46" spans="2:5" ht="44.1" customHeight="1">
      <c r="B46" s="6" t="s">
        <v>169</v>
      </c>
      <c r="C46" s="22" t="s">
        <v>173</v>
      </c>
      <c r="D46" s="4"/>
    </row>
    <row r="47" spans="2:5" ht="44.1" customHeight="1">
      <c r="B47" s="6" t="s">
        <v>170</v>
      </c>
      <c r="C47" s="3" t="s">
        <v>174</v>
      </c>
      <c r="D47" s="4"/>
    </row>
    <row r="48" spans="2:5" ht="44.1" customHeight="1">
      <c r="B48" s="6" t="s">
        <v>171</v>
      </c>
      <c r="C48" s="3"/>
      <c r="D48" s="4"/>
    </row>
    <row r="49" spans="2:6">
      <c r="B49" s="1"/>
      <c r="C49" s="1"/>
    </row>
    <row r="51" spans="2:6" ht="27" customHeight="1">
      <c r="B51" s="324" t="s">
        <v>175</v>
      </c>
      <c r="C51" s="324"/>
      <c r="D51" s="324"/>
      <c r="E51" s="324"/>
      <c r="F51" s="324"/>
    </row>
    <row r="52" spans="2:6">
      <c r="B52" s="7" t="s">
        <v>176</v>
      </c>
      <c r="C52" s="7" t="s">
        <v>178</v>
      </c>
      <c r="D52" s="7" t="s">
        <v>179</v>
      </c>
      <c r="E52" s="7" t="s">
        <v>180</v>
      </c>
      <c r="F52" s="7" t="s">
        <v>181</v>
      </c>
    </row>
    <row r="53" spans="2:6">
      <c r="B53" s="7" t="s">
        <v>177</v>
      </c>
      <c r="C53" s="7" t="s">
        <v>178</v>
      </c>
      <c r="D53" s="7" t="s">
        <v>179</v>
      </c>
      <c r="E53" s="7" t="s">
        <v>182</v>
      </c>
      <c r="F53" s="7" t="s">
        <v>167</v>
      </c>
    </row>
  </sheetData>
  <mergeCells count="22">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 ref="B51:F51"/>
    <mergeCell ref="B36:E36"/>
    <mergeCell ref="C38:D38"/>
    <mergeCell ref="B44:D44"/>
    <mergeCell ref="B24:B26"/>
    <mergeCell ref="B27:B28"/>
    <mergeCell ref="F27:F28"/>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1"/>
  <sheetViews>
    <sheetView topLeftCell="A34" zoomScale="80" zoomScaleNormal="80" workbookViewId="0">
      <selection activeCell="I15" sqref="I15"/>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340" t="s">
        <v>238</v>
      </c>
      <c r="D2" s="340"/>
      <c r="E2" s="2" t="s">
        <v>249</v>
      </c>
    </row>
    <row r="3" spans="1:15" ht="20.100000000000001" customHeight="1">
      <c r="A3" s="6" t="s">
        <v>196</v>
      </c>
      <c r="B3" s="34" t="s">
        <v>197</v>
      </c>
      <c r="C3" s="69" t="s">
        <v>198</v>
      </c>
      <c r="D3" s="69" t="s">
        <v>199</v>
      </c>
    </row>
    <row r="4" spans="1:15" ht="135" customHeight="1">
      <c r="A4" s="339" t="s">
        <v>194</v>
      </c>
      <c r="B4" s="22" t="s">
        <v>195</v>
      </c>
      <c r="C4" s="22" t="s">
        <v>212</v>
      </c>
      <c r="D4" s="22" t="s">
        <v>531</v>
      </c>
      <c r="E4" s="38" t="s">
        <v>241</v>
      </c>
      <c r="F4" s="38"/>
      <c r="G4" s="37"/>
      <c r="H4" s="37"/>
      <c r="I4" s="37"/>
      <c r="J4" s="37"/>
      <c r="K4" s="37"/>
      <c r="L4" s="37"/>
      <c r="M4" s="37"/>
      <c r="N4" s="37"/>
      <c r="O4" s="37"/>
    </row>
    <row r="5" spans="1:15" ht="81.95" customHeight="1">
      <c r="A5" s="339"/>
      <c r="B5" s="22" t="s">
        <v>200</v>
      </c>
      <c r="C5" s="32" t="s">
        <v>532</v>
      </c>
      <c r="D5" s="22" t="s">
        <v>533</v>
      </c>
      <c r="E5" s="38" t="s">
        <v>959</v>
      </c>
      <c r="F5" s="38"/>
      <c r="G5" s="37"/>
      <c r="H5" s="37"/>
      <c r="I5" s="37"/>
      <c r="J5" s="37"/>
      <c r="K5" s="37"/>
    </row>
    <row r="6" spans="1:15" ht="66" customHeight="1">
      <c r="A6" s="339"/>
      <c r="B6" s="22" t="s">
        <v>201</v>
      </c>
      <c r="C6" s="22" t="s">
        <v>219</v>
      </c>
      <c r="D6" s="22" t="s">
        <v>202</v>
      </c>
      <c r="E6" s="38" t="s">
        <v>240</v>
      </c>
      <c r="F6" s="38"/>
      <c r="G6" s="37"/>
      <c r="H6" s="37"/>
      <c r="I6" s="37"/>
      <c r="J6" s="37"/>
      <c r="K6" s="37"/>
    </row>
    <row r="7" spans="1:15" ht="66" customHeight="1">
      <c r="A7" s="339"/>
      <c r="B7" s="22" t="s">
        <v>204</v>
      </c>
      <c r="C7" s="22" t="s">
        <v>203</v>
      </c>
      <c r="D7" s="22" t="s">
        <v>205</v>
      </c>
      <c r="E7" s="38" t="s">
        <v>239</v>
      </c>
      <c r="F7" s="38"/>
      <c r="G7" s="37"/>
      <c r="H7" s="37"/>
      <c r="I7" s="37"/>
      <c r="J7" s="37"/>
      <c r="K7" s="37"/>
    </row>
    <row r="8" spans="1:15" ht="66" customHeight="1">
      <c r="A8" s="339"/>
      <c r="B8" s="22" t="s">
        <v>206</v>
      </c>
      <c r="C8" s="22" t="s">
        <v>534</v>
      </c>
      <c r="D8" s="22" t="s">
        <v>221</v>
      </c>
      <c r="E8" s="38" t="s">
        <v>245</v>
      </c>
      <c r="F8" s="38"/>
      <c r="G8" s="37"/>
      <c r="H8" s="37"/>
      <c r="I8" s="37"/>
      <c r="J8" s="37"/>
      <c r="K8" s="37"/>
    </row>
    <row r="9" spans="1:15" ht="57" customHeight="1">
      <c r="A9" s="339"/>
      <c r="B9" s="22" t="s">
        <v>207</v>
      </c>
      <c r="C9" s="22" t="s">
        <v>208</v>
      </c>
      <c r="D9" s="22" t="s">
        <v>209</v>
      </c>
      <c r="E9" s="38" t="s">
        <v>246</v>
      </c>
      <c r="F9" s="38"/>
      <c r="G9" s="37"/>
      <c r="H9" s="37"/>
      <c r="I9" s="37"/>
      <c r="J9" s="37"/>
      <c r="K9" s="37"/>
    </row>
    <row r="10" spans="1:15" ht="78.95" customHeight="1">
      <c r="A10" s="339" t="s">
        <v>210</v>
      </c>
      <c r="B10" s="22" t="s">
        <v>211</v>
      </c>
      <c r="C10" s="149" t="s">
        <v>229</v>
      </c>
      <c r="D10" s="22" t="s">
        <v>213</v>
      </c>
      <c r="E10" s="38" t="s">
        <v>753</v>
      </c>
      <c r="F10" s="38"/>
      <c r="G10" s="36"/>
      <c r="H10" s="36"/>
      <c r="I10" s="36"/>
      <c r="J10" s="36"/>
      <c r="K10" s="36"/>
    </row>
    <row r="11" spans="1:15" ht="39" customHeight="1">
      <c r="A11" s="339"/>
      <c r="B11" s="22" t="s">
        <v>214</v>
      </c>
      <c r="C11" s="76" t="s">
        <v>960</v>
      </c>
      <c r="D11" s="22"/>
      <c r="E11" s="22" t="s">
        <v>961</v>
      </c>
      <c r="F11" s="22"/>
    </row>
    <row r="12" spans="1:15" ht="66" customHeight="1">
      <c r="A12" s="339"/>
      <c r="B12" s="22" t="s">
        <v>215</v>
      </c>
      <c r="C12" s="22" t="s">
        <v>222</v>
      </c>
      <c r="D12" s="22" t="s">
        <v>223</v>
      </c>
      <c r="E12" s="3" t="s">
        <v>243</v>
      </c>
      <c r="F12" s="22"/>
    </row>
    <row r="13" spans="1:15" ht="71.099999999999994" customHeight="1">
      <c r="A13" s="339"/>
      <c r="B13" s="3" t="s">
        <v>216</v>
      </c>
      <c r="C13" s="22" t="s">
        <v>758</v>
      </c>
      <c r="D13" s="22"/>
      <c r="E13" s="22" t="s">
        <v>244</v>
      </c>
      <c r="F13" s="22"/>
    </row>
    <row r="14" spans="1:15" s="29" customFormat="1" ht="26.1" customHeight="1">
      <c r="A14" s="339"/>
      <c r="B14" s="33" t="s">
        <v>756</v>
      </c>
      <c r="C14" s="68" t="s">
        <v>220</v>
      </c>
      <c r="D14" s="68"/>
      <c r="E14" s="22" t="s">
        <v>242</v>
      </c>
      <c r="F14" s="22"/>
      <c r="G14" s="28"/>
      <c r="H14" s="28"/>
      <c r="I14" s="28"/>
      <c r="J14" s="28"/>
      <c r="K14" s="28"/>
    </row>
    <row r="15" spans="1:15" ht="60.75" customHeight="1">
      <c r="A15" s="339"/>
      <c r="B15" s="22" t="s">
        <v>217</v>
      </c>
      <c r="C15" s="22" t="s">
        <v>757</v>
      </c>
      <c r="D15" s="22" t="s">
        <v>218</v>
      </c>
      <c r="E15" s="22" t="s">
        <v>754</v>
      </c>
      <c r="F15" s="22"/>
      <c r="I15" s="1" t="s">
        <v>963</v>
      </c>
    </row>
    <row r="16" spans="1:15" ht="81" customHeight="1">
      <c r="A16" s="339" t="s">
        <v>224</v>
      </c>
      <c r="B16" s="22" t="s">
        <v>225</v>
      </c>
      <c r="C16" s="22" t="s">
        <v>227</v>
      </c>
      <c r="D16" s="22" t="s">
        <v>530</v>
      </c>
      <c r="E16" s="22" t="s">
        <v>535</v>
      </c>
      <c r="F16" s="22"/>
    </row>
    <row r="17" spans="1:6" ht="108.95" customHeight="1">
      <c r="A17" s="339"/>
      <c r="B17" s="22" t="s">
        <v>226</v>
      </c>
      <c r="C17" s="22" t="s">
        <v>759</v>
      </c>
      <c r="D17" s="22" t="s">
        <v>228</v>
      </c>
      <c r="E17" s="22" t="s">
        <v>607</v>
      </c>
      <c r="F17" s="22"/>
    </row>
    <row r="18" spans="1:6" ht="92.1" customHeight="1">
      <c r="A18" s="6" t="s">
        <v>230</v>
      </c>
      <c r="B18" s="22" t="s">
        <v>234</v>
      </c>
      <c r="C18" s="22" t="s">
        <v>232</v>
      </c>
      <c r="D18" s="22" t="s">
        <v>233</v>
      </c>
      <c r="E18" s="22" t="s">
        <v>755</v>
      </c>
      <c r="F18" s="22" t="s">
        <v>247</v>
      </c>
    </row>
    <row r="19" spans="1:6" ht="77.099999999999994" customHeight="1">
      <c r="A19" s="6" t="s">
        <v>231</v>
      </c>
      <c r="B19" s="22" t="s">
        <v>235</v>
      </c>
      <c r="C19" s="22" t="s">
        <v>237</v>
      </c>
      <c r="D19" s="22" t="s">
        <v>236</v>
      </c>
      <c r="E19" s="22" t="s">
        <v>536</v>
      </c>
      <c r="F19" s="22" t="s">
        <v>248</v>
      </c>
    </row>
    <row r="21" spans="1:6">
      <c r="E21" s="1" t="s">
        <v>752</v>
      </c>
    </row>
  </sheetData>
  <mergeCells count="4">
    <mergeCell ref="A4:A9"/>
    <mergeCell ref="A10:A15"/>
    <mergeCell ref="A16:A17"/>
    <mergeCell ref="C2:D2"/>
  </mergeCells>
  <phoneticPr fontId="2"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2"/>
  <sheetViews>
    <sheetView showGridLines="0" topLeftCell="B1" workbookViewId="0">
      <selection activeCell="P16" sqref="P16:P37"/>
    </sheetView>
  </sheetViews>
  <sheetFormatPr defaultColWidth="11" defaultRowHeight="15.75"/>
  <cols>
    <col min="1" max="1" width="14.5" customWidth="1"/>
    <col min="2" max="2" width="5" style="27" customWidth="1"/>
    <col min="3" max="3" width="18.5" customWidth="1"/>
    <col min="4" max="5" width="12" customWidth="1"/>
    <col min="8" max="8" width="41.75" customWidth="1"/>
    <col min="10" max="10" width="3.5" customWidth="1"/>
    <col min="11" max="11" width="18.375" customWidth="1"/>
    <col min="16" max="16" width="34.125" customWidth="1"/>
  </cols>
  <sheetData>
    <row r="2" spans="2:16" s="44" customFormat="1" ht="38.1" customHeight="1">
      <c r="B2" s="341" t="s">
        <v>267</v>
      </c>
      <c r="C2" s="341"/>
      <c r="D2" s="341"/>
      <c r="E2" s="341"/>
    </row>
    <row r="3" spans="2:16" ht="49.5">
      <c r="B3" s="42" t="s">
        <v>250</v>
      </c>
      <c r="C3" s="43" t="s">
        <v>251</v>
      </c>
      <c r="D3" s="41" t="s">
        <v>252</v>
      </c>
      <c r="E3" s="40" t="s">
        <v>253</v>
      </c>
    </row>
    <row r="4" spans="2:16">
      <c r="B4" s="34" t="s">
        <v>254</v>
      </c>
      <c r="C4" s="6" t="s">
        <v>258</v>
      </c>
      <c r="D4" s="4" t="s">
        <v>261</v>
      </c>
      <c r="E4" s="4" t="s">
        <v>264</v>
      </c>
    </row>
    <row r="5" spans="2:16" ht="110.25">
      <c r="B5" s="34" t="s">
        <v>255</v>
      </c>
      <c r="C5" s="6" t="s">
        <v>259</v>
      </c>
      <c r="D5" s="5" t="s">
        <v>262</v>
      </c>
      <c r="E5" s="5" t="s">
        <v>265</v>
      </c>
    </row>
    <row r="6" spans="2:16" ht="33.950000000000003" customHeight="1">
      <c r="B6" s="34" t="s">
        <v>256</v>
      </c>
      <c r="C6" s="6" t="s">
        <v>167</v>
      </c>
      <c r="D6" s="5" t="s">
        <v>263</v>
      </c>
      <c r="E6" s="4" t="s">
        <v>266</v>
      </c>
    </row>
    <row r="7" spans="2:16">
      <c r="B7" s="34" t="s">
        <v>257</v>
      </c>
      <c r="C7" s="6" t="s">
        <v>260</v>
      </c>
      <c r="D7" s="4"/>
      <c r="E7" s="4"/>
    </row>
    <row r="13" spans="2:16" ht="27.95" customHeight="1">
      <c r="B13" s="359" t="s">
        <v>299</v>
      </c>
      <c r="C13" s="359"/>
      <c r="D13" s="359"/>
      <c r="E13" s="359"/>
      <c r="F13" s="359"/>
      <c r="G13" s="359"/>
      <c r="H13" s="359"/>
      <c r="J13" s="359" t="s">
        <v>297</v>
      </c>
      <c r="K13" s="359"/>
      <c r="L13" s="359"/>
      <c r="M13" s="359"/>
      <c r="N13" s="359"/>
      <c r="O13" s="359"/>
      <c r="P13" s="359"/>
    </row>
    <row r="14" spans="2:16">
      <c r="B14" s="336" t="s">
        <v>268</v>
      </c>
      <c r="C14" s="336"/>
      <c r="D14" s="342" t="s">
        <v>269</v>
      </c>
      <c r="E14" s="342"/>
      <c r="F14" s="342"/>
      <c r="G14" s="342"/>
      <c r="H14" s="339" t="s">
        <v>298</v>
      </c>
      <c r="J14" s="336" t="s">
        <v>268</v>
      </c>
      <c r="K14" s="336"/>
      <c r="L14" s="342" t="s">
        <v>269</v>
      </c>
      <c r="M14" s="342"/>
      <c r="N14" s="342"/>
      <c r="O14" s="342"/>
      <c r="P14" s="360" t="s">
        <v>298</v>
      </c>
    </row>
    <row r="15" spans="2:16">
      <c r="B15" s="336"/>
      <c r="C15" s="336"/>
      <c r="D15" s="39" t="s">
        <v>270</v>
      </c>
      <c r="E15" s="40" t="s">
        <v>271</v>
      </c>
      <c r="F15" s="40" t="s">
        <v>272</v>
      </c>
      <c r="G15" s="40" t="s">
        <v>273</v>
      </c>
      <c r="H15" s="339"/>
      <c r="J15" s="336"/>
      <c r="K15" s="336"/>
      <c r="L15" s="39" t="s">
        <v>270</v>
      </c>
      <c r="M15" s="40" t="s">
        <v>271</v>
      </c>
      <c r="N15" s="40" t="s">
        <v>272</v>
      </c>
      <c r="O15" s="40" t="s">
        <v>273</v>
      </c>
      <c r="P15" s="360"/>
    </row>
    <row r="16" spans="2:16" ht="15.95" customHeight="1">
      <c r="B16" s="336" t="s">
        <v>274</v>
      </c>
      <c r="C16" s="353" t="s">
        <v>275</v>
      </c>
      <c r="D16" s="349" t="s">
        <v>276</v>
      </c>
      <c r="E16" s="349" t="s">
        <v>276</v>
      </c>
      <c r="F16" s="353" t="s">
        <v>276</v>
      </c>
      <c r="G16" s="345" t="s">
        <v>276</v>
      </c>
      <c r="H16" s="362" t="s">
        <v>762</v>
      </c>
      <c r="J16" s="336" t="s">
        <v>274</v>
      </c>
      <c r="K16" s="353" t="s">
        <v>275</v>
      </c>
      <c r="L16" s="349" t="s">
        <v>276</v>
      </c>
      <c r="M16" s="349" t="s">
        <v>276</v>
      </c>
      <c r="N16" s="353" t="s">
        <v>276</v>
      </c>
      <c r="O16" s="345" t="s">
        <v>276</v>
      </c>
      <c r="P16" s="354" t="s">
        <v>763</v>
      </c>
    </row>
    <row r="17" spans="2:16">
      <c r="B17" s="336"/>
      <c r="C17" s="353"/>
      <c r="D17" s="349"/>
      <c r="E17" s="349"/>
      <c r="F17" s="353"/>
      <c r="G17" s="345"/>
      <c r="H17" s="362"/>
      <c r="J17" s="336"/>
      <c r="K17" s="353"/>
      <c r="L17" s="349"/>
      <c r="M17" s="349"/>
      <c r="N17" s="353"/>
      <c r="O17" s="345"/>
      <c r="P17" s="355"/>
    </row>
    <row r="18" spans="2:16">
      <c r="B18" s="336"/>
      <c r="C18" s="347" t="s">
        <v>277</v>
      </c>
      <c r="D18" s="348" t="s">
        <v>276</v>
      </c>
      <c r="E18" s="348" t="s">
        <v>278</v>
      </c>
      <c r="F18" s="348" t="s">
        <v>279</v>
      </c>
      <c r="G18" s="348" t="s">
        <v>280</v>
      </c>
      <c r="H18" s="362"/>
      <c r="J18" s="336"/>
      <c r="K18" s="336" t="s">
        <v>277</v>
      </c>
      <c r="L18" s="348" t="s">
        <v>276</v>
      </c>
      <c r="M18" s="348" t="s">
        <v>278</v>
      </c>
      <c r="N18" s="348" t="s">
        <v>279</v>
      </c>
      <c r="O18" s="348" t="s">
        <v>280</v>
      </c>
      <c r="P18" s="355"/>
    </row>
    <row r="19" spans="2:16">
      <c r="B19" s="336"/>
      <c r="C19" s="347"/>
      <c r="D19" s="348"/>
      <c r="E19" s="348"/>
      <c r="F19" s="348"/>
      <c r="G19" s="348"/>
      <c r="H19" s="362"/>
      <c r="J19" s="336"/>
      <c r="K19" s="336"/>
      <c r="L19" s="348"/>
      <c r="M19" s="348"/>
      <c r="N19" s="348"/>
      <c r="O19" s="348"/>
      <c r="P19" s="355"/>
    </row>
    <row r="20" spans="2:16" ht="15.95" customHeight="1">
      <c r="B20" s="336"/>
      <c r="C20" s="350" t="s">
        <v>301</v>
      </c>
      <c r="D20" s="348" t="s">
        <v>302</v>
      </c>
      <c r="E20" s="348" t="s">
        <v>303</v>
      </c>
      <c r="F20" s="348" t="s">
        <v>304</v>
      </c>
      <c r="G20" s="348" t="s">
        <v>305</v>
      </c>
      <c r="H20" s="362"/>
      <c r="J20" s="336"/>
      <c r="K20" s="344" t="s">
        <v>281</v>
      </c>
      <c r="L20" s="345" t="s">
        <v>279</v>
      </c>
      <c r="M20" s="345" t="s">
        <v>279</v>
      </c>
      <c r="N20" s="345" t="s">
        <v>282</v>
      </c>
      <c r="O20" s="345" t="s">
        <v>280</v>
      </c>
      <c r="P20" s="355"/>
    </row>
    <row r="21" spans="2:16" ht="15.95" customHeight="1">
      <c r="B21" s="336"/>
      <c r="C21" s="351"/>
      <c r="D21" s="348"/>
      <c r="E21" s="348"/>
      <c r="F21" s="348"/>
      <c r="G21" s="348"/>
      <c r="H21" s="362"/>
      <c r="J21" s="336"/>
      <c r="K21" s="344"/>
      <c r="L21" s="345"/>
      <c r="M21" s="345"/>
      <c r="N21" s="345"/>
      <c r="O21" s="345"/>
      <c r="P21" s="355"/>
    </row>
    <row r="22" spans="2:16" ht="15.95" customHeight="1">
      <c r="B22" s="336"/>
      <c r="C22" s="343" t="s">
        <v>541</v>
      </c>
      <c r="D22" s="345" t="s">
        <v>279</v>
      </c>
      <c r="E22" s="345" t="s">
        <v>279</v>
      </c>
      <c r="F22" s="345" t="s">
        <v>282</v>
      </c>
      <c r="G22" s="345" t="s">
        <v>280</v>
      </c>
      <c r="H22" s="362"/>
      <c r="J22" s="336"/>
      <c r="K22" s="336" t="s">
        <v>283</v>
      </c>
      <c r="L22" s="345" t="s">
        <v>284</v>
      </c>
      <c r="M22" s="345" t="s">
        <v>284</v>
      </c>
      <c r="N22" s="345" t="s">
        <v>285</v>
      </c>
      <c r="O22" s="345" t="s">
        <v>286</v>
      </c>
      <c r="P22" s="355"/>
    </row>
    <row r="23" spans="2:16">
      <c r="B23" s="336"/>
      <c r="C23" s="344"/>
      <c r="D23" s="345"/>
      <c r="E23" s="345"/>
      <c r="F23" s="345"/>
      <c r="G23" s="345"/>
      <c r="H23" s="362"/>
      <c r="J23" s="336"/>
      <c r="K23" s="336"/>
      <c r="L23" s="345"/>
      <c r="M23" s="345"/>
      <c r="N23" s="345"/>
      <c r="O23" s="345"/>
      <c r="P23" s="355"/>
    </row>
    <row r="24" spans="2:16" ht="15.95" customHeight="1">
      <c r="B24" s="336"/>
      <c r="C24" s="350" t="s">
        <v>540</v>
      </c>
      <c r="D24" s="345" t="s">
        <v>284</v>
      </c>
      <c r="E24" s="345" t="s">
        <v>284</v>
      </c>
      <c r="F24" s="345" t="s">
        <v>285</v>
      </c>
      <c r="G24" s="345" t="s">
        <v>286</v>
      </c>
      <c r="H24" s="362"/>
      <c r="J24" s="336"/>
      <c r="K24" s="368" t="s">
        <v>287</v>
      </c>
      <c r="L24" s="345" t="s">
        <v>288</v>
      </c>
      <c r="M24" s="345" t="s">
        <v>285</v>
      </c>
      <c r="N24" s="345" t="s">
        <v>313</v>
      </c>
      <c r="O24" s="345" t="s">
        <v>286</v>
      </c>
      <c r="P24" s="355"/>
    </row>
    <row r="25" spans="2:16">
      <c r="B25" s="336"/>
      <c r="C25" s="351"/>
      <c r="D25" s="345"/>
      <c r="E25" s="345"/>
      <c r="F25" s="345"/>
      <c r="G25" s="345"/>
      <c r="H25" s="362"/>
      <c r="J25" s="336"/>
      <c r="K25" s="368"/>
      <c r="L25" s="345"/>
      <c r="M25" s="345"/>
      <c r="N25" s="345"/>
      <c r="O25" s="345"/>
      <c r="P25" s="355"/>
    </row>
    <row r="26" spans="2:16">
      <c r="B26" s="336"/>
      <c r="C26" s="336" t="s">
        <v>300</v>
      </c>
      <c r="D26" s="345" t="s">
        <v>288</v>
      </c>
      <c r="E26" s="345" t="s">
        <v>285</v>
      </c>
      <c r="F26" s="345" t="s">
        <v>308</v>
      </c>
      <c r="G26" s="345" t="s">
        <v>286</v>
      </c>
      <c r="H26" s="362"/>
      <c r="J26" s="365"/>
      <c r="K26" s="336" t="s">
        <v>289</v>
      </c>
      <c r="L26" s="348" t="s">
        <v>276</v>
      </c>
      <c r="M26" s="348" t="s">
        <v>278</v>
      </c>
      <c r="N26" s="348" t="s">
        <v>279</v>
      </c>
      <c r="O26" s="348" t="s">
        <v>280</v>
      </c>
      <c r="P26" s="355"/>
    </row>
    <row r="27" spans="2:16">
      <c r="B27" s="336"/>
      <c r="C27" s="336"/>
      <c r="D27" s="345"/>
      <c r="E27" s="345"/>
      <c r="F27" s="345"/>
      <c r="G27" s="345"/>
      <c r="H27" s="362"/>
      <c r="J27" s="366"/>
      <c r="K27" s="336"/>
      <c r="L27" s="348"/>
      <c r="M27" s="348"/>
      <c r="N27" s="348"/>
      <c r="O27" s="348"/>
      <c r="P27" s="355"/>
    </row>
    <row r="28" spans="2:16">
      <c r="B28" s="360"/>
      <c r="C28" s="347" t="s">
        <v>539</v>
      </c>
      <c r="D28" s="348" t="s">
        <v>276</v>
      </c>
      <c r="E28" s="348" t="s">
        <v>278</v>
      </c>
      <c r="F28" s="348" t="s">
        <v>279</v>
      </c>
      <c r="G28" s="348" t="s">
        <v>280</v>
      </c>
      <c r="H28" s="362"/>
      <c r="J28" s="366"/>
      <c r="K28" s="336" t="s">
        <v>290</v>
      </c>
      <c r="L28" s="345" t="s">
        <v>279</v>
      </c>
      <c r="M28" s="345" t="s">
        <v>282</v>
      </c>
      <c r="N28" s="345" t="s">
        <v>284</v>
      </c>
      <c r="O28" s="345" t="s">
        <v>280</v>
      </c>
      <c r="P28" s="355"/>
    </row>
    <row r="29" spans="2:16">
      <c r="B29" s="360"/>
      <c r="C29" s="347"/>
      <c r="D29" s="348"/>
      <c r="E29" s="348"/>
      <c r="F29" s="348"/>
      <c r="G29" s="348"/>
      <c r="H29" s="362"/>
      <c r="J29" s="366"/>
      <c r="K29" s="336"/>
      <c r="L29" s="345"/>
      <c r="M29" s="345"/>
      <c r="N29" s="345"/>
      <c r="O29" s="345"/>
      <c r="P29" s="355"/>
    </row>
    <row r="30" spans="2:16">
      <c r="B30" s="360"/>
      <c r="C30" s="352" t="s">
        <v>538</v>
      </c>
      <c r="D30" s="345" t="s">
        <v>279</v>
      </c>
      <c r="E30" s="345" t="s">
        <v>282</v>
      </c>
      <c r="F30" s="345" t="s">
        <v>284</v>
      </c>
      <c r="G30" s="345" t="s">
        <v>280</v>
      </c>
      <c r="H30" s="362"/>
      <c r="J30" s="366"/>
      <c r="K30" s="357" t="s">
        <v>291</v>
      </c>
      <c r="L30" s="345" t="s">
        <v>282</v>
      </c>
      <c r="M30" s="345" t="s">
        <v>284</v>
      </c>
      <c r="N30" s="345" t="s">
        <v>315</v>
      </c>
      <c r="O30" s="363" t="s">
        <v>280</v>
      </c>
      <c r="P30" s="355"/>
    </row>
    <row r="31" spans="2:16">
      <c r="B31" s="360"/>
      <c r="C31" s="352"/>
      <c r="D31" s="345"/>
      <c r="E31" s="345"/>
      <c r="F31" s="345"/>
      <c r="G31" s="345"/>
      <c r="H31" s="362"/>
      <c r="J31" s="366"/>
      <c r="K31" s="357"/>
      <c r="L31" s="345"/>
      <c r="M31" s="345"/>
      <c r="N31" s="345"/>
      <c r="O31" s="363"/>
      <c r="P31" s="355"/>
    </row>
    <row r="32" spans="2:16" ht="15.95" customHeight="1">
      <c r="B32" s="360"/>
      <c r="C32" s="346" t="s">
        <v>291</v>
      </c>
      <c r="D32" s="345" t="s">
        <v>282</v>
      </c>
      <c r="E32" s="345" t="s">
        <v>284</v>
      </c>
      <c r="F32" s="345" t="s">
        <v>314</v>
      </c>
      <c r="G32" s="345" t="s">
        <v>306</v>
      </c>
      <c r="H32" s="362"/>
      <c r="J32" s="366"/>
      <c r="K32" s="336" t="s">
        <v>292</v>
      </c>
      <c r="L32" s="345" t="s">
        <v>282</v>
      </c>
      <c r="M32" s="364" t="s">
        <v>284</v>
      </c>
      <c r="N32" s="345" t="s">
        <v>309</v>
      </c>
      <c r="O32" s="345" t="s">
        <v>293</v>
      </c>
      <c r="P32" s="355"/>
    </row>
    <row r="33" spans="2:16">
      <c r="B33" s="360"/>
      <c r="C33" s="346"/>
      <c r="D33" s="345"/>
      <c r="E33" s="345"/>
      <c r="F33" s="345"/>
      <c r="G33" s="345"/>
      <c r="H33" s="362"/>
      <c r="J33" s="366"/>
      <c r="K33" s="336"/>
      <c r="L33" s="345"/>
      <c r="M33" s="364"/>
      <c r="N33" s="345"/>
      <c r="O33" s="345"/>
      <c r="P33" s="355"/>
    </row>
    <row r="34" spans="2:16">
      <c r="B34" s="360"/>
      <c r="C34" s="346" t="s">
        <v>292</v>
      </c>
      <c r="D34" s="345" t="s">
        <v>282</v>
      </c>
      <c r="E34" s="345" t="s">
        <v>284</v>
      </c>
      <c r="F34" s="345" t="s">
        <v>537</v>
      </c>
      <c r="G34" s="345" t="s">
        <v>293</v>
      </c>
      <c r="H34" s="362"/>
      <c r="J34" s="366"/>
      <c r="K34" s="336" t="s">
        <v>294</v>
      </c>
      <c r="L34" s="345" t="s">
        <v>282</v>
      </c>
      <c r="M34" s="345" t="s">
        <v>284</v>
      </c>
      <c r="N34" s="345" t="s">
        <v>316</v>
      </c>
      <c r="O34" s="345" t="s">
        <v>293</v>
      </c>
      <c r="P34" s="355"/>
    </row>
    <row r="35" spans="2:16">
      <c r="B35" s="360"/>
      <c r="C35" s="346"/>
      <c r="D35" s="345"/>
      <c r="E35" s="345"/>
      <c r="F35" s="345"/>
      <c r="G35" s="345"/>
      <c r="H35" s="362"/>
      <c r="J35" s="366"/>
      <c r="K35" s="336"/>
      <c r="L35" s="345"/>
      <c r="M35" s="345"/>
      <c r="N35" s="345"/>
      <c r="O35" s="345"/>
      <c r="P35" s="355"/>
    </row>
    <row r="36" spans="2:16" ht="15.95" customHeight="1">
      <c r="B36" s="360"/>
      <c r="C36" s="346" t="s">
        <v>294</v>
      </c>
      <c r="D36" s="345" t="s">
        <v>282</v>
      </c>
      <c r="E36" s="345" t="s">
        <v>284</v>
      </c>
      <c r="F36" s="345" t="s">
        <v>317</v>
      </c>
      <c r="G36" s="345" t="s">
        <v>293</v>
      </c>
      <c r="H36" s="362"/>
      <c r="J36" s="366"/>
      <c r="K36" s="336" t="s">
        <v>295</v>
      </c>
      <c r="L36" s="345" t="s">
        <v>296</v>
      </c>
      <c r="M36" s="345" t="s">
        <v>311</v>
      </c>
      <c r="N36" s="345" t="s">
        <v>312</v>
      </c>
      <c r="O36" s="345" t="s">
        <v>293</v>
      </c>
      <c r="P36" s="355"/>
    </row>
    <row r="37" spans="2:16">
      <c r="B37" s="360"/>
      <c r="C37" s="346"/>
      <c r="D37" s="345"/>
      <c r="E37" s="345"/>
      <c r="F37" s="345"/>
      <c r="G37" s="345"/>
      <c r="H37" s="362"/>
      <c r="J37" s="367"/>
      <c r="K37" s="336"/>
      <c r="L37" s="345"/>
      <c r="M37" s="345"/>
      <c r="N37" s="345"/>
      <c r="O37" s="345"/>
      <c r="P37" s="356"/>
    </row>
    <row r="38" spans="2:16">
      <c r="B38" s="360"/>
      <c r="C38" s="336" t="s">
        <v>295</v>
      </c>
      <c r="D38" s="345" t="s">
        <v>296</v>
      </c>
      <c r="E38" s="345" t="s">
        <v>307</v>
      </c>
      <c r="F38" s="345" t="s">
        <v>310</v>
      </c>
      <c r="G38" s="345" t="s">
        <v>293</v>
      </c>
      <c r="H38" s="362"/>
    </row>
    <row r="39" spans="2:16">
      <c r="B39" s="360"/>
      <c r="C39" s="336"/>
      <c r="D39" s="345"/>
      <c r="E39" s="345"/>
      <c r="F39" s="345"/>
      <c r="G39" s="345"/>
      <c r="H39" s="362"/>
    </row>
    <row r="41" spans="2:16">
      <c r="C41" s="358" t="s">
        <v>760</v>
      </c>
      <c r="D41" s="358"/>
      <c r="E41" s="358"/>
      <c r="F41" s="358"/>
      <c r="G41" s="358"/>
      <c r="H41" s="358"/>
      <c r="K41" s="361" t="s">
        <v>761</v>
      </c>
      <c r="L41" s="361"/>
      <c r="M41" s="361"/>
      <c r="N41" s="361"/>
      <c r="O41" s="361"/>
      <c r="P41" s="361"/>
    </row>
    <row r="42" spans="2:16">
      <c r="C42" s="358"/>
      <c r="D42" s="358"/>
      <c r="E42" s="358"/>
      <c r="F42" s="358"/>
      <c r="G42" s="358"/>
      <c r="H42" s="358"/>
    </row>
  </sheetData>
  <mergeCells count="132">
    <mergeCell ref="C41:H42"/>
    <mergeCell ref="B13:H13"/>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G18:G19"/>
    <mergeCell ref="M26:M27"/>
    <mergeCell ref="K20:K21"/>
    <mergeCell ref="L20:L21"/>
    <mergeCell ref="M20:M21"/>
    <mergeCell ref="N20:N21"/>
    <mergeCell ref="C24:C25"/>
    <mergeCell ref="D24:D25"/>
    <mergeCell ref="E24:E25"/>
    <mergeCell ref="F24:F25"/>
    <mergeCell ref="G24:G25"/>
    <mergeCell ref="G20:G21"/>
    <mergeCell ref="M24:M25"/>
    <mergeCell ref="N24:N25"/>
    <mergeCell ref="K26:K27"/>
    <mergeCell ref="L26:L27"/>
    <mergeCell ref="K22:K23"/>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F18:F19"/>
  </mergeCells>
  <phoneticPr fontId="2"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6"/>
  <sheetViews>
    <sheetView workbookViewId="0">
      <selection activeCell="E66" sqref="E66:F66"/>
    </sheetView>
  </sheetViews>
  <sheetFormatPr defaultColWidth="11" defaultRowHeight="15.75"/>
  <cols>
    <col min="1" max="1" width="22.625" style="30" customWidth="1"/>
    <col min="2" max="2" width="9.625" style="27" customWidth="1"/>
    <col min="4" max="4" width="15.5" customWidth="1"/>
    <col min="6" max="6" width="17.5" customWidth="1"/>
    <col min="8" max="8" width="18.125" style="27"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402" t="s">
        <v>908</v>
      </c>
      <c r="B1" s="403"/>
      <c r="C1" s="403"/>
      <c r="D1" s="403"/>
      <c r="E1" s="403"/>
      <c r="F1" s="403"/>
      <c r="G1" s="403"/>
      <c r="H1" s="403"/>
    </row>
    <row r="2" spans="1:24" s="1" customFormat="1" ht="38.1" customHeight="1">
      <c r="A2" s="30"/>
      <c r="B2" s="359" t="s">
        <v>322</v>
      </c>
      <c r="C2" s="359"/>
      <c r="D2" s="359"/>
      <c r="E2" s="359"/>
      <c r="F2" s="359"/>
      <c r="G2" s="359"/>
      <c r="H2" s="28" t="s">
        <v>323</v>
      </c>
      <c r="K2" s="398" t="s">
        <v>797</v>
      </c>
      <c r="L2" s="399"/>
      <c r="M2" s="399"/>
      <c r="N2" s="399"/>
      <c r="O2" s="399"/>
      <c r="P2" s="399"/>
      <c r="Q2" s="399"/>
    </row>
    <row r="3" spans="1:24" ht="15.75" customHeight="1">
      <c r="B3" s="353" t="s">
        <v>318</v>
      </c>
      <c r="C3" s="353"/>
      <c r="D3" s="336" t="s">
        <v>319</v>
      </c>
      <c r="E3" s="353" t="s">
        <v>320</v>
      </c>
      <c r="F3" s="353"/>
      <c r="G3" s="353"/>
      <c r="H3" s="375" t="s">
        <v>859</v>
      </c>
      <c r="K3" s="353" t="s">
        <v>318</v>
      </c>
      <c r="L3" s="353"/>
      <c r="M3" s="336" t="s">
        <v>319</v>
      </c>
      <c r="N3" s="353" t="s">
        <v>320</v>
      </c>
      <c r="O3" s="353"/>
      <c r="P3" s="353"/>
      <c r="Q3" s="353"/>
    </row>
    <row r="4" spans="1:24">
      <c r="B4" s="353"/>
      <c r="C4" s="353"/>
      <c r="D4" s="336"/>
      <c r="E4" s="353"/>
      <c r="F4" s="353"/>
      <c r="G4" s="353"/>
      <c r="H4" s="375"/>
      <c r="K4" s="353"/>
      <c r="L4" s="353"/>
      <c r="M4" s="336"/>
      <c r="N4" s="353"/>
      <c r="O4" s="353"/>
      <c r="P4" s="353"/>
      <c r="Q4" s="353"/>
    </row>
    <row r="5" spans="1:24">
      <c r="B5" s="353"/>
      <c r="C5" s="353"/>
      <c r="D5" s="353" t="s">
        <v>321</v>
      </c>
      <c r="E5" s="353" t="s">
        <v>321</v>
      </c>
      <c r="F5" s="353" t="s">
        <v>272</v>
      </c>
      <c r="G5" s="353" t="s">
        <v>273</v>
      </c>
      <c r="H5" s="375"/>
      <c r="K5" s="353"/>
      <c r="L5" s="353"/>
      <c r="M5" s="353" t="s">
        <v>321</v>
      </c>
      <c r="N5" s="353" t="s">
        <v>321</v>
      </c>
      <c r="O5" s="353" t="s">
        <v>272</v>
      </c>
      <c r="P5" s="400" t="s">
        <v>800</v>
      </c>
      <c r="Q5" s="353" t="s">
        <v>273</v>
      </c>
      <c r="R5" s="374"/>
    </row>
    <row r="6" spans="1:24">
      <c r="B6" s="353"/>
      <c r="C6" s="353"/>
      <c r="D6" s="353"/>
      <c r="E6" s="353"/>
      <c r="F6" s="353"/>
      <c r="G6" s="353"/>
      <c r="H6" s="375"/>
      <c r="K6" s="353"/>
      <c r="L6" s="353"/>
      <c r="M6" s="353"/>
      <c r="N6" s="353"/>
      <c r="O6" s="353"/>
      <c r="P6" s="401"/>
      <c r="Q6" s="353"/>
      <c r="R6" s="374"/>
    </row>
    <row r="7" spans="1:24" ht="15.75" customHeight="1">
      <c r="B7" s="336" t="s">
        <v>319</v>
      </c>
      <c r="C7" s="353" t="s">
        <v>321</v>
      </c>
      <c r="D7" s="353">
        <v>13</v>
      </c>
      <c r="E7" s="373">
        <v>9</v>
      </c>
      <c r="F7" s="373">
        <v>11</v>
      </c>
      <c r="G7" s="373">
        <v>14</v>
      </c>
      <c r="H7" s="375"/>
      <c r="K7" s="336" t="s">
        <v>319</v>
      </c>
      <c r="L7" s="353" t="s">
        <v>321</v>
      </c>
      <c r="M7" s="353">
        <v>13</v>
      </c>
      <c r="N7" s="373">
        <v>9</v>
      </c>
      <c r="O7" s="373">
        <v>11</v>
      </c>
      <c r="P7" s="381" t="s">
        <v>799</v>
      </c>
      <c r="Q7" s="373">
        <v>14</v>
      </c>
      <c r="R7" s="374"/>
      <c r="S7" s="374"/>
      <c r="T7" s="374"/>
      <c r="U7" s="374"/>
      <c r="V7" s="374"/>
      <c r="W7" s="374"/>
      <c r="X7" s="374"/>
    </row>
    <row r="8" spans="1:24">
      <c r="B8" s="336"/>
      <c r="C8" s="353"/>
      <c r="D8" s="353"/>
      <c r="E8" s="373"/>
      <c r="F8" s="373"/>
      <c r="G8" s="373"/>
      <c r="H8" s="375"/>
      <c r="K8" s="336"/>
      <c r="L8" s="353"/>
      <c r="M8" s="353"/>
      <c r="N8" s="373"/>
      <c r="O8" s="373"/>
      <c r="P8" s="382"/>
      <c r="Q8" s="373"/>
      <c r="R8" s="374"/>
      <c r="S8" s="374"/>
      <c r="T8" s="374"/>
      <c r="U8" s="374"/>
      <c r="V8" s="374"/>
      <c r="W8" s="374"/>
      <c r="X8" s="374"/>
    </row>
    <row r="9" spans="1:24" ht="15.75" customHeight="1">
      <c r="B9" s="336" t="s">
        <v>320</v>
      </c>
      <c r="C9" s="353" t="s">
        <v>321</v>
      </c>
      <c r="D9" s="339"/>
      <c r="E9" s="353">
        <v>6</v>
      </c>
      <c r="F9" s="353">
        <v>7</v>
      </c>
      <c r="G9" s="353">
        <v>9</v>
      </c>
      <c r="H9" s="375"/>
      <c r="K9" s="336" t="s">
        <v>320</v>
      </c>
      <c r="L9" s="353" t="s">
        <v>321</v>
      </c>
      <c r="M9" s="339"/>
      <c r="N9" s="353">
        <v>6</v>
      </c>
      <c r="O9" s="353">
        <v>7</v>
      </c>
      <c r="P9" s="381">
        <v>8</v>
      </c>
      <c r="Q9" s="353">
        <v>9</v>
      </c>
    </row>
    <row r="10" spans="1:24">
      <c r="B10" s="336"/>
      <c r="C10" s="353"/>
      <c r="D10" s="339"/>
      <c r="E10" s="353"/>
      <c r="F10" s="353"/>
      <c r="G10" s="353"/>
      <c r="H10" s="375"/>
      <c r="K10" s="336"/>
      <c r="L10" s="353"/>
      <c r="M10" s="339"/>
      <c r="N10" s="353"/>
      <c r="O10" s="353"/>
      <c r="P10" s="382"/>
      <c r="Q10" s="353"/>
    </row>
    <row r="11" spans="1:24">
      <c r="B11" s="336"/>
      <c r="C11" s="353" t="s">
        <v>272</v>
      </c>
      <c r="D11" s="339"/>
      <c r="E11" s="396"/>
      <c r="F11" s="353">
        <v>8</v>
      </c>
      <c r="G11" s="353">
        <v>10</v>
      </c>
      <c r="H11" s="375"/>
      <c r="K11" s="336"/>
      <c r="L11" s="152" t="s">
        <v>272</v>
      </c>
      <c r="M11" s="150"/>
      <c r="N11" s="150"/>
      <c r="O11" s="152">
        <v>8</v>
      </c>
      <c r="P11" s="165">
        <v>9</v>
      </c>
      <c r="Q11" s="152">
        <v>10</v>
      </c>
    </row>
    <row r="12" spans="1:24">
      <c r="B12" s="336"/>
      <c r="C12" s="353"/>
      <c r="D12" s="339"/>
      <c r="E12" s="397"/>
      <c r="F12" s="353"/>
      <c r="G12" s="353"/>
      <c r="H12" s="375"/>
      <c r="K12" s="336"/>
      <c r="L12" s="152" t="s">
        <v>798</v>
      </c>
      <c r="M12" s="150"/>
      <c r="N12" s="154"/>
      <c r="O12" s="164"/>
      <c r="P12" s="166">
        <v>10</v>
      </c>
      <c r="Q12" s="152">
        <v>11</v>
      </c>
    </row>
    <row r="13" spans="1:24">
      <c r="B13" s="336"/>
      <c r="C13" s="353" t="s">
        <v>273</v>
      </c>
      <c r="D13" s="339"/>
      <c r="E13" s="339"/>
      <c r="F13" s="396"/>
      <c r="G13" s="353">
        <v>12</v>
      </c>
      <c r="H13" s="375"/>
      <c r="K13" s="336"/>
      <c r="L13" s="353" t="s">
        <v>273</v>
      </c>
      <c r="M13" s="339"/>
      <c r="N13" s="339"/>
      <c r="O13" s="396"/>
      <c r="P13" s="396"/>
      <c r="Q13" s="353">
        <v>12</v>
      </c>
    </row>
    <row r="14" spans="1:24">
      <c r="B14" s="336"/>
      <c r="C14" s="353"/>
      <c r="D14" s="339"/>
      <c r="E14" s="339"/>
      <c r="F14" s="397"/>
      <c r="G14" s="353"/>
      <c r="H14" s="375"/>
      <c r="K14" s="336"/>
      <c r="L14" s="353"/>
      <c r="M14" s="339"/>
      <c r="N14" s="339"/>
      <c r="O14" s="397"/>
      <c r="P14" s="397"/>
      <c r="Q14" s="353"/>
    </row>
    <row r="16" spans="1:24" ht="31.5">
      <c r="B16" s="27" t="s">
        <v>324</v>
      </c>
    </row>
    <row r="17" spans="1:17" ht="255.95" customHeight="1">
      <c r="A17" s="81" t="s">
        <v>802</v>
      </c>
      <c r="B17" s="376" t="s">
        <v>326</v>
      </c>
      <c r="C17" s="376"/>
      <c r="D17" s="376"/>
      <c r="E17" s="376"/>
      <c r="F17" s="376"/>
      <c r="G17" s="376"/>
      <c r="H17" s="376"/>
      <c r="K17" t="s">
        <v>909</v>
      </c>
    </row>
    <row r="18" spans="1:17" ht="200.1" customHeight="1">
      <c r="A18" s="82" t="s">
        <v>801</v>
      </c>
      <c r="B18" s="377" t="s">
        <v>325</v>
      </c>
      <c r="C18" s="377"/>
      <c r="D18" s="377"/>
      <c r="E18" s="377"/>
      <c r="F18" s="377"/>
      <c r="G18" s="377"/>
      <c r="H18" s="377"/>
    </row>
    <row r="19" spans="1:17" ht="234.95" customHeight="1">
      <c r="A19" s="82" t="s">
        <v>542</v>
      </c>
      <c r="B19" s="376" t="s">
        <v>327</v>
      </c>
      <c r="C19" s="376"/>
      <c r="D19" s="376"/>
      <c r="E19" s="376"/>
      <c r="F19" s="376"/>
      <c r="G19" s="376"/>
      <c r="H19" s="376"/>
    </row>
    <row r="20" spans="1:17" ht="273.95" customHeight="1">
      <c r="A20" s="81" t="s">
        <v>543</v>
      </c>
      <c r="B20" s="376" t="s">
        <v>328</v>
      </c>
      <c r="C20" s="376"/>
      <c r="D20" s="376"/>
      <c r="E20" s="376"/>
      <c r="F20" s="376"/>
      <c r="G20" s="376"/>
      <c r="H20" s="376"/>
    </row>
    <row r="21" spans="1:17" s="27" customFormat="1" ht="314.10000000000002" customHeight="1">
      <c r="A21" s="81" t="s">
        <v>544</v>
      </c>
      <c r="B21" s="376" t="s">
        <v>329</v>
      </c>
      <c r="C21" s="376"/>
      <c r="D21" s="376"/>
      <c r="E21" s="376"/>
      <c r="F21" s="376"/>
      <c r="G21" s="376"/>
      <c r="H21" s="376"/>
    </row>
    <row r="22" spans="1:17" s="27" customFormat="1" ht="51.75" customHeight="1">
      <c r="A22" s="83" t="s">
        <v>546</v>
      </c>
      <c r="B22" s="73"/>
      <c r="C22" s="73"/>
      <c r="D22" s="73"/>
      <c r="E22" s="73"/>
      <c r="F22" s="73"/>
      <c r="G22" s="73"/>
      <c r="H22" s="73"/>
    </row>
    <row r="23" spans="1:17" s="27" customFormat="1" ht="53.1" customHeight="1">
      <c r="A23" s="55" t="s">
        <v>547</v>
      </c>
      <c r="B23" s="47"/>
      <c r="C23" s="47"/>
      <c r="D23" s="47"/>
      <c r="E23" s="47"/>
      <c r="F23" s="47"/>
      <c r="G23" s="47"/>
      <c r="H23" s="47"/>
    </row>
    <row r="24" spans="1:17" s="1" customFormat="1" ht="35.1" customHeight="1">
      <c r="A24" s="380" t="s">
        <v>348</v>
      </c>
      <c r="B24" s="380"/>
      <c r="C24" s="380"/>
      <c r="D24" s="380"/>
      <c r="E24" s="380"/>
      <c r="F24" s="380"/>
      <c r="G24" s="380"/>
      <c r="H24" s="380"/>
      <c r="I24" s="380"/>
      <c r="J24" s="380"/>
      <c r="K24" s="380"/>
      <c r="L24" s="380"/>
      <c r="M24" s="380"/>
      <c r="N24" s="380"/>
      <c r="O24" s="380"/>
      <c r="P24" s="380"/>
      <c r="Q24" s="380"/>
    </row>
    <row r="25" spans="1:17" ht="15.95" customHeight="1">
      <c r="A25" s="360"/>
      <c r="B25" s="360"/>
      <c r="C25" s="360"/>
      <c r="D25" s="353" t="s">
        <v>330</v>
      </c>
      <c r="E25" s="353" t="s">
        <v>331</v>
      </c>
      <c r="F25" s="353"/>
      <c r="G25" s="353"/>
      <c r="H25" s="385" t="s">
        <v>332</v>
      </c>
      <c r="I25" s="385"/>
      <c r="J25" s="385"/>
      <c r="K25" s="385"/>
      <c r="L25" s="353" t="s">
        <v>333</v>
      </c>
      <c r="M25" s="353"/>
      <c r="N25" s="353"/>
      <c r="O25" s="353"/>
      <c r="P25" s="353"/>
      <c r="Q25" s="4" t="s">
        <v>323</v>
      </c>
    </row>
    <row r="26" spans="1:17" ht="15.95" customHeight="1">
      <c r="A26" s="360"/>
      <c r="B26" s="360"/>
      <c r="C26" s="360"/>
      <c r="D26" s="353"/>
      <c r="E26" s="353"/>
      <c r="F26" s="353"/>
      <c r="G26" s="353"/>
      <c r="H26" s="385"/>
      <c r="I26" s="385"/>
      <c r="J26" s="385"/>
      <c r="K26" s="385"/>
      <c r="L26" s="353"/>
      <c r="M26" s="353"/>
      <c r="N26" s="353"/>
      <c r="O26" s="353"/>
      <c r="P26" s="353"/>
      <c r="Q26" s="378" t="s">
        <v>347</v>
      </c>
    </row>
    <row r="27" spans="1:17">
      <c r="A27" s="360"/>
      <c r="B27" s="360"/>
      <c r="C27" s="360"/>
      <c r="D27" s="353" t="s">
        <v>334</v>
      </c>
      <c r="E27" s="353" t="s">
        <v>335</v>
      </c>
      <c r="F27" s="353"/>
      <c r="G27" s="353" t="s">
        <v>336</v>
      </c>
      <c r="H27" s="353" t="s">
        <v>335</v>
      </c>
      <c r="I27" s="353"/>
      <c r="J27" s="353"/>
      <c r="K27" s="353" t="s">
        <v>336</v>
      </c>
      <c r="L27" s="353" t="s">
        <v>337</v>
      </c>
      <c r="M27" s="353"/>
      <c r="N27" s="353"/>
      <c r="O27" s="353" t="s">
        <v>336</v>
      </c>
      <c r="P27" s="353"/>
      <c r="Q27" s="379"/>
    </row>
    <row r="28" spans="1:17">
      <c r="A28" s="360"/>
      <c r="B28" s="360"/>
      <c r="C28" s="360"/>
      <c r="D28" s="353"/>
      <c r="E28" s="353"/>
      <c r="F28" s="353"/>
      <c r="G28" s="353"/>
      <c r="H28" s="353"/>
      <c r="I28" s="353"/>
      <c r="J28" s="353"/>
      <c r="K28" s="353"/>
      <c r="L28" s="353"/>
      <c r="M28" s="353"/>
      <c r="N28" s="353"/>
      <c r="O28" s="353"/>
      <c r="P28" s="353"/>
      <c r="Q28" s="379"/>
    </row>
    <row r="29" spans="1:17">
      <c r="A29" s="360"/>
      <c r="B29" s="360"/>
      <c r="C29" s="360"/>
      <c r="D29" s="353" t="s">
        <v>338</v>
      </c>
      <c r="E29" s="353" t="s">
        <v>339</v>
      </c>
      <c r="F29" s="353" t="s">
        <v>272</v>
      </c>
      <c r="G29" s="353" t="s">
        <v>340</v>
      </c>
      <c r="H29" s="353" t="s">
        <v>339</v>
      </c>
      <c r="I29" s="353" t="s">
        <v>272</v>
      </c>
      <c r="J29" s="353" t="s">
        <v>273</v>
      </c>
      <c r="K29" s="353" t="s">
        <v>340</v>
      </c>
      <c r="L29" s="353" t="s">
        <v>341</v>
      </c>
      <c r="M29" s="353" t="s">
        <v>342</v>
      </c>
      <c r="N29" s="353" t="s">
        <v>343</v>
      </c>
      <c r="O29" s="353" t="s">
        <v>344</v>
      </c>
      <c r="P29" s="353" t="s">
        <v>345</v>
      </c>
      <c r="Q29" s="379"/>
    </row>
    <row r="30" spans="1:17">
      <c r="A30" s="360"/>
      <c r="B30" s="360"/>
      <c r="C30" s="360"/>
      <c r="D30" s="353"/>
      <c r="E30" s="353"/>
      <c r="F30" s="353"/>
      <c r="G30" s="353"/>
      <c r="H30" s="353"/>
      <c r="I30" s="353"/>
      <c r="J30" s="353"/>
      <c r="K30" s="353"/>
      <c r="L30" s="353"/>
      <c r="M30" s="353"/>
      <c r="N30" s="353"/>
      <c r="O30" s="353"/>
      <c r="P30" s="353"/>
      <c r="Q30" s="379"/>
    </row>
    <row r="31" spans="1:17">
      <c r="A31" s="71" t="s">
        <v>183</v>
      </c>
      <c r="B31" s="24" t="s">
        <v>184</v>
      </c>
      <c r="C31" s="25" t="s">
        <v>185</v>
      </c>
      <c r="D31" s="7">
        <f>12+0+0</f>
        <v>12</v>
      </c>
      <c r="E31" s="4">
        <f>12</f>
        <v>12</v>
      </c>
      <c r="F31" s="4">
        <f>12+2</f>
        <v>14</v>
      </c>
      <c r="G31" s="4">
        <f>13</f>
        <v>13</v>
      </c>
      <c r="H31" s="4">
        <f>12</f>
        <v>12</v>
      </c>
      <c r="I31" s="4">
        <f>12+2</f>
        <v>14</v>
      </c>
      <c r="J31" s="4">
        <f>12+4</f>
        <v>16</v>
      </c>
      <c r="K31" s="4">
        <f>13</f>
        <v>13</v>
      </c>
      <c r="L31" s="386">
        <v>25</v>
      </c>
      <c r="M31" s="387"/>
      <c r="N31" s="388"/>
      <c r="O31" s="386">
        <v>50</v>
      </c>
      <c r="P31" s="388"/>
      <c r="Q31" s="379"/>
    </row>
    <row r="32" spans="1:17">
      <c r="A32" s="384" t="s">
        <v>193</v>
      </c>
      <c r="B32" s="395" t="s">
        <v>186</v>
      </c>
      <c r="C32" s="25" t="s">
        <v>187</v>
      </c>
      <c r="D32" s="7">
        <f>12</f>
        <v>12</v>
      </c>
      <c r="E32" s="4">
        <f>10</f>
        <v>10</v>
      </c>
      <c r="F32" s="4">
        <f>10+2</f>
        <v>12</v>
      </c>
      <c r="G32" s="4">
        <f>13</f>
        <v>13</v>
      </c>
      <c r="H32" s="4">
        <f>10</f>
        <v>10</v>
      </c>
      <c r="I32" s="4">
        <f>10+2</f>
        <v>12</v>
      </c>
      <c r="J32" s="4">
        <f>10+4</f>
        <v>14</v>
      </c>
      <c r="K32" s="4">
        <f>13</f>
        <v>13</v>
      </c>
      <c r="L32" s="389"/>
      <c r="M32" s="390"/>
      <c r="N32" s="391"/>
      <c r="O32" s="389"/>
      <c r="P32" s="391"/>
      <c r="Q32" s="379"/>
    </row>
    <row r="33" spans="1:17">
      <c r="A33" s="384"/>
      <c r="B33" s="395"/>
      <c r="C33" s="25" t="s">
        <v>188</v>
      </c>
      <c r="D33" s="7">
        <f>12+2</f>
        <v>14</v>
      </c>
      <c r="E33" s="4">
        <f>10+2</f>
        <v>12</v>
      </c>
      <c r="F33" s="4">
        <f>10+2+2</f>
        <v>14</v>
      </c>
      <c r="G33" s="4">
        <f>13+2</f>
        <v>15</v>
      </c>
      <c r="H33" s="4">
        <f>10+2</f>
        <v>12</v>
      </c>
      <c r="I33" s="4">
        <f>13+2+2</f>
        <v>17</v>
      </c>
      <c r="J33" s="4">
        <f>10+2+4</f>
        <v>16</v>
      </c>
      <c r="K33" s="4">
        <f>13+2</f>
        <v>15</v>
      </c>
      <c r="L33" s="389"/>
      <c r="M33" s="390"/>
      <c r="N33" s="391"/>
      <c r="O33" s="389"/>
      <c r="P33" s="391"/>
      <c r="Q33" s="379"/>
    </row>
    <row r="34" spans="1:17" ht="15.95" customHeight="1">
      <c r="A34" s="384"/>
      <c r="B34" s="25" t="s">
        <v>154</v>
      </c>
      <c r="C34" s="25" t="s">
        <v>187</v>
      </c>
      <c r="D34" s="7">
        <f>13</f>
        <v>13</v>
      </c>
      <c r="E34" s="4">
        <f>13</f>
        <v>13</v>
      </c>
      <c r="F34" s="4">
        <f>10+2</f>
        <v>12</v>
      </c>
      <c r="G34" s="4">
        <f>13</f>
        <v>13</v>
      </c>
      <c r="H34" s="4">
        <f>13</f>
        <v>13</v>
      </c>
      <c r="I34" s="4">
        <f>13+2</f>
        <v>15</v>
      </c>
      <c r="J34" s="4">
        <f>13+4</f>
        <v>17</v>
      </c>
      <c r="K34" s="4">
        <f>13</f>
        <v>13</v>
      </c>
      <c r="L34" s="392"/>
      <c r="M34" s="393"/>
      <c r="N34" s="394"/>
      <c r="O34" s="392"/>
      <c r="P34" s="394"/>
      <c r="Q34" s="379"/>
    </row>
    <row r="35" spans="1:17" ht="15.95" customHeight="1">
      <c r="A35" s="384" t="s">
        <v>224</v>
      </c>
      <c r="B35" s="384"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379"/>
    </row>
    <row r="36" spans="1:17" ht="15.95" customHeight="1">
      <c r="A36" s="384"/>
      <c r="B36" s="384"/>
      <c r="C36" s="26" t="s">
        <v>188</v>
      </c>
      <c r="D36" s="48">
        <f>12+2</f>
        <v>14</v>
      </c>
      <c r="E36" s="4">
        <f>10+2</f>
        <v>12</v>
      </c>
      <c r="F36" s="4">
        <f>10+2+2</f>
        <v>14</v>
      </c>
      <c r="G36" s="4">
        <f>13+2</f>
        <v>15</v>
      </c>
      <c r="H36" s="4">
        <f>10+2</f>
        <v>12</v>
      </c>
      <c r="I36" s="4">
        <f>10+2+2</f>
        <v>14</v>
      </c>
      <c r="J36" s="5">
        <f>10+2+4</f>
        <v>16</v>
      </c>
      <c r="K36" s="4">
        <f>13+2</f>
        <v>15</v>
      </c>
      <c r="L36" s="4">
        <v>12</v>
      </c>
      <c r="M36" s="4">
        <f>14</f>
        <v>14</v>
      </c>
      <c r="N36" s="5">
        <v>16</v>
      </c>
      <c r="O36" s="153">
        <v>25</v>
      </c>
      <c r="P36" s="153">
        <v>20</v>
      </c>
      <c r="Q36" s="379"/>
    </row>
    <row r="37" spans="1:17">
      <c r="A37" s="384"/>
      <c r="B37" s="26" t="s">
        <v>154</v>
      </c>
      <c r="C37" s="26" t="s">
        <v>191</v>
      </c>
      <c r="D37" s="48">
        <f>13</f>
        <v>13</v>
      </c>
      <c r="E37" s="4">
        <f>13</f>
        <v>13</v>
      </c>
      <c r="F37" s="4">
        <f>13+2</f>
        <v>15</v>
      </c>
      <c r="G37" s="4">
        <f>13</f>
        <v>13</v>
      </c>
      <c r="H37" s="4">
        <f>13</f>
        <v>13</v>
      </c>
      <c r="I37" s="4">
        <f>13+2</f>
        <v>15</v>
      </c>
      <c r="J37" s="5">
        <f>13+4</f>
        <v>17</v>
      </c>
      <c r="K37" s="4">
        <f>13</f>
        <v>13</v>
      </c>
      <c r="L37" s="4">
        <v>13</v>
      </c>
      <c r="M37" s="4">
        <f>13+2</f>
        <v>15</v>
      </c>
      <c r="N37" s="5">
        <f>13+4</f>
        <v>17</v>
      </c>
      <c r="O37" s="49">
        <v>20</v>
      </c>
      <c r="P37" s="49">
        <v>15</v>
      </c>
      <c r="Q37" s="379"/>
    </row>
    <row r="38" spans="1:17">
      <c r="A38" s="384" t="s">
        <v>346</v>
      </c>
      <c r="B38" s="384" t="s">
        <v>157</v>
      </c>
      <c r="C38" s="26" t="s">
        <v>189</v>
      </c>
      <c r="D38" s="7">
        <f>12</f>
        <v>12</v>
      </c>
      <c r="E38" s="4">
        <f>10</f>
        <v>10</v>
      </c>
      <c r="F38" s="4">
        <f>10+2</f>
        <v>12</v>
      </c>
      <c r="G38" s="4">
        <f>13</f>
        <v>13</v>
      </c>
      <c r="H38" s="4">
        <f>10</f>
        <v>10</v>
      </c>
      <c r="I38" s="4">
        <f>10+2</f>
        <v>12</v>
      </c>
      <c r="J38" s="4">
        <f>10+4</f>
        <v>14</v>
      </c>
      <c r="K38" s="4">
        <f>13</f>
        <v>13</v>
      </c>
      <c r="L38" s="4">
        <f>10</f>
        <v>10</v>
      </c>
      <c r="M38" s="4">
        <f>12</f>
        <v>12</v>
      </c>
      <c r="N38" s="4">
        <v>14</v>
      </c>
      <c r="O38" s="49">
        <v>15</v>
      </c>
      <c r="P38" s="49">
        <v>13</v>
      </c>
      <c r="Q38" s="379"/>
    </row>
    <row r="39" spans="1:17">
      <c r="A39" s="384"/>
      <c r="B39" s="384"/>
      <c r="C39" s="26" t="s">
        <v>188</v>
      </c>
      <c r="D39" s="48">
        <f>12+2</f>
        <v>14</v>
      </c>
      <c r="E39" s="4">
        <f>10+2</f>
        <v>12</v>
      </c>
      <c r="F39" s="4">
        <f>10+2+2</f>
        <v>14</v>
      </c>
      <c r="G39" s="4">
        <f>13+2</f>
        <v>15</v>
      </c>
      <c r="H39" s="4">
        <f>10+2</f>
        <v>12</v>
      </c>
      <c r="I39" s="4">
        <f>10+2+2</f>
        <v>14</v>
      </c>
      <c r="J39" s="5">
        <f>10+2+4</f>
        <v>16</v>
      </c>
      <c r="K39" s="4">
        <f>13+2</f>
        <v>15</v>
      </c>
      <c r="L39" s="4">
        <v>12</v>
      </c>
      <c r="M39" s="4">
        <f>14</f>
        <v>14</v>
      </c>
      <c r="N39" s="5">
        <v>16</v>
      </c>
      <c r="O39" s="383">
        <v>18</v>
      </c>
      <c r="P39" s="383">
        <v>15</v>
      </c>
      <c r="Q39" s="379"/>
    </row>
    <row r="40" spans="1:17">
      <c r="A40" s="384"/>
      <c r="B40" s="384"/>
      <c r="C40" s="26" t="s">
        <v>190</v>
      </c>
      <c r="D40" s="48">
        <f>12+4</f>
        <v>16</v>
      </c>
      <c r="E40" s="4">
        <f>10+4</f>
        <v>14</v>
      </c>
      <c r="F40" s="4">
        <f>10+2+4</f>
        <v>16</v>
      </c>
      <c r="G40" s="4">
        <f>13+4</f>
        <v>17</v>
      </c>
      <c r="H40" s="4">
        <f>10+4</f>
        <v>14</v>
      </c>
      <c r="I40" s="4">
        <f>10+2+4</f>
        <v>16</v>
      </c>
      <c r="J40" s="5">
        <f>10+4+4</f>
        <v>18</v>
      </c>
      <c r="K40" s="4">
        <f>13+4</f>
        <v>17</v>
      </c>
      <c r="L40" s="4">
        <v>14</v>
      </c>
      <c r="M40" s="4">
        <f>16</f>
        <v>16</v>
      </c>
      <c r="N40" s="5">
        <f>18</f>
        <v>18</v>
      </c>
      <c r="O40" s="383"/>
      <c r="P40" s="383"/>
      <c r="Q40" s="379"/>
    </row>
    <row r="41" spans="1:17">
      <c r="A41" s="384"/>
      <c r="B41" s="26" t="s">
        <v>154</v>
      </c>
      <c r="C41" s="26" t="s">
        <v>191</v>
      </c>
      <c r="D41" s="48">
        <f>13</f>
        <v>13</v>
      </c>
      <c r="E41" s="4">
        <f>13</f>
        <v>13</v>
      </c>
      <c r="F41" s="4">
        <f>13+2</f>
        <v>15</v>
      </c>
      <c r="G41" s="4">
        <f>13</f>
        <v>13</v>
      </c>
      <c r="H41" s="4">
        <f>13</f>
        <v>13</v>
      </c>
      <c r="I41" s="4">
        <f>13+2</f>
        <v>15</v>
      </c>
      <c r="J41" s="5">
        <f>13+4</f>
        <v>17</v>
      </c>
      <c r="K41" s="4">
        <f>13</f>
        <v>13</v>
      </c>
      <c r="L41" s="4">
        <v>13</v>
      </c>
      <c r="M41" s="4">
        <f>13+2</f>
        <v>15</v>
      </c>
      <c r="N41" s="5">
        <f>13+4</f>
        <v>17</v>
      </c>
      <c r="O41" s="49">
        <v>15</v>
      </c>
      <c r="P41" s="49">
        <v>13</v>
      </c>
      <c r="Q41" s="379"/>
    </row>
    <row r="43" spans="1:17" s="155" customFormat="1">
      <c r="A43" s="30"/>
      <c r="B43" s="404" t="s">
        <v>766</v>
      </c>
      <c r="C43" s="404"/>
      <c r="D43" s="404"/>
      <c r="E43" s="404"/>
      <c r="F43" s="404"/>
      <c r="G43" s="404"/>
      <c r="H43" s="404"/>
    </row>
    <row r="44" spans="1:17">
      <c r="A44" s="30" t="s">
        <v>349</v>
      </c>
    </row>
    <row r="45" spans="1:17" ht="62.25" customHeight="1">
      <c r="A45" s="370" t="s">
        <v>764</v>
      </c>
      <c r="B45" s="370"/>
      <c r="C45" s="370"/>
      <c r="D45" s="370"/>
      <c r="E45" s="370"/>
      <c r="F45" s="370"/>
      <c r="G45" s="370"/>
      <c r="H45" s="370"/>
      <c r="I45" s="370"/>
      <c r="J45" s="370"/>
      <c r="K45" s="370"/>
      <c r="L45" s="370"/>
      <c r="M45" s="370"/>
      <c r="N45" s="370"/>
      <c r="O45" s="370"/>
      <c r="P45" s="370"/>
    </row>
    <row r="46" spans="1:17" ht="62.25" customHeight="1">
      <c r="A46" s="370" t="s">
        <v>765</v>
      </c>
      <c r="B46" s="371"/>
      <c r="C46" s="371"/>
      <c r="D46" s="371"/>
      <c r="E46" s="371"/>
      <c r="F46" s="371"/>
      <c r="G46" s="371"/>
      <c r="H46" s="371"/>
      <c r="I46" s="371"/>
      <c r="J46" s="371"/>
      <c r="K46" s="371"/>
      <c r="L46" s="371"/>
      <c r="M46" s="371"/>
      <c r="N46" s="371"/>
      <c r="O46" s="371"/>
      <c r="P46" s="371"/>
    </row>
    <row r="47" spans="1:17" ht="62.25" customHeight="1">
      <c r="A47" s="370" t="s">
        <v>545</v>
      </c>
      <c r="B47" s="371"/>
      <c r="C47" s="371"/>
      <c r="D47" s="371"/>
      <c r="E47" s="371"/>
      <c r="F47" s="371"/>
      <c r="G47" s="371"/>
      <c r="H47" s="371"/>
      <c r="I47" s="371"/>
      <c r="J47" s="371"/>
      <c r="K47" s="371"/>
      <c r="L47" s="371"/>
      <c r="M47" s="371"/>
      <c r="N47" s="371"/>
      <c r="O47" s="371"/>
      <c r="P47" s="371"/>
    </row>
    <row r="48" spans="1:17" s="371" customFormat="1" ht="62.25" customHeight="1">
      <c r="A48" s="370" t="s">
        <v>776</v>
      </c>
    </row>
    <row r="49" spans="1:6" s="371" customFormat="1" ht="62.25" customHeight="1">
      <c r="A49" s="370" t="s">
        <v>777</v>
      </c>
    </row>
    <row r="50" spans="1:6" s="75" customFormat="1" ht="45" customHeight="1">
      <c r="A50" s="80" t="s">
        <v>548</v>
      </c>
    </row>
    <row r="51" spans="1:6" s="369" customFormat="1" ht="30" customHeight="1">
      <c r="A51" s="369" t="s">
        <v>771</v>
      </c>
    </row>
    <row r="52" spans="1:6" s="369" customFormat="1" ht="30" customHeight="1">
      <c r="A52" s="369" t="s">
        <v>772</v>
      </c>
    </row>
    <row r="53" spans="1:6" s="369" customFormat="1" ht="30" customHeight="1">
      <c r="A53" s="369" t="s">
        <v>773</v>
      </c>
    </row>
    <row r="54" spans="1:6" s="369" customFormat="1" ht="30" customHeight="1">
      <c r="A54" s="369" t="s">
        <v>774</v>
      </c>
    </row>
    <row r="55" spans="1:6" s="369" customFormat="1" ht="30" customHeight="1">
      <c r="A55" s="369" t="s">
        <v>778</v>
      </c>
    </row>
    <row r="56" spans="1:6" s="369" customFormat="1" ht="30" customHeight="1">
      <c r="A56" s="369" t="s">
        <v>350</v>
      </c>
    </row>
    <row r="57" spans="1:6" s="369" customFormat="1" ht="30" customHeight="1">
      <c r="A57" s="369" t="s">
        <v>351</v>
      </c>
    </row>
    <row r="58" spans="1:6" s="369" customFormat="1" ht="30" customHeight="1">
      <c r="A58" s="369" t="s">
        <v>775</v>
      </c>
    </row>
    <row r="59" spans="1:6" s="369" customFormat="1" ht="30" customHeight="1">
      <c r="A59" s="372" t="s">
        <v>779</v>
      </c>
    </row>
    <row r="60" spans="1:6" s="369" customFormat="1" ht="30" customHeight="1">
      <c r="A60" s="369" t="s">
        <v>767</v>
      </c>
    </row>
    <row r="61" spans="1:6" ht="29.25" customHeight="1">
      <c r="A61" s="405" t="s">
        <v>788</v>
      </c>
      <c r="B61" s="406"/>
      <c r="C61" s="406"/>
      <c r="D61" s="406"/>
      <c r="E61" s="406"/>
      <c r="F61" s="406"/>
    </row>
    <row r="62" spans="1:6">
      <c r="A62" s="151"/>
      <c r="B62" s="151" t="s">
        <v>780</v>
      </c>
      <c r="C62" s="151" t="s">
        <v>781</v>
      </c>
      <c r="E62" s="4"/>
      <c r="F62" s="4" t="s">
        <v>790</v>
      </c>
    </row>
    <row r="63" spans="1:6" ht="23.25">
      <c r="A63" s="151" t="s">
        <v>782</v>
      </c>
      <c r="B63" s="151">
        <v>40</v>
      </c>
      <c r="C63" s="151">
        <v>30</v>
      </c>
      <c r="E63" s="161" t="s">
        <v>791</v>
      </c>
      <c r="F63" s="151">
        <v>50</v>
      </c>
    </row>
    <row r="64" spans="1:6">
      <c r="A64" s="151" t="s">
        <v>783</v>
      </c>
      <c r="B64" s="151">
        <v>30</v>
      </c>
      <c r="C64" s="151">
        <v>20</v>
      </c>
      <c r="E64" s="151" t="s">
        <v>792</v>
      </c>
      <c r="F64" s="151">
        <v>20</v>
      </c>
    </row>
    <row r="65" spans="1:6">
      <c r="A65" s="151" t="s">
        <v>784</v>
      </c>
      <c r="B65" s="151">
        <v>20</v>
      </c>
      <c r="C65" s="151">
        <v>15</v>
      </c>
      <c r="E65" s="151"/>
      <c r="F65" s="163" t="s">
        <v>793</v>
      </c>
    </row>
    <row r="66" spans="1:6">
      <c r="A66" s="151" t="s">
        <v>785</v>
      </c>
      <c r="B66" s="151">
        <v>10</v>
      </c>
      <c r="C66" s="151">
        <v>10</v>
      </c>
      <c r="E66" s="210" t="s">
        <v>958</v>
      </c>
      <c r="F66" s="210">
        <v>13</v>
      </c>
    </row>
    <row r="67" spans="1:6">
      <c r="A67" s="151" t="s">
        <v>786</v>
      </c>
      <c r="B67" s="151">
        <v>5</v>
      </c>
      <c r="C67" s="151">
        <v>5</v>
      </c>
    </row>
    <row r="68" spans="1:6" ht="25.5">
      <c r="A68" s="63" t="s">
        <v>789</v>
      </c>
      <c r="B68" s="162" t="s">
        <v>794</v>
      </c>
      <c r="C68" s="162" t="s">
        <v>787</v>
      </c>
    </row>
    <row r="71" spans="1:6" s="369" customFormat="1" ht="30" customHeight="1">
      <c r="A71" s="369" t="s">
        <v>352</v>
      </c>
    </row>
    <row r="72" spans="1:6" s="369" customFormat="1" ht="30" customHeight="1">
      <c r="A72" s="369" t="s">
        <v>768</v>
      </c>
    </row>
    <row r="73" spans="1:6" s="369" customFormat="1" ht="30" customHeight="1">
      <c r="A73" s="369" t="s">
        <v>795</v>
      </c>
    </row>
    <row r="74" spans="1:6" s="369" customFormat="1" ht="30" customHeight="1">
      <c r="A74" s="369" t="s">
        <v>769</v>
      </c>
    </row>
    <row r="75" spans="1:6" s="369" customFormat="1" ht="30" customHeight="1">
      <c r="A75" s="369" t="s">
        <v>770</v>
      </c>
    </row>
    <row r="76" spans="1:6" s="371" customFormat="1" ht="78" customHeight="1">
      <c r="A76" s="370" t="s">
        <v>796</v>
      </c>
    </row>
  </sheetData>
  <mergeCells count="134">
    <mergeCell ref="A1:H1"/>
    <mergeCell ref="B43:H43"/>
    <mergeCell ref="A61:F61"/>
    <mergeCell ref="K3:L6"/>
    <mergeCell ref="K9:K14"/>
    <mergeCell ref="L9:L10"/>
    <mergeCell ref="M9:M10"/>
    <mergeCell ref="N9:N10"/>
    <mergeCell ref="O9:O10"/>
    <mergeCell ref="A38:A41"/>
    <mergeCell ref="B38:B40"/>
    <mergeCell ref="O39:O40"/>
    <mergeCell ref="H29:H30"/>
    <mergeCell ref="I29:I30"/>
    <mergeCell ref="J29:J30"/>
    <mergeCell ref="B2:G2"/>
    <mergeCell ref="E11:E12"/>
    <mergeCell ref="F13:F14"/>
    <mergeCell ref="C11:C12"/>
    <mergeCell ref="D11:D12"/>
    <mergeCell ref="F11:F12"/>
    <mergeCell ref="G11:G12"/>
    <mergeCell ref="C13:C14"/>
    <mergeCell ref="D13:D14"/>
    <mergeCell ref="Q9:Q10"/>
    <mergeCell ref="L13:L14"/>
    <mergeCell ref="M13:M14"/>
    <mergeCell ref="N13:N14"/>
    <mergeCell ref="O13:O14"/>
    <mergeCell ref="Q13:Q14"/>
    <mergeCell ref="K2:Q2"/>
    <mergeCell ref="N3:Q4"/>
    <mergeCell ref="P5:P6"/>
    <mergeCell ref="P13:P14"/>
    <mergeCell ref="M5:M6"/>
    <mergeCell ref="N5:N6"/>
    <mergeCell ref="O5:O6"/>
    <mergeCell ref="N29:N30"/>
    <mergeCell ref="O29:O30"/>
    <mergeCell ref="P29:P30"/>
    <mergeCell ref="B32:B33"/>
    <mergeCell ref="A35:A37"/>
    <mergeCell ref="E27:F28"/>
    <mergeCell ref="H27:J28"/>
    <mergeCell ref="L27:N28"/>
    <mergeCell ref="D29:D30"/>
    <mergeCell ref="E29:E30"/>
    <mergeCell ref="F29:F30"/>
    <mergeCell ref="G29:G30"/>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L29:L30"/>
    <mergeCell ref="M29:M30"/>
    <mergeCell ref="F9:F10"/>
    <mergeCell ref="A48:XFD48"/>
    <mergeCell ref="A49:XFD49"/>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E13:E14"/>
    <mergeCell ref="G13:G14"/>
    <mergeCell ref="G7:G8"/>
    <mergeCell ref="C9:C10"/>
    <mergeCell ref="D9:D10"/>
    <mergeCell ref="E9:E10"/>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0"/>
  <sheetViews>
    <sheetView showGridLines="0" tabSelected="1" topLeftCell="A55" zoomScaleNormal="100" workbookViewId="0">
      <selection activeCell="E69" sqref="E69"/>
    </sheetView>
  </sheetViews>
  <sheetFormatPr defaultColWidth="10.875" defaultRowHeight="15.75"/>
  <cols>
    <col min="1" max="1" width="37.875" style="27" customWidth="1"/>
    <col min="2" max="2" width="58.125" style="27" customWidth="1"/>
    <col min="3" max="3" width="68.125" style="27" customWidth="1"/>
    <col min="4" max="4" width="22.875" style="27" customWidth="1"/>
    <col min="5" max="5" width="26" style="27" customWidth="1"/>
    <col min="6" max="6" width="27.5" style="27" customWidth="1"/>
    <col min="7" max="7" width="72.375" style="27" customWidth="1"/>
    <col min="8" max="16384" width="10.875" style="27"/>
  </cols>
  <sheetData>
    <row r="1" spans="1:7" ht="16.5" thickBot="1"/>
    <row r="2" spans="1:7" s="52" customFormat="1" ht="29.1" customHeight="1">
      <c r="A2" s="424" t="s">
        <v>353</v>
      </c>
      <c r="B2" s="425"/>
      <c r="C2" s="425"/>
      <c r="D2" s="425"/>
      <c r="E2" s="426"/>
      <c r="F2" s="185"/>
      <c r="G2" s="186"/>
    </row>
    <row r="3" spans="1:7" s="193" customFormat="1" ht="41.25" customHeight="1">
      <c r="A3" s="442"/>
      <c r="B3" s="443"/>
      <c r="C3" s="443"/>
      <c r="D3" s="443"/>
      <c r="E3" s="444"/>
      <c r="F3" s="191"/>
      <c r="G3" s="192"/>
    </row>
    <row r="4" spans="1:7" ht="45.95" customHeight="1">
      <c r="A4" s="167" t="s">
        <v>354</v>
      </c>
      <c r="B4" s="53" t="s">
        <v>821</v>
      </c>
      <c r="C4" s="53" t="s">
        <v>355</v>
      </c>
      <c r="D4" s="53" t="s">
        <v>820</v>
      </c>
      <c r="E4" s="53" t="s">
        <v>804</v>
      </c>
      <c r="F4" s="53" t="s">
        <v>805</v>
      </c>
      <c r="G4" s="168" t="s">
        <v>553</v>
      </c>
    </row>
    <row r="5" spans="1:7" s="36" customFormat="1" ht="144" customHeight="1">
      <c r="A5" s="184" t="s">
        <v>809</v>
      </c>
      <c r="B5" s="54" t="s">
        <v>811</v>
      </c>
      <c r="C5" s="54" t="s">
        <v>808</v>
      </c>
      <c r="D5" s="22" t="s">
        <v>555</v>
      </c>
      <c r="E5" s="54" t="s">
        <v>814</v>
      </c>
      <c r="F5" s="54" t="s">
        <v>817</v>
      </c>
      <c r="G5" s="190" t="s">
        <v>815</v>
      </c>
    </row>
    <row r="6" spans="1:7" s="36" customFormat="1" ht="64.5" customHeight="1">
      <c r="A6" s="180" t="s">
        <v>549</v>
      </c>
      <c r="B6" s="22" t="s">
        <v>812</v>
      </c>
      <c r="C6" s="22" t="s">
        <v>810</v>
      </c>
      <c r="D6" s="84" t="s">
        <v>552</v>
      </c>
      <c r="E6" s="54" t="s">
        <v>813</v>
      </c>
      <c r="F6" s="54" t="s">
        <v>818</v>
      </c>
      <c r="G6" s="169" t="s">
        <v>816</v>
      </c>
    </row>
    <row r="7" spans="1:7" ht="45" customHeight="1">
      <c r="A7" s="180" t="s">
        <v>356</v>
      </c>
      <c r="B7" s="439" t="s">
        <v>550</v>
      </c>
      <c r="C7" s="157" t="s">
        <v>803</v>
      </c>
      <c r="D7" s="407" t="s">
        <v>555</v>
      </c>
      <c r="E7" s="54" t="s">
        <v>806</v>
      </c>
      <c r="F7" s="54" t="s">
        <v>1016</v>
      </c>
      <c r="G7" s="171" t="s">
        <v>819</v>
      </c>
    </row>
    <row r="8" spans="1:7" ht="45" customHeight="1" thickBot="1">
      <c r="A8" s="182" t="s">
        <v>551</v>
      </c>
      <c r="B8" s="440"/>
      <c r="C8" s="187" t="s">
        <v>554</v>
      </c>
      <c r="D8" s="441"/>
      <c r="E8" s="188"/>
      <c r="F8" s="189" t="s">
        <v>807</v>
      </c>
      <c r="G8" s="172"/>
    </row>
    <row r="9" spans="1:7" ht="16.5" thickBot="1">
      <c r="A9" s="28"/>
    </row>
    <row r="10" spans="1:7" ht="32.1" customHeight="1">
      <c r="A10" s="424" t="s">
        <v>557</v>
      </c>
      <c r="B10" s="425"/>
      <c r="C10" s="425"/>
      <c r="D10" s="425"/>
      <c r="E10" s="430"/>
    </row>
    <row r="11" spans="1:7" ht="24.95" customHeight="1">
      <c r="A11" s="175" t="s">
        <v>357</v>
      </c>
      <c r="B11" s="427" t="s">
        <v>822</v>
      </c>
      <c r="C11" s="428"/>
      <c r="D11" s="428"/>
      <c r="E11" s="429"/>
    </row>
    <row r="12" spans="1:7" ht="24.95" customHeight="1">
      <c r="A12" s="175"/>
      <c r="B12" s="173" t="s">
        <v>951</v>
      </c>
      <c r="C12" s="174" t="s">
        <v>838</v>
      </c>
      <c r="D12" s="174" t="s">
        <v>839</v>
      </c>
      <c r="E12" s="176" t="s">
        <v>840</v>
      </c>
    </row>
    <row r="13" spans="1:7" s="55" customFormat="1" ht="70.5" customHeight="1">
      <c r="A13" s="177" t="s">
        <v>358</v>
      </c>
      <c r="B13" s="159" t="s">
        <v>843</v>
      </c>
      <c r="C13" s="159" t="s">
        <v>842</v>
      </c>
      <c r="D13" s="54" t="s">
        <v>844</v>
      </c>
      <c r="E13" s="195" t="s">
        <v>841</v>
      </c>
      <c r="F13" s="36"/>
    </row>
    <row r="14" spans="1:7" s="28" customFormat="1" ht="117.75" customHeight="1">
      <c r="A14" s="178" t="s">
        <v>360</v>
      </c>
      <c r="B14" s="159" t="s">
        <v>845</v>
      </c>
      <c r="C14" s="159" t="s">
        <v>952</v>
      </c>
      <c r="D14" s="54" t="s">
        <v>1014</v>
      </c>
      <c r="E14" s="195" t="s">
        <v>846</v>
      </c>
    </row>
    <row r="15" spans="1:7" s="28" customFormat="1" ht="70.5" customHeight="1">
      <c r="A15" s="177" t="s">
        <v>556</v>
      </c>
      <c r="B15" s="159" t="s">
        <v>849</v>
      </c>
      <c r="C15" s="159" t="s">
        <v>848</v>
      </c>
      <c r="D15" s="54" t="s">
        <v>1015</v>
      </c>
      <c r="E15" s="169" t="s">
        <v>847</v>
      </c>
    </row>
    <row r="16" spans="1:7" s="28" customFormat="1" ht="61.5" customHeight="1" thickBot="1">
      <c r="A16" s="179" t="s">
        <v>359</v>
      </c>
      <c r="B16" s="196" t="s">
        <v>850</v>
      </c>
      <c r="C16" s="196"/>
      <c r="D16" s="196"/>
      <c r="E16" s="217" t="s">
        <v>953</v>
      </c>
    </row>
    <row r="17" spans="1:5" s="28" customFormat="1" ht="61.5" customHeight="1" thickBot="1">
      <c r="A17" s="57" t="s">
        <v>835</v>
      </c>
      <c r="B17" s="58"/>
      <c r="C17" s="58"/>
      <c r="D17" s="58"/>
      <c r="E17" s="58"/>
    </row>
    <row r="18" spans="1:5" s="28" customFormat="1" ht="33.950000000000003" customHeight="1">
      <c r="A18" s="424" t="s">
        <v>837</v>
      </c>
      <c r="B18" s="425"/>
      <c r="C18" s="425"/>
      <c r="D18" s="425"/>
      <c r="E18" s="430"/>
    </row>
    <row r="19" spans="1:5" s="198" customFormat="1" ht="33.950000000000003" customHeight="1">
      <c r="A19" s="197"/>
      <c r="B19" s="197" t="s">
        <v>852</v>
      </c>
      <c r="C19" s="197" t="s">
        <v>853</v>
      </c>
      <c r="D19" s="421" t="s">
        <v>854</v>
      </c>
      <c r="E19" s="422"/>
    </row>
    <row r="20" spans="1:5" ht="56.25" customHeight="1">
      <c r="A20" s="180" t="s">
        <v>361</v>
      </c>
      <c r="B20" s="158" t="s">
        <v>851</v>
      </c>
      <c r="C20" s="54" t="s">
        <v>858</v>
      </c>
      <c r="D20" s="419" t="s">
        <v>855</v>
      </c>
      <c r="E20" s="420"/>
    </row>
    <row r="21" spans="1:5" s="36" customFormat="1" ht="57" customHeight="1">
      <c r="A21" s="180" t="s">
        <v>362</v>
      </c>
      <c r="B21" s="54" t="s">
        <v>857</v>
      </c>
      <c r="C21" s="54"/>
      <c r="D21" s="419" t="s">
        <v>856</v>
      </c>
      <c r="E21" s="420"/>
    </row>
    <row r="22" spans="1:5" s="36" customFormat="1" ht="48" customHeight="1" thickBot="1">
      <c r="A22" s="160" t="s">
        <v>363</v>
      </c>
      <c r="B22" s="433" t="s">
        <v>836</v>
      </c>
      <c r="C22" s="433"/>
      <c r="D22" s="433"/>
      <c r="E22" s="432"/>
    </row>
    <row r="23" spans="1:5" ht="39.75" customHeight="1" thickBot="1"/>
    <row r="24" spans="1:5" ht="36" customHeight="1">
      <c r="A24" s="424" t="s">
        <v>365</v>
      </c>
      <c r="B24" s="425"/>
      <c r="C24" s="425"/>
      <c r="D24" s="425"/>
      <c r="E24" s="430"/>
    </row>
    <row r="25" spans="1:5" s="28" customFormat="1" ht="136.5" customHeight="1">
      <c r="A25" s="180" t="s">
        <v>558</v>
      </c>
      <c r="B25" s="362" t="s">
        <v>954</v>
      </c>
      <c r="C25" s="362"/>
      <c r="D25" s="362"/>
      <c r="E25" s="434"/>
    </row>
    <row r="26" spans="1:5" s="86" customFormat="1" ht="90.75" customHeight="1" thickBot="1">
      <c r="A26" s="181" t="s">
        <v>364</v>
      </c>
      <c r="B26" s="435" t="s">
        <v>860</v>
      </c>
      <c r="C26" s="435"/>
      <c r="D26" s="435"/>
      <c r="E26" s="436"/>
    </row>
    <row r="27" spans="1:5" ht="16.5" thickBot="1"/>
    <row r="28" spans="1:5" ht="25.5">
      <c r="A28" s="424" t="s">
        <v>366</v>
      </c>
      <c r="B28" s="425"/>
      <c r="C28" s="430"/>
      <c r="D28" s="28"/>
      <c r="E28" s="28"/>
    </row>
    <row r="29" spans="1:5" ht="24.95" customHeight="1">
      <c r="A29" s="170"/>
      <c r="B29" s="156" t="s">
        <v>368</v>
      </c>
      <c r="C29" s="183" t="s">
        <v>369</v>
      </c>
    </row>
    <row r="30" spans="1:5" s="28" customFormat="1" ht="26.1" customHeight="1">
      <c r="A30" s="180" t="s">
        <v>367</v>
      </c>
      <c r="B30" s="156" t="s">
        <v>370</v>
      </c>
      <c r="C30" s="183" t="s">
        <v>370</v>
      </c>
    </row>
    <row r="31" spans="1:5" s="88" customFormat="1" ht="131.25" customHeight="1">
      <c r="A31" s="175" t="s">
        <v>371</v>
      </c>
      <c r="B31" s="54" t="s">
        <v>861</v>
      </c>
      <c r="C31" s="169" t="s">
        <v>559</v>
      </c>
    </row>
    <row r="32" spans="1:5" s="201" customFormat="1" ht="48.75" customHeight="1">
      <c r="A32" s="200" t="s">
        <v>372</v>
      </c>
      <c r="B32" s="437" t="s">
        <v>1047</v>
      </c>
      <c r="C32" s="438"/>
    </row>
    <row r="33" spans="1:3" s="201" customFormat="1" ht="40.5" customHeight="1" thickBot="1">
      <c r="A33" s="202" t="s">
        <v>373</v>
      </c>
      <c r="B33" s="431" t="s">
        <v>1229</v>
      </c>
      <c r="C33" s="432"/>
    </row>
    <row r="38" spans="1:3" ht="33" customHeight="1">
      <c r="A38" s="418" t="s">
        <v>876</v>
      </c>
      <c r="B38" s="418"/>
      <c r="C38" s="418"/>
    </row>
    <row r="39" spans="1:3">
      <c r="A39" s="194" t="s">
        <v>862</v>
      </c>
    </row>
    <row r="40" spans="1:3">
      <c r="A40" s="160" t="s">
        <v>823</v>
      </c>
      <c r="B40" s="160" t="s">
        <v>824</v>
      </c>
      <c r="C40" s="160" t="s">
        <v>830</v>
      </c>
    </row>
    <row r="41" spans="1:3">
      <c r="A41" s="160" t="s">
        <v>825</v>
      </c>
      <c r="B41" s="160" t="s">
        <v>829</v>
      </c>
      <c r="C41" s="160" t="s">
        <v>831</v>
      </c>
    </row>
    <row r="42" spans="1:3">
      <c r="A42" s="160" t="s">
        <v>826</v>
      </c>
      <c r="B42" s="160" t="s">
        <v>829</v>
      </c>
      <c r="C42" s="160" t="s">
        <v>832</v>
      </c>
    </row>
    <row r="43" spans="1:3">
      <c r="A43" s="160" t="s">
        <v>827</v>
      </c>
      <c r="B43" s="160" t="s">
        <v>829</v>
      </c>
      <c r="C43" s="160" t="s">
        <v>833</v>
      </c>
    </row>
    <row r="44" spans="1:3">
      <c r="A44" s="160" t="s">
        <v>828</v>
      </c>
      <c r="B44" s="160" t="s">
        <v>829</v>
      </c>
      <c r="C44" s="160" t="s">
        <v>834</v>
      </c>
    </row>
    <row r="47" spans="1:3" ht="30" customHeight="1">
      <c r="A47" s="423" t="s">
        <v>875</v>
      </c>
      <c r="B47" s="423"/>
      <c r="C47" s="423"/>
    </row>
    <row r="48" spans="1:3" s="204" customFormat="1" ht="30" customHeight="1">
      <c r="A48" s="205" t="s">
        <v>877</v>
      </c>
      <c r="B48" s="203"/>
      <c r="C48" s="203"/>
    </row>
    <row r="49" spans="1:7">
      <c r="A49" s="199" t="s">
        <v>863</v>
      </c>
      <c r="B49" s="199" t="s">
        <v>864</v>
      </c>
      <c r="C49" s="199" t="s">
        <v>865</v>
      </c>
    </row>
    <row r="50" spans="1:7">
      <c r="A50" s="199" t="s">
        <v>866</v>
      </c>
      <c r="B50" s="199" t="s">
        <v>867</v>
      </c>
      <c r="C50" s="199" t="s">
        <v>868</v>
      </c>
    </row>
    <row r="51" spans="1:7" ht="29.25">
      <c r="A51" s="199" t="s">
        <v>874</v>
      </c>
      <c r="B51" s="199" t="s">
        <v>867</v>
      </c>
      <c r="C51" s="199" t="s">
        <v>869</v>
      </c>
    </row>
    <row r="52" spans="1:7" ht="27">
      <c r="A52" s="199" t="s">
        <v>870</v>
      </c>
      <c r="B52" s="199" t="s">
        <v>867</v>
      </c>
      <c r="C52" s="199" t="s">
        <v>871</v>
      </c>
    </row>
    <row r="53" spans="1:7">
      <c r="A53" s="199" t="s">
        <v>872</v>
      </c>
      <c r="B53" s="199" t="s">
        <v>867</v>
      </c>
      <c r="C53" s="199" t="s">
        <v>873</v>
      </c>
    </row>
    <row r="56" spans="1:7" ht="20.25">
      <c r="A56" s="416" t="s">
        <v>878</v>
      </c>
      <c r="B56" s="416"/>
      <c r="C56" s="416"/>
    </row>
    <row r="57" spans="1:7" ht="27" customHeight="1">
      <c r="A57" s="343" t="s">
        <v>955</v>
      </c>
      <c r="B57" s="409" t="s">
        <v>891</v>
      </c>
      <c r="C57" s="343" t="s">
        <v>879</v>
      </c>
      <c r="D57" s="409" t="s">
        <v>892</v>
      </c>
      <c r="E57" s="343" t="s">
        <v>880</v>
      </c>
      <c r="F57" s="343" t="s">
        <v>881</v>
      </c>
      <c r="G57" s="343" t="s">
        <v>882</v>
      </c>
    </row>
    <row r="58" spans="1:7">
      <c r="A58" s="343"/>
      <c r="B58" s="410"/>
      <c r="C58" s="343"/>
      <c r="D58" s="410"/>
      <c r="E58" s="343"/>
      <c r="F58" s="343"/>
      <c r="G58" s="343"/>
    </row>
    <row r="59" spans="1:7" ht="29.25" customHeight="1">
      <c r="A59" s="343" t="s">
        <v>883</v>
      </c>
      <c r="B59" s="343" t="s">
        <v>884</v>
      </c>
      <c r="C59" s="343" t="s">
        <v>884</v>
      </c>
      <c r="D59" s="409" t="s">
        <v>893</v>
      </c>
      <c r="E59" s="409" t="s">
        <v>893</v>
      </c>
      <c r="F59" s="409" t="s">
        <v>956</v>
      </c>
      <c r="G59" s="409" t="s">
        <v>894</v>
      </c>
    </row>
    <row r="60" spans="1:7">
      <c r="A60" s="343"/>
      <c r="B60" s="343"/>
      <c r="C60" s="343"/>
      <c r="D60" s="417"/>
      <c r="E60" s="417"/>
      <c r="F60" s="417"/>
      <c r="G60" s="417"/>
    </row>
    <row r="61" spans="1:7">
      <c r="A61" s="343"/>
      <c r="B61" s="343"/>
      <c r="C61" s="343"/>
      <c r="D61" s="410"/>
      <c r="E61" s="410"/>
      <c r="F61" s="410"/>
      <c r="G61" s="410"/>
    </row>
    <row r="62" spans="1:7">
      <c r="A62" s="343" t="s">
        <v>886</v>
      </c>
      <c r="B62" s="343" t="s">
        <v>885</v>
      </c>
      <c r="C62" s="343" t="s">
        <v>885</v>
      </c>
      <c r="D62" s="409" t="s">
        <v>893</v>
      </c>
      <c r="E62" s="409" t="s">
        <v>893</v>
      </c>
      <c r="F62" s="343" t="s">
        <v>885</v>
      </c>
      <c r="G62" s="409" t="s">
        <v>894</v>
      </c>
    </row>
    <row r="63" spans="1:7">
      <c r="A63" s="343"/>
      <c r="B63" s="343"/>
      <c r="C63" s="343"/>
      <c r="D63" s="410"/>
      <c r="E63" s="410"/>
      <c r="F63" s="343"/>
      <c r="G63" s="410"/>
    </row>
    <row r="64" spans="1:7" ht="26.25" customHeight="1">
      <c r="A64" s="343" t="s">
        <v>887</v>
      </c>
      <c r="B64" s="343" t="s">
        <v>888</v>
      </c>
      <c r="C64" s="343" t="s">
        <v>889</v>
      </c>
      <c r="D64" s="343" t="s">
        <v>890</v>
      </c>
      <c r="E64" s="343" t="s">
        <v>890</v>
      </c>
      <c r="F64" s="409" t="s">
        <v>957</v>
      </c>
      <c r="G64" s="343" t="s">
        <v>885</v>
      </c>
    </row>
    <row r="65" spans="1:7">
      <c r="A65" s="343"/>
      <c r="B65" s="343"/>
      <c r="C65" s="343"/>
      <c r="D65" s="343"/>
      <c r="E65" s="343"/>
      <c r="F65" s="410"/>
      <c r="G65" s="343"/>
    </row>
    <row r="69" spans="1:7" ht="20.25">
      <c r="A69" s="416" t="s">
        <v>895</v>
      </c>
      <c r="B69" s="416"/>
      <c r="C69" s="416"/>
    </row>
    <row r="71" spans="1:7">
      <c r="A71" s="199" t="s">
        <v>896</v>
      </c>
      <c r="B71" s="199" t="s">
        <v>897</v>
      </c>
      <c r="C71" s="199" t="s">
        <v>898</v>
      </c>
      <c r="D71" s="199" t="s">
        <v>899</v>
      </c>
    </row>
    <row r="72" spans="1:7" ht="28.5" customHeight="1">
      <c r="A72" s="343" t="s">
        <v>900</v>
      </c>
      <c r="B72" s="343" t="s">
        <v>901</v>
      </c>
      <c r="C72" s="343" t="s">
        <v>902</v>
      </c>
      <c r="D72" s="207" t="s">
        <v>903</v>
      </c>
    </row>
    <row r="73" spans="1:7" ht="28.5" customHeight="1">
      <c r="A73" s="343"/>
      <c r="B73" s="343"/>
      <c r="C73" s="343"/>
      <c r="D73" s="207" t="s">
        <v>904</v>
      </c>
    </row>
    <row r="74" spans="1:7">
      <c r="A74" s="199" t="s">
        <v>905</v>
      </c>
      <c r="B74" s="206"/>
      <c r="C74" s="199" t="s">
        <v>906</v>
      </c>
      <c r="D74" s="206"/>
    </row>
    <row r="75" spans="1:7" ht="27" customHeight="1">
      <c r="A75" s="343" t="s">
        <v>907</v>
      </c>
      <c r="B75" s="343"/>
      <c r="C75" s="343"/>
      <c r="D75" s="343"/>
    </row>
    <row r="79" spans="1:7" ht="18.75">
      <c r="B79" s="445" t="s">
        <v>910</v>
      </c>
      <c r="C79" s="445" t="s">
        <v>911</v>
      </c>
      <c r="D79" s="445" t="s">
        <v>912</v>
      </c>
      <c r="E79" s="219" t="s">
        <v>913</v>
      </c>
    </row>
    <row r="80" spans="1:7" ht="18.75">
      <c r="B80" s="445"/>
      <c r="C80" s="445"/>
      <c r="D80" s="445"/>
      <c r="E80" s="219" t="s">
        <v>914</v>
      </c>
    </row>
    <row r="81" spans="1:5" ht="24" customHeight="1">
      <c r="B81" s="343" t="s">
        <v>915</v>
      </c>
      <c r="C81" s="209" t="s">
        <v>916</v>
      </c>
      <c r="D81" s="446"/>
      <c r="E81" s="343" t="s">
        <v>918</v>
      </c>
    </row>
    <row r="82" spans="1:5">
      <c r="B82" s="343"/>
      <c r="C82" s="209" t="s">
        <v>917</v>
      </c>
      <c r="D82" s="446"/>
      <c r="E82" s="343"/>
    </row>
    <row r="83" spans="1:5" ht="47.25" customHeight="1">
      <c r="A83" s="450" t="s">
        <v>943</v>
      </c>
      <c r="B83" s="343" t="s">
        <v>919</v>
      </c>
      <c r="C83" s="209" t="s">
        <v>920</v>
      </c>
      <c r="D83" s="343" t="s">
        <v>922</v>
      </c>
      <c r="E83" s="209" t="s">
        <v>946</v>
      </c>
    </row>
    <row r="84" spans="1:5">
      <c r="A84" s="450"/>
      <c r="B84" s="343"/>
      <c r="C84" s="209" t="s">
        <v>921</v>
      </c>
      <c r="D84" s="343"/>
      <c r="E84" s="209" t="s">
        <v>921</v>
      </c>
    </row>
    <row r="85" spans="1:5" ht="40.5">
      <c r="A85" s="208" t="s">
        <v>944</v>
      </c>
      <c r="B85" s="209" t="s">
        <v>923</v>
      </c>
      <c r="C85" s="206"/>
      <c r="D85" s="206"/>
      <c r="E85" s="209" t="s">
        <v>947</v>
      </c>
    </row>
    <row r="88" spans="1:5" ht="18.75">
      <c r="B88" s="447" t="s">
        <v>924</v>
      </c>
      <c r="C88" s="447" t="s">
        <v>898</v>
      </c>
      <c r="D88" s="220" t="s">
        <v>925</v>
      </c>
    </row>
    <row r="89" spans="1:5" ht="18.75">
      <c r="B89" s="447"/>
      <c r="C89" s="447"/>
      <c r="D89" s="220" t="s">
        <v>914</v>
      </c>
    </row>
    <row r="90" spans="1:5" ht="18.75">
      <c r="B90" s="447"/>
      <c r="C90" s="447"/>
      <c r="D90" s="220" t="s">
        <v>926</v>
      </c>
    </row>
    <row r="91" spans="1:5">
      <c r="A91" s="449" t="s">
        <v>944</v>
      </c>
      <c r="B91" s="343" t="s">
        <v>948</v>
      </c>
      <c r="C91" s="209" t="s">
        <v>927</v>
      </c>
      <c r="D91" s="451" t="s">
        <v>929</v>
      </c>
    </row>
    <row r="92" spans="1:5">
      <c r="A92" s="449"/>
      <c r="B92" s="343"/>
      <c r="C92" s="209" t="s">
        <v>928</v>
      </c>
      <c r="D92" s="451"/>
    </row>
    <row r="93" spans="1:5" ht="22.5">
      <c r="A93" s="55" t="s">
        <v>944</v>
      </c>
      <c r="B93" s="209" t="s">
        <v>949</v>
      </c>
      <c r="C93" s="209" t="s">
        <v>930</v>
      </c>
      <c r="D93" s="221" t="s">
        <v>931</v>
      </c>
    </row>
    <row r="94" spans="1:5" ht="42.75" customHeight="1"/>
    <row r="95" spans="1:5" ht="24" customHeight="1">
      <c r="B95" s="218" t="s">
        <v>932</v>
      </c>
      <c r="C95" s="218" t="s">
        <v>933</v>
      </c>
      <c r="D95" s="452" t="s">
        <v>935</v>
      </c>
      <c r="E95" s="411" t="s">
        <v>1017</v>
      </c>
    </row>
    <row r="96" spans="1:5" ht="24" customHeight="1">
      <c r="B96" s="218" t="s">
        <v>926</v>
      </c>
      <c r="C96" s="218" t="s">
        <v>934</v>
      </c>
      <c r="D96" s="452"/>
      <c r="E96" s="411"/>
    </row>
    <row r="97" spans="1:5" ht="29.25">
      <c r="A97" s="215" t="s">
        <v>945</v>
      </c>
      <c r="B97" s="209" t="s">
        <v>936</v>
      </c>
      <c r="C97" s="209" t="s">
        <v>950</v>
      </c>
      <c r="D97" s="206"/>
      <c r="E97" s="412" t="s">
        <v>1018</v>
      </c>
    </row>
    <row r="98" spans="1:5" ht="15.75" customHeight="1">
      <c r="A98" s="215" t="s">
        <v>944</v>
      </c>
      <c r="B98" s="209" t="s">
        <v>937</v>
      </c>
      <c r="C98" s="209" t="s">
        <v>938</v>
      </c>
      <c r="D98" s="206"/>
      <c r="E98" s="413"/>
    </row>
    <row r="99" spans="1:5">
      <c r="A99" s="448" t="s">
        <v>944</v>
      </c>
      <c r="B99" s="343" t="s">
        <v>939</v>
      </c>
      <c r="C99" s="343" t="s">
        <v>940</v>
      </c>
      <c r="D99" s="209" t="s">
        <v>941</v>
      </c>
      <c r="E99" s="413"/>
    </row>
    <row r="100" spans="1:5">
      <c r="A100" s="448"/>
      <c r="B100" s="343"/>
      <c r="C100" s="343"/>
      <c r="D100" s="209" t="s">
        <v>942</v>
      </c>
      <c r="E100" s="413"/>
    </row>
    <row r="104" spans="1:5" ht="20.25">
      <c r="C104" s="414" t="s">
        <v>1019</v>
      </c>
      <c r="D104" s="415"/>
    </row>
    <row r="105" spans="1:5">
      <c r="C105" s="212" t="s">
        <v>1020</v>
      </c>
      <c r="D105" s="5"/>
      <c r="E105" s="5"/>
    </row>
    <row r="106" spans="1:5">
      <c r="C106" s="212" t="s">
        <v>1021</v>
      </c>
      <c r="D106" s="407" t="s">
        <v>1022</v>
      </c>
      <c r="E106" s="407" t="s">
        <v>1023</v>
      </c>
    </row>
    <row r="107" spans="1:5">
      <c r="C107" s="212" t="s">
        <v>1024</v>
      </c>
      <c r="D107" s="408"/>
      <c r="E107" s="408"/>
    </row>
    <row r="108" spans="1:5">
      <c r="C108" s="212" t="s">
        <v>1025</v>
      </c>
      <c r="D108" s="212" t="s">
        <v>1028</v>
      </c>
      <c r="E108" s="212" t="s">
        <v>1029</v>
      </c>
    </row>
    <row r="109" spans="1:5">
      <c r="C109" s="212" t="s">
        <v>1026</v>
      </c>
      <c r="D109" s="212" t="s">
        <v>1030</v>
      </c>
      <c r="E109" s="212" t="s">
        <v>1031</v>
      </c>
    </row>
    <row r="110" spans="1:5">
      <c r="C110" s="212" t="s">
        <v>1027</v>
      </c>
      <c r="D110" s="212" t="s">
        <v>1032</v>
      </c>
      <c r="E110" s="212" t="s">
        <v>1033</v>
      </c>
    </row>
  </sheetData>
  <mergeCells count="76">
    <mergeCell ref="B83:B84"/>
    <mergeCell ref="D83:D84"/>
    <mergeCell ref="B88:B90"/>
    <mergeCell ref="C88:C90"/>
    <mergeCell ref="A99:A100"/>
    <mergeCell ref="A91:A92"/>
    <mergeCell ref="A83:A84"/>
    <mergeCell ref="B91:B92"/>
    <mergeCell ref="D91:D92"/>
    <mergeCell ref="D95:D96"/>
    <mergeCell ref="B99:B100"/>
    <mergeCell ref="C99:C100"/>
    <mergeCell ref="B79:B80"/>
    <mergeCell ref="C79:C80"/>
    <mergeCell ref="D79:D80"/>
    <mergeCell ref="B81:B82"/>
    <mergeCell ref="D81:D82"/>
    <mergeCell ref="A2:E2"/>
    <mergeCell ref="B11:E11"/>
    <mergeCell ref="A28:C28"/>
    <mergeCell ref="B33:C33"/>
    <mergeCell ref="B22:E22"/>
    <mergeCell ref="A18:E18"/>
    <mergeCell ref="B25:E25"/>
    <mergeCell ref="B26:E26"/>
    <mergeCell ref="A24:E24"/>
    <mergeCell ref="B32:C32"/>
    <mergeCell ref="B7:B8"/>
    <mergeCell ref="D7:D8"/>
    <mergeCell ref="A10:E10"/>
    <mergeCell ref="A3:E3"/>
    <mergeCell ref="A38:C38"/>
    <mergeCell ref="D20:E20"/>
    <mergeCell ref="D19:E19"/>
    <mergeCell ref="D21:E21"/>
    <mergeCell ref="A47:C47"/>
    <mergeCell ref="A56:C56"/>
    <mergeCell ref="A57:A58"/>
    <mergeCell ref="C57:C58"/>
    <mergeCell ref="E57:E58"/>
    <mergeCell ref="F57:F58"/>
    <mergeCell ref="A59:A61"/>
    <mergeCell ref="B59:B61"/>
    <mergeCell ref="C59:C61"/>
    <mergeCell ref="A62:A63"/>
    <mergeCell ref="B62:B63"/>
    <mergeCell ref="C62:C63"/>
    <mergeCell ref="A64:A65"/>
    <mergeCell ref="B64:B65"/>
    <mergeCell ref="C64:C65"/>
    <mergeCell ref="D64:D65"/>
    <mergeCell ref="E64:E65"/>
    <mergeCell ref="G64:G65"/>
    <mergeCell ref="B57:B58"/>
    <mergeCell ref="D57:D58"/>
    <mergeCell ref="D59:D61"/>
    <mergeCell ref="D62:D63"/>
    <mergeCell ref="E59:E61"/>
    <mergeCell ref="E62:E63"/>
    <mergeCell ref="G59:G61"/>
    <mergeCell ref="G62:G63"/>
    <mergeCell ref="G57:G58"/>
    <mergeCell ref="F62:F63"/>
    <mergeCell ref="F59:F61"/>
    <mergeCell ref="A72:A73"/>
    <mergeCell ref="B72:B73"/>
    <mergeCell ref="C72:C73"/>
    <mergeCell ref="A75:D75"/>
    <mergeCell ref="A69:C69"/>
    <mergeCell ref="D106:D107"/>
    <mergeCell ref="E106:E107"/>
    <mergeCell ref="F64:F65"/>
    <mergeCell ref="E95:E96"/>
    <mergeCell ref="E97:E100"/>
    <mergeCell ref="C104:D104"/>
    <mergeCell ref="E81:E82"/>
  </mergeCells>
  <phoneticPr fontId="2"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67"/>
  <sheetViews>
    <sheetView topLeftCell="A52" workbookViewId="0">
      <selection activeCell="L20" sqref="L20"/>
    </sheetView>
  </sheetViews>
  <sheetFormatPr defaultColWidth="10.875" defaultRowHeight="15.75"/>
  <cols>
    <col min="1" max="1" width="13.875" style="27" customWidth="1"/>
    <col min="2" max="2" width="10.875" style="27"/>
    <col min="3" max="3" width="14.625" style="27" customWidth="1"/>
    <col min="4" max="4" width="14" style="27" customWidth="1"/>
    <col min="5" max="5" width="21.125" style="27" customWidth="1"/>
    <col min="6" max="7" width="16.25" style="27" customWidth="1"/>
    <col min="8" max="8" width="21" style="27" customWidth="1"/>
    <col min="9" max="9" width="11.625" style="27" customWidth="1"/>
    <col min="10" max="16384" width="10.875" style="27"/>
  </cols>
  <sheetData>
    <row r="3" spans="1:10" ht="38.1" customHeight="1">
      <c r="A3" s="474" t="s">
        <v>393</v>
      </c>
      <c r="B3" s="474"/>
      <c r="C3" s="474"/>
      <c r="D3" s="474"/>
      <c r="E3" s="474"/>
      <c r="F3" s="474"/>
      <c r="G3" s="474"/>
    </row>
    <row r="5" spans="1:10">
      <c r="A5" s="472" t="s">
        <v>394</v>
      </c>
      <c r="B5" s="472"/>
      <c r="C5" s="472"/>
      <c r="D5" s="472"/>
      <c r="E5" s="472"/>
      <c r="F5" s="472"/>
      <c r="G5" s="472"/>
    </row>
    <row r="6" spans="1:10" ht="24.95" customHeight="1">
      <c r="A6" s="336" t="s">
        <v>395</v>
      </c>
      <c r="B6" s="464" t="s">
        <v>396</v>
      </c>
      <c r="C6" s="464" t="s">
        <v>397</v>
      </c>
      <c r="D6" s="464" t="s">
        <v>398</v>
      </c>
      <c r="E6" s="464"/>
      <c r="F6" s="464"/>
      <c r="G6" s="464"/>
      <c r="H6" s="464" t="s">
        <v>323</v>
      </c>
      <c r="I6" s="411"/>
      <c r="J6" s="472"/>
    </row>
    <row r="7" spans="1:10" ht="63">
      <c r="A7" s="336"/>
      <c r="B7" s="464"/>
      <c r="C7" s="464"/>
      <c r="D7" s="34" t="s">
        <v>399</v>
      </c>
      <c r="E7" s="34" t="s">
        <v>400</v>
      </c>
      <c r="F7" s="34" t="s">
        <v>401</v>
      </c>
      <c r="G7" s="34" t="s">
        <v>402</v>
      </c>
      <c r="H7" s="464"/>
      <c r="I7" s="471"/>
      <c r="J7" s="472"/>
    </row>
    <row r="8" spans="1:10">
      <c r="A8" s="464" t="s">
        <v>403</v>
      </c>
      <c r="B8" s="34" t="s">
        <v>404</v>
      </c>
      <c r="C8" s="34" t="s">
        <v>407</v>
      </c>
      <c r="D8" s="34">
        <v>4000</v>
      </c>
      <c r="E8" s="34">
        <v>3000</v>
      </c>
      <c r="F8" s="34"/>
      <c r="G8" s="34"/>
      <c r="H8" s="362" t="s">
        <v>962</v>
      </c>
      <c r="I8" s="459"/>
    </row>
    <row r="9" spans="1:10">
      <c r="A9" s="464"/>
      <c r="B9" s="34" t="s">
        <v>192</v>
      </c>
      <c r="C9" s="34" t="s">
        <v>407</v>
      </c>
      <c r="D9" s="34">
        <v>3000</v>
      </c>
      <c r="E9" s="34">
        <v>2000</v>
      </c>
      <c r="F9" s="34"/>
      <c r="G9" s="34"/>
      <c r="H9" s="362"/>
      <c r="I9" s="459"/>
    </row>
    <row r="10" spans="1:10">
      <c r="A10" s="464" t="s">
        <v>405</v>
      </c>
      <c r="B10" s="34" t="s">
        <v>404</v>
      </c>
      <c r="C10" s="34" t="s">
        <v>408</v>
      </c>
      <c r="D10" s="34">
        <v>5000</v>
      </c>
      <c r="E10" s="34">
        <v>4000</v>
      </c>
      <c r="F10" s="34">
        <v>2000</v>
      </c>
      <c r="G10" s="34"/>
      <c r="H10" s="362"/>
      <c r="I10" s="459"/>
    </row>
    <row r="11" spans="1:10">
      <c r="A11" s="464"/>
      <c r="B11" s="34" t="s">
        <v>192</v>
      </c>
      <c r="C11" s="34">
        <v>6</v>
      </c>
      <c r="D11" s="34">
        <v>4000</v>
      </c>
      <c r="E11" s="34">
        <v>3000</v>
      </c>
      <c r="F11" s="34">
        <v>1500</v>
      </c>
      <c r="G11" s="34"/>
      <c r="H11" s="362"/>
      <c r="I11" s="459"/>
    </row>
    <row r="12" spans="1:10">
      <c r="A12" s="464" t="s">
        <v>224</v>
      </c>
      <c r="B12" s="34" t="s">
        <v>404</v>
      </c>
      <c r="C12" s="34" t="s">
        <v>408</v>
      </c>
      <c r="D12" s="34" t="s">
        <v>408</v>
      </c>
      <c r="E12" s="34">
        <v>6000</v>
      </c>
      <c r="F12" s="34">
        <v>3000</v>
      </c>
      <c r="G12" s="407">
        <v>500</v>
      </c>
      <c r="H12" s="362"/>
      <c r="I12" s="459"/>
    </row>
    <row r="13" spans="1:10">
      <c r="A13" s="464"/>
      <c r="B13" s="34" t="s">
        <v>192</v>
      </c>
      <c r="C13" s="34" t="s">
        <v>408</v>
      </c>
      <c r="D13" s="34">
        <v>8000</v>
      </c>
      <c r="E13" s="34">
        <v>4000</v>
      </c>
      <c r="F13" s="34">
        <v>2000</v>
      </c>
      <c r="G13" s="408"/>
      <c r="H13" s="362"/>
      <c r="I13" s="459"/>
    </row>
    <row r="14" spans="1:10">
      <c r="A14" s="464"/>
      <c r="B14" s="34" t="s">
        <v>188</v>
      </c>
      <c r="C14" s="34">
        <v>2</v>
      </c>
      <c r="D14" s="34">
        <v>3000</v>
      </c>
      <c r="E14" s="34">
        <v>2000</v>
      </c>
      <c r="F14" s="34"/>
      <c r="G14" s="34"/>
      <c r="H14" s="362"/>
      <c r="I14" s="459"/>
    </row>
    <row r="15" spans="1:10">
      <c r="A15" s="464" t="s">
        <v>230</v>
      </c>
      <c r="B15" s="34" t="s">
        <v>406</v>
      </c>
      <c r="C15" s="34" t="s">
        <v>408</v>
      </c>
      <c r="D15" s="34" t="s">
        <v>408</v>
      </c>
      <c r="E15" s="34" t="s">
        <v>408</v>
      </c>
      <c r="F15" s="34">
        <v>4000</v>
      </c>
      <c r="G15" s="34">
        <v>1000</v>
      </c>
      <c r="H15" s="362"/>
      <c r="I15" s="459"/>
    </row>
    <row r="16" spans="1:10">
      <c r="A16" s="464"/>
      <c r="B16" s="34" t="s">
        <v>188</v>
      </c>
      <c r="C16" s="34">
        <v>3</v>
      </c>
      <c r="D16" s="34">
        <v>4000</v>
      </c>
      <c r="E16" s="34">
        <v>2000</v>
      </c>
      <c r="F16" s="34"/>
      <c r="G16" s="34"/>
      <c r="H16" s="362"/>
      <c r="I16" s="459"/>
    </row>
    <row r="17" spans="1:13">
      <c r="A17" s="464"/>
      <c r="B17" s="34" t="s">
        <v>190</v>
      </c>
      <c r="C17" s="34">
        <v>1</v>
      </c>
      <c r="D17" s="34">
        <v>1000</v>
      </c>
      <c r="E17" s="34"/>
      <c r="F17" s="34"/>
      <c r="G17" s="34"/>
      <c r="H17" s="362"/>
      <c r="I17" s="459"/>
    </row>
    <row r="18" spans="1:13">
      <c r="A18" s="464" t="s">
        <v>231</v>
      </c>
      <c r="B18" s="34" t="s">
        <v>406</v>
      </c>
      <c r="C18" s="34" t="s">
        <v>408</v>
      </c>
      <c r="D18" s="34" t="s">
        <v>408</v>
      </c>
      <c r="E18" s="34" t="s">
        <v>408</v>
      </c>
      <c r="F18" s="34">
        <v>6000</v>
      </c>
      <c r="G18" s="34">
        <v>1000</v>
      </c>
      <c r="H18" s="362"/>
      <c r="I18" s="459"/>
    </row>
    <row r="19" spans="1:13">
      <c r="A19" s="464"/>
      <c r="B19" s="34" t="s">
        <v>188</v>
      </c>
      <c r="C19" s="34">
        <v>3</v>
      </c>
      <c r="D19" s="34">
        <v>5000</v>
      </c>
      <c r="E19" s="34">
        <v>3000</v>
      </c>
      <c r="F19" s="34"/>
      <c r="G19" s="34"/>
      <c r="H19" s="362"/>
      <c r="I19" s="459"/>
    </row>
    <row r="20" spans="1:13" ht="90" customHeight="1">
      <c r="A20" s="464"/>
      <c r="B20" s="34" t="s">
        <v>190</v>
      </c>
      <c r="C20" s="34">
        <v>1</v>
      </c>
      <c r="D20" s="34">
        <v>1500</v>
      </c>
      <c r="E20" s="34"/>
      <c r="F20" s="34"/>
      <c r="G20" s="34"/>
      <c r="H20" s="362"/>
      <c r="I20" s="459"/>
    </row>
    <row r="23" spans="1:13" ht="25.5">
      <c r="A23" s="475" t="s">
        <v>177</v>
      </c>
      <c r="B23" s="475"/>
      <c r="C23" s="475"/>
      <c r="D23" s="476"/>
    </row>
    <row r="24" spans="1:13" s="28" customFormat="1" ht="51" customHeight="1">
      <c r="A24" s="46" t="s">
        <v>409</v>
      </c>
      <c r="B24" s="34" t="s">
        <v>410</v>
      </c>
      <c r="C24" s="34" t="s">
        <v>417</v>
      </c>
      <c r="D24" s="34" t="s">
        <v>411</v>
      </c>
      <c r="E24" s="74" t="s">
        <v>561</v>
      </c>
      <c r="F24" s="74" t="s">
        <v>566</v>
      </c>
      <c r="G24" s="22" t="s">
        <v>567</v>
      </c>
      <c r="H24" s="468" t="s">
        <v>569</v>
      </c>
      <c r="I24" s="469"/>
      <c r="J24" s="469"/>
      <c r="K24" s="27"/>
    </row>
    <row r="25" spans="1:13" s="28" customFormat="1" ht="48" customHeight="1">
      <c r="A25" s="34" t="s">
        <v>412</v>
      </c>
      <c r="B25" s="34" t="s">
        <v>415</v>
      </c>
      <c r="C25" s="34">
        <v>1500</v>
      </c>
      <c r="D25" s="222" t="s">
        <v>418</v>
      </c>
      <c r="E25" s="412" t="s">
        <v>560</v>
      </c>
      <c r="F25" s="87" t="s">
        <v>562</v>
      </c>
      <c r="G25" s="74">
        <v>4000</v>
      </c>
      <c r="H25" s="437" t="s">
        <v>1010</v>
      </c>
      <c r="I25" s="470"/>
      <c r="J25" s="470"/>
      <c r="K25" s="470"/>
    </row>
    <row r="26" spans="1:13" s="28" customFormat="1" ht="29.25" customHeight="1">
      <c r="A26" s="464" t="s">
        <v>413</v>
      </c>
      <c r="B26" s="34" t="s">
        <v>416</v>
      </c>
      <c r="C26" s="34">
        <v>2500</v>
      </c>
      <c r="D26" s="34"/>
      <c r="E26" s="412"/>
      <c r="F26" s="89" t="s">
        <v>563</v>
      </c>
      <c r="G26" s="85" t="s">
        <v>568</v>
      </c>
      <c r="H26" s="470" t="s">
        <v>1011</v>
      </c>
      <c r="I26" s="470"/>
      <c r="J26" s="470"/>
      <c r="K26" s="470"/>
    </row>
    <row r="27" spans="1:13" s="28" customFormat="1" ht="15.75" customHeight="1">
      <c r="A27" s="464"/>
      <c r="B27" s="34" t="s">
        <v>188</v>
      </c>
      <c r="C27" s="34">
        <v>1200</v>
      </c>
      <c r="D27" s="34"/>
      <c r="E27" s="412"/>
      <c r="F27" s="89" t="s">
        <v>564</v>
      </c>
      <c r="G27" s="74"/>
      <c r="H27" s="456" t="s">
        <v>1012</v>
      </c>
      <c r="I27" s="457"/>
      <c r="J27" s="457"/>
      <c r="K27" s="457"/>
      <c r="L27" s="457"/>
      <c r="M27" s="457"/>
    </row>
    <row r="28" spans="1:13" s="28" customFormat="1">
      <c r="A28" s="464"/>
      <c r="B28" s="34" t="s">
        <v>190</v>
      </c>
      <c r="C28" s="34">
        <v>600</v>
      </c>
      <c r="D28" s="34"/>
      <c r="E28" s="412"/>
      <c r="F28" s="89" t="s">
        <v>1008</v>
      </c>
      <c r="G28" s="74"/>
      <c r="H28" s="456"/>
      <c r="I28" s="457"/>
      <c r="J28" s="457"/>
      <c r="K28" s="457"/>
      <c r="L28" s="457"/>
      <c r="M28" s="457"/>
    </row>
    <row r="29" spans="1:13" s="28" customFormat="1" ht="33.75">
      <c r="A29" s="34" t="s">
        <v>414</v>
      </c>
      <c r="B29" s="34" t="s">
        <v>404</v>
      </c>
      <c r="C29" s="34">
        <v>500</v>
      </c>
      <c r="D29" s="222" t="s">
        <v>419</v>
      </c>
      <c r="E29" s="412"/>
      <c r="F29" s="89" t="s">
        <v>565</v>
      </c>
      <c r="G29" s="74">
        <v>2000</v>
      </c>
      <c r="H29" s="456"/>
      <c r="I29" s="457"/>
      <c r="J29" s="457"/>
      <c r="K29" s="457"/>
      <c r="L29" s="457"/>
      <c r="M29" s="457"/>
    </row>
    <row r="30" spans="1:13" s="237" customFormat="1" ht="30" customHeight="1">
      <c r="D30" s="237" t="s">
        <v>1013</v>
      </c>
    </row>
    <row r="31" spans="1:13" ht="37.5" customHeight="1">
      <c r="A31" s="454" t="s">
        <v>1009</v>
      </c>
      <c r="B31" s="455"/>
      <c r="C31" s="455"/>
      <c r="D31" s="455"/>
      <c r="E31" s="455"/>
      <c r="F31" s="455"/>
      <c r="G31" s="455"/>
    </row>
    <row r="33" spans="1:18" ht="16.5" thickBot="1"/>
    <row r="34" spans="1:18" ht="29.25" customHeight="1">
      <c r="A34" s="460" t="s">
        <v>971</v>
      </c>
      <c r="B34" s="461"/>
      <c r="C34" s="461"/>
      <c r="D34" s="461"/>
      <c r="E34" s="461"/>
      <c r="F34" s="461"/>
      <c r="G34" s="461"/>
      <c r="H34" s="461"/>
      <c r="I34" s="461"/>
      <c r="J34" s="461"/>
      <c r="K34" s="462"/>
    </row>
    <row r="35" spans="1:18" ht="24.75" customHeight="1">
      <c r="A35" s="466" t="s">
        <v>964</v>
      </c>
      <c r="B35" s="464" t="s">
        <v>970</v>
      </c>
      <c r="C35" s="464" t="s">
        <v>1001</v>
      </c>
      <c r="D35" s="212" t="s">
        <v>986</v>
      </c>
      <c r="E35" s="459" t="s">
        <v>972</v>
      </c>
      <c r="F35" s="459"/>
      <c r="G35" s="459" t="s">
        <v>975</v>
      </c>
      <c r="H35" s="459"/>
      <c r="I35" s="459" t="s">
        <v>978</v>
      </c>
      <c r="J35" s="459"/>
      <c r="K35" s="230" t="s">
        <v>980</v>
      </c>
    </row>
    <row r="36" spans="1:18" ht="38.25">
      <c r="A36" s="466"/>
      <c r="B36" s="464"/>
      <c r="C36" s="464"/>
      <c r="D36" s="213" t="s">
        <v>1002</v>
      </c>
      <c r="E36" s="213" t="s">
        <v>973</v>
      </c>
      <c r="F36" s="213" t="s">
        <v>974</v>
      </c>
      <c r="G36" s="213" t="s">
        <v>976</v>
      </c>
      <c r="H36" s="213" t="s">
        <v>977</v>
      </c>
      <c r="I36" s="213" t="s">
        <v>976</v>
      </c>
      <c r="J36" s="213" t="s">
        <v>979</v>
      </c>
      <c r="K36" s="183" t="s">
        <v>981</v>
      </c>
    </row>
    <row r="37" spans="1:18">
      <c r="A37" s="466" t="s">
        <v>965</v>
      </c>
      <c r="B37" s="213">
        <v>34</v>
      </c>
      <c r="C37" s="213">
        <v>1</v>
      </c>
      <c r="D37" s="213">
        <v>1</v>
      </c>
      <c r="E37" s="213" t="s">
        <v>993</v>
      </c>
      <c r="F37" s="213">
        <v>60</v>
      </c>
      <c r="G37" s="223"/>
      <c r="H37" s="223"/>
      <c r="I37" s="223"/>
      <c r="J37" s="223"/>
      <c r="K37" s="231"/>
    </row>
    <row r="38" spans="1:18">
      <c r="A38" s="466"/>
      <c r="B38" s="213">
        <v>1256</v>
      </c>
      <c r="C38" s="213">
        <v>12</v>
      </c>
      <c r="D38" s="213">
        <v>1</v>
      </c>
      <c r="E38" s="213" t="s">
        <v>994</v>
      </c>
      <c r="F38" s="213">
        <v>150</v>
      </c>
      <c r="G38" s="223"/>
      <c r="H38" s="223"/>
      <c r="I38" s="223"/>
      <c r="J38" s="223"/>
      <c r="K38" s="231"/>
    </row>
    <row r="39" spans="1:18" ht="13.5" customHeight="1">
      <c r="A39" s="466" t="s">
        <v>966</v>
      </c>
      <c r="B39" s="464">
        <v>134</v>
      </c>
      <c r="C39" s="213">
        <v>12</v>
      </c>
      <c r="D39" s="213">
        <v>3</v>
      </c>
      <c r="E39" s="214" t="s">
        <v>991</v>
      </c>
      <c r="F39" s="214">
        <v>500</v>
      </c>
      <c r="G39" s="214">
        <v>900</v>
      </c>
      <c r="H39" s="214">
        <v>300</v>
      </c>
      <c r="I39" s="223"/>
      <c r="J39" s="223"/>
      <c r="K39" s="231"/>
    </row>
    <row r="40" spans="1:18">
      <c r="A40" s="466"/>
      <c r="B40" s="464"/>
      <c r="C40" s="213">
        <v>3</v>
      </c>
      <c r="D40" s="213">
        <v>1</v>
      </c>
      <c r="E40" s="212" t="s">
        <v>995</v>
      </c>
      <c r="F40" s="213">
        <v>250</v>
      </c>
      <c r="G40" s="223"/>
      <c r="H40" s="223"/>
      <c r="I40" s="223"/>
      <c r="J40" s="223"/>
      <c r="K40" s="231"/>
    </row>
    <row r="41" spans="1:18">
      <c r="A41" s="466"/>
      <c r="B41" s="464">
        <v>256</v>
      </c>
      <c r="C41" s="213">
        <v>12</v>
      </c>
      <c r="D41" s="213">
        <v>5</v>
      </c>
      <c r="E41" s="214" t="s">
        <v>992</v>
      </c>
      <c r="F41" s="214">
        <v>700</v>
      </c>
      <c r="G41" s="214">
        <v>1500</v>
      </c>
      <c r="H41" s="214">
        <v>500</v>
      </c>
      <c r="I41" s="223"/>
      <c r="J41" s="223"/>
      <c r="K41" s="231"/>
    </row>
    <row r="42" spans="1:18">
      <c r="A42" s="466"/>
      <c r="B42" s="464"/>
      <c r="C42" s="213">
        <v>3</v>
      </c>
      <c r="D42" s="213">
        <v>1</v>
      </c>
      <c r="E42" s="213" t="s">
        <v>996</v>
      </c>
      <c r="F42" s="213">
        <v>300</v>
      </c>
      <c r="G42" s="223"/>
      <c r="H42" s="223"/>
      <c r="I42" s="223"/>
      <c r="J42" s="223"/>
      <c r="K42" s="231"/>
    </row>
    <row r="43" spans="1:18">
      <c r="A43" s="466" t="s">
        <v>967</v>
      </c>
      <c r="B43" s="464">
        <v>1</v>
      </c>
      <c r="C43" s="213">
        <v>12</v>
      </c>
      <c r="D43" s="213">
        <v>5</v>
      </c>
      <c r="E43" s="226" t="s">
        <v>997</v>
      </c>
      <c r="F43" s="226">
        <v>1000</v>
      </c>
      <c r="G43" s="226">
        <v>2800</v>
      </c>
      <c r="H43" s="226">
        <v>700</v>
      </c>
      <c r="I43" s="223"/>
      <c r="J43" s="223"/>
      <c r="K43" s="232">
        <v>150</v>
      </c>
      <c r="R43" s="27">
        <v>150</v>
      </c>
    </row>
    <row r="44" spans="1:18">
      <c r="A44" s="466"/>
      <c r="B44" s="464"/>
      <c r="C44" s="213">
        <v>3</v>
      </c>
      <c r="D44" s="213">
        <v>1</v>
      </c>
      <c r="E44" s="213">
        <v>1200</v>
      </c>
      <c r="F44" s="213">
        <v>400</v>
      </c>
      <c r="G44" s="223"/>
      <c r="H44" s="223"/>
      <c r="I44" s="223"/>
      <c r="J44" s="223"/>
      <c r="K44" s="231"/>
    </row>
    <row r="45" spans="1:18" ht="27">
      <c r="A45" s="466"/>
      <c r="B45" s="464">
        <v>2</v>
      </c>
      <c r="C45" s="213">
        <v>12</v>
      </c>
      <c r="D45" s="224" t="s">
        <v>985</v>
      </c>
      <c r="E45" s="214">
        <v>6000</v>
      </c>
      <c r="F45" s="214">
        <v>1500</v>
      </c>
      <c r="G45" s="214" t="s">
        <v>998</v>
      </c>
      <c r="H45" s="214">
        <v>1200</v>
      </c>
      <c r="I45" s="90" t="s">
        <v>999</v>
      </c>
      <c r="J45" s="90">
        <v>1000</v>
      </c>
      <c r="K45" s="232">
        <v>300</v>
      </c>
      <c r="R45" s="27">
        <v>300</v>
      </c>
    </row>
    <row r="46" spans="1:18" ht="16.5" thickBot="1">
      <c r="A46" s="467"/>
      <c r="B46" s="465"/>
      <c r="C46" s="233">
        <v>3</v>
      </c>
      <c r="D46" s="233">
        <v>3</v>
      </c>
      <c r="E46" s="234" t="s">
        <v>1000</v>
      </c>
      <c r="F46" s="234">
        <v>700</v>
      </c>
      <c r="G46" s="234">
        <v>1200</v>
      </c>
      <c r="H46" s="234">
        <v>400</v>
      </c>
      <c r="I46" s="235"/>
      <c r="J46" s="235"/>
      <c r="K46" s="236"/>
    </row>
    <row r="47" spans="1:18">
      <c r="A47" s="408" t="s">
        <v>968</v>
      </c>
      <c r="B47" s="408"/>
      <c r="C47" s="211">
        <v>12</v>
      </c>
      <c r="D47" s="227" t="s">
        <v>985</v>
      </c>
      <c r="E47" s="227" t="s">
        <v>985</v>
      </c>
      <c r="F47" s="211">
        <v>3000</v>
      </c>
      <c r="G47" s="227" t="s">
        <v>987</v>
      </c>
      <c r="H47" s="211">
        <v>1500</v>
      </c>
      <c r="I47" s="228">
        <v>4800</v>
      </c>
      <c r="J47" s="228">
        <v>1200</v>
      </c>
      <c r="K47" s="229">
        <v>500</v>
      </c>
    </row>
    <row r="48" spans="1:18">
      <c r="A48" s="464"/>
      <c r="B48" s="464"/>
      <c r="C48" s="213">
        <v>3</v>
      </c>
      <c r="D48" s="213">
        <v>3</v>
      </c>
      <c r="E48" s="213">
        <v>3000</v>
      </c>
      <c r="F48" s="213">
        <v>1000</v>
      </c>
      <c r="G48" s="213">
        <v>1500</v>
      </c>
      <c r="H48" s="213">
        <v>500</v>
      </c>
      <c r="I48" s="223"/>
      <c r="J48" s="223"/>
      <c r="K48" s="223"/>
    </row>
    <row r="49" spans="1:11">
      <c r="A49" s="464"/>
      <c r="B49" s="464"/>
      <c r="C49" s="213">
        <v>4</v>
      </c>
      <c r="D49" s="213">
        <v>1</v>
      </c>
      <c r="E49" s="213">
        <v>2100</v>
      </c>
      <c r="F49" s="213">
        <v>700</v>
      </c>
      <c r="G49" s="223" t="s">
        <v>983</v>
      </c>
      <c r="H49" s="223" t="s">
        <v>982</v>
      </c>
      <c r="I49" s="223"/>
      <c r="J49" s="223"/>
      <c r="K49" s="223"/>
    </row>
    <row r="50" spans="1:11">
      <c r="A50" s="464" t="s">
        <v>969</v>
      </c>
      <c r="B50" s="464"/>
      <c r="C50" s="213">
        <v>12</v>
      </c>
      <c r="D50" s="224" t="s">
        <v>985</v>
      </c>
      <c r="E50" s="224" t="s">
        <v>988</v>
      </c>
      <c r="F50" s="224" t="s">
        <v>989</v>
      </c>
      <c r="G50" s="224" t="s">
        <v>990</v>
      </c>
      <c r="H50" s="213">
        <v>2000</v>
      </c>
      <c r="I50" s="90">
        <v>6000</v>
      </c>
      <c r="J50" s="90">
        <v>1500</v>
      </c>
      <c r="K50" s="225">
        <v>1000</v>
      </c>
    </row>
    <row r="51" spans="1:11">
      <c r="A51" s="464"/>
      <c r="B51" s="464"/>
      <c r="C51" s="213">
        <v>3</v>
      </c>
      <c r="D51" s="213">
        <v>3</v>
      </c>
      <c r="E51" s="213">
        <v>3000</v>
      </c>
      <c r="F51" s="213">
        <v>1000</v>
      </c>
      <c r="G51" s="213">
        <v>2100</v>
      </c>
      <c r="H51" s="213">
        <v>700</v>
      </c>
      <c r="I51" s="223"/>
      <c r="J51" s="223"/>
      <c r="K51" s="223"/>
    </row>
    <row r="52" spans="1:11">
      <c r="A52" s="464"/>
      <c r="B52" s="464"/>
      <c r="C52" s="213">
        <v>4</v>
      </c>
      <c r="D52" s="213">
        <v>1</v>
      </c>
      <c r="E52" s="213">
        <v>2100</v>
      </c>
      <c r="F52" s="213">
        <v>700</v>
      </c>
      <c r="G52" s="223" t="s">
        <v>984</v>
      </c>
      <c r="H52" s="223" t="s">
        <v>984</v>
      </c>
      <c r="I52" s="223"/>
      <c r="J52" s="223"/>
      <c r="K52" s="223"/>
    </row>
    <row r="53" spans="1:11" ht="21.75" customHeight="1"/>
    <row r="54" spans="1:11" ht="42" customHeight="1">
      <c r="A54" s="463" t="s">
        <v>1007</v>
      </c>
      <c r="B54" s="463"/>
      <c r="C54" s="463"/>
      <c r="D54" s="463"/>
      <c r="E54" s="463"/>
      <c r="F54" s="463"/>
      <c r="G54" s="463"/>
      <c r="H54" s="463"/>
      <c r="I54" s="463"/>
      <c r="J54" s="463"/>
      <c r="K54" s="463"/>
    </row>
    <row r="55" spans="1:11" ht="39" customHeight="1">
      <c r="A55" s="458" t="s">
        <v>1003</v>
      </c>
      <c r="B55" s="458"/>
      <c r="C55" s="458"/>
      <c r="D55" s="458"/>
      <c r="E55" s="458"/>
      <c r="F55" s="458"/>
      <c r="G55" s="458"/>
      <c r="H55" s="458"/>
      <c r="I55" s="458"/>
      <c r="J55" s="458"/>
      <c r="K55" s="458"/>
    </row>
    <row r="56" spans="1:11" ht="36" customHeight="1">
      <c r="A56" s="458" t="s">
        <v>1004</v>
      </c>
      <c r="B56" s="458"/>
      <c r="C56" s="458"/>
      <c r="D56" s="458"/>
      <c r="E56" s="458"/>
      <c r="F56" s="458"/>
      <c r="G56" s="458"/>
      <c r="H56" s="458"/>
      <c r="I56" s="458"/>
      <c r="J56" s="458"/>
      <c r="K56" s="458"/>
    </row>
    <row r="57" spans="1:11" ht="36" customHeight="1">
      <c r="A57" s="458" t="s">
        <v>1005</v>
      </c>
      <c r="B57" s="458"/>
      <c r="C57" s="458"/>
      <c r="D57" s="458"/>
      <c r="E57" s="458"/>
      <c r="F57" s="458"/>
      <c r="G57" s="458"/>
      <c r="H57" s="458"/>
      <c r="I57" s="458"/>
      <c r="J57" s="458"/>
      <c r="K57" s="458"/>
    </row>
    <row r="58" spans="1:11" ht="33" customHeight="1">
      <c r="A58" s="370" t="s">
        <v>1006</v>
      </c>
      <c r="B58" s="370"/>
      <c r="C58" s="370"/>
      <c r="D58" s="370"/>
      <c r="E58" s="370"/>
      <c r="F58" s="370"/>
      <c r="G58" s="370"/>
      <c r="H58" s="370"/>
      <c r="I58" s="370"/>
      <c r="J58" s="370"/>
      <c r="K58" s="370"/>
    </row>
    <row r="60" spans="1:11" ht="146.25" customHeight="1">
      <c r="A60" s="453" t="s">
        <v>1034</v>
      </c>
      <c r="B60" s="376"/>
      <c r="C60" s="376"/>
      <c r="D60" s="376"/>
      <c r="E60" s="376"/>
      <c r="F60" s="376"/>
      <c r="G60" s="376"/>
      <c r="H60" s="376"/>
      <c r="I60" s="376"/>
      <c r="J60" s="376"/>
      <c r="K60" s="376"/>
    </row>
    <row r="62" spans="1:11" ht="31.5" customHeight="1">
      <c r="A62" s="473" t="s">
        <v>1037</v>
      </c>
      <c r="B62" s="473"/>
      <c r="C62" s="473"/>
    </row>
    <row r="63" spans="1:11">
      <c r="A63" s="245" t="s">
        <v>1038</v>
      </c>
      <c r="B63" s="246" t="s">
        <v>1039</v>
      </c>
      <c r="C63" s="246" t="s">
        <v>1040</v>
      </c>
    </row>
    <row r="64" spans="1:11">
      <c r="A64" s="216" t="s">
        <v>1041</v>
      </c>
      <c r="B64" s="216">
        <v>500</v>
      </c>
      <c r="C64" s="216">
        <v>24</v>
      </c>
    </row>
    <row r="65" spans="1:3">
      <c r="A65" s="216" t="s">
        <v>1042</v>
      </c>
      <c r="B65" s="216">
        <v>1000</v>
      </c>
      <c r="C65" s="216">
        <v>36</v>
      </c>
    </row>
    <row r="66" spans="1:3">
      <c r="A66" s="216" t="s">
        <v>1043</v>
      </c>
      <c r="B66" s="216">
        <v>2000</v>
      </c>
      <c r="C66" s="247" t="s">
        <v>1046</v>
      </c>
    </row>
    <row r="67" spans="1:3" ht="34.5">
      <c r="A67" s="216" t="s">
        <v>1044</v>
      </c>
      <c r="B67" s="161" t="s">
        <v>1045</v>
      </c>
      <c r="C67" s="216"/>
    </row>
  </sheetData>
  <mergeCells count="48">
    <mergeCell ref="A62:C62"/>
    <mergeCell ref="A3:G3"/>
    <mergeCell ref="A5:G5"/>
    <mergeCell ref="A6:A7"/>
    <mergeCell ref="B6:B7"/>
    <mergeCell ref="C6:C7"/>
    <mergeCell ref="D6:G6"/>
    <mergeCell ref="A26:A28"/>
    <mergeCell ref="A23:D23"/>
    <mergeCell ref="A10:A11"/>
    <mergeCell ref="A12:A14"/>
    <mergeCell ref="A15:A17"/>
    <mergeCell ref="A18:A20"/>
    <mergeCell ref="A8:A9"/>
    <mergeCell ref="A37:A38"/>
    <mergeCell ref="A39:A42"/>
    <mergeCell ref="I6:I7"/>
    <mergeCell ref="J6:J7"/>
    <mergeCell ref="E25:E29"/>
    <mergeCell ref="H6:H7"/>
    <mergeCell ref="H8:H20"/>
    <mergeCell ref="G12:G13"/>
    <mergeCell ref="I8:I20"/>
    <mergeCell ref="A43:A46"/>
    <mergeCell ref="A58:K58"/>
    <mergeCell ref="H24:J24"/>
    <mergeCell ref="B39:B40"/>
    <mergeCell ref="A35:A36"/>
    <mergeCell ref="B35:B36"/>
    <mergeCell ref="C35:C36"/>
    <mergeCell ref="H25:K25"/>
    <mergeCell ref="H26:K26"/>
    <mergeCell ref="A60:K60"/>
    <mergeCell ref="A31:G31"/>
    <mergeCell ref="H27:M29"/>
    <mergeCell ref="A56:K56"/>
    <mergeCell ref="A57:K57"/>
    <mergeCell ref="E35:F35"/>
    <mergeCell ref="G35:H35"/>
    <mergeCell ref="I35:J35"/>
    <mergeCell ref="A34:K34"/>
    <mergeCell ref="A55:K55"/>
    <mergeCell ref="A54:K54"/>
    <mergeCell ref="A47:B49"/>
    <mergeCell ref="A50:B52"/>
    <mergeCell ref="B43:B44"/>
    <mergeCell ref="B45:B46"/>
    <mergeCell ref="B41:B42"/>
  </mergeCells>
  <phoneticPr fontId="2" type="noConversion"/>
  <pageMargins left="0.7" right="0.7" top="0.75" bottom="0.75" header="0.3" footer="0.3"/>
  <pageSetup paperSize="9" orientation="portrait" horizont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C87"/>
  <sheetViews>
    <sheetView showGridLines="0" topLeftCell="J16" workbookViewId="0">
      <selection activeCell="I54" sqref="I54"/>
    </sheetView>
  </sheetViews>
  <sheetFormatPr defaultColWidth="11" defaultRowHeight="15.75"/>
  <cols>
    <col min="1" max="1" width="24" customWidth="1"/>
    <col min="2" max="2" width="9.875" customWidth="1"/>
    <col min="3" max="3" width="11.625" customWidth="1"/>
    <col min="4" max="4" width="9.875" customWidth="1"/>
    <col min="5" max="5" width="10.875" customWidth="1"/>
    <col min="6" max="6" width="13.75" customWidth="1"/>
    <col min="7" max="7" width="10.875" customWidth="1"/>
    <col min="8" max="8" width="19.375" customWidth="1"/>
    <col min="9" max="9" width="19.375" style="155" customWidth="1"/>
    <col min="10" max="10" width="6.125" customWidth="1"/>
    <col min="11" max="12" width="8" customWidth="1"/>
    <col min="13" max="15" width="8.125" customWidth="1"/>
    <col min="16" max="16" width="13.375" customWidth="1"/>
  </cols>
  <sheetData>
    <row r="2" spans="1:29" s="155" customFormat="1" ht="39.75" customHeight="1">
      <c r="R2" s="523" t="s">
        <v>1132</v>
      </c>
      <c r="S2" s="523"/>
      <c r="T2" s="523"/>
      <c r="U2" s="523"/>
      <c r="V2" s="523"/>
      <c r="W2" s="523"/>
      <c r="X2" s="523"/>
      <c r="Y2" s="523"/>
    </row>
    <row r="3" spans="1:29" s="155" customFormat="1" ht="23.25">
      <c r="A3" s="260" t="s">
        <v>1094</v>
      </c>
      <c r="K3" s="509" t="s">
        <v>1136</v>
      </c>
      <c r="L3" s="509"/>
      <c r="M3" s="509"/>
      <c r="N3" s="509"/>
      <c r="O3" s="485"/>
      <c r="P3" s="485"/>
      <c r="R3" s="509" t="s">
        <v>1095</v>
      </c>
      <c r="S3" s="509"/>
      <c r="T3" s="509"/>
      <c r="U3" s="509"/>
      <c r="Y3" s="485" t="s">
        <v>1114</v>
      </c>
      <c r="Z3" s="485"/>
      <c r="AA3" s="485"/>
      <c r="AB3" s="485"/>
    </row>
    <row r="4" spans="1:29" s="155" customFormat="1" ht="26.25" thickBot="1">
      <c r="A4" s="333" t="s">
        <v>1052</v>
      </c>
      <c r="B4" s="333"/>
      <c r="C4" s="333"/>
      <c r="D4" s="333"/>
      <c r="E4" s="333"/>
      <c r="F4" s="333"/>
      <c r="K4" s="516" t="s">
        <v>1152</v>
      </c>
      <c r="L4" s="516"/>
      <c r="M4" s="516"/>
      <c r="N4" s="516"/>
      <c r="R4" s="528" t="s">
        <v>1096</v>
      </c>
      <c r="S4" s="529"/>
      <c r="T4" s="529"/>
      <c r="U4" s="529"/>
      <c r="V4" s="529"/>
      <c r="W4" s="529"/>
      <c r="X4" s="529"/>
      <c r="Y4" s="485" t="s">
        <v>1112</v>
      </c>
      <c r="Z4" s="485"/>
      <c r="AA4" s="485"/>
    </row>
    <row r="5" spans="1:29" s="155" customFormat="1">
      <c r="A5" s="256" t="s">
        <v>1053</v>
      </c>
      <c r="B5" s="256" t="s">
        <v>1054</v>
      </c>
      <c r="C5" s="256" t="s">
        <v>1055</v>
      </c>
      <c r="D5" s="256" t="s">
        <v>1056</v>
      </c>
      <c r="E5" s="256" t="s">
        <v>1057</v>
      </c>
      <c r="F5" s="261" t="s">
        <v>1075</v>
      </c>
      <c r="K5" s="250" t="s">
        <v>1133</v>
      </c>
      <c r="L5" s="250" t="s">
        <v>1134</v>
      </c>
      <c r="M5" s="250" t="s">
        <v>1135</v>
      </c>
      <c r="N5" s="300" t="s">
        <v>1180</v>
      </c>
      <c r="R5" s="486" t="s">
        <v>1097</v>
      </c>
      <c r="S5" s="487"/>
      <c r="T5" s="265" t="s">
        <v>1103</v>
      </c>
      <c r="U5" s="264" t="s">
        <v>1113</v>
      </c>
      <c r="V5" s="266" t="s">
        <v>1104</v>
      </c>
      <c r="W5" s="266" t="s">
        <v>1105</v>
      </c>
      <c r="X5" s="267" t="s">
        <v>1106</v>
      </c>
      <c r="Y5" s="270"/>
      <c r="Z5" s="534" t="s">
        <v>1129</v>
      </c>
      <c r="AA5" s="534"/>
      <c r="AB5" s="535"/>
    </row>
    <row r="6" spans="1:29" s="155" customFormat="1" ht="23.25">
      <c r="A6" s="255">
        <v>0.56000000000000005</v>
      </c>
      <c r="B6" s="255">
        <v>0.6</v>
      </c>
      <c r="C6" s="255" t="s">
        <v>1049</v>
      </c>
      <c r="D6" s="255" t="s">
        <v>1050</v>
      </c>
      <c r="E6" s="255" t="s">
        <v>1051</v>
      </c>
      <c r="F6" s="362" t="s">
        <v>1076</v>
      </c>
      <c r="K6" s="250">
        <v>0.6</v>
      </c>
      <c r="L6" s="250">
        <v>0.8</v>
      </c>
      <c r="M6" s="250">
        <v>1</v>
      </c>
      <c r="N6" s="300"/>
      <c r="R6" s="486" t="s">
        <v>1111</v>
      </c>
      <c r="S6" s="487"/>
      <c r="T6" s="238">
        <v>0.9</v>
      </c>
      <c r="U6" s="238">
        <v>0.9</v>
      </c>
      <c r="V6" s="238">
        <v>1.1000000000000001</v>
      </c>
      <c r="W6" s="238">
        <v>1.1000000000000001</v>
      </c>
      <c r="X6" s="240" t="s">
        <v>1109</v>
      </c>
      <c r="Y6" s="271" t="s">
        <v>1115</v>
      </c>
      <c r="Z6" s="268" t="s">
        <v>1116</v>
      </c>
      <c r="AA6" s="254">
        <v>911</v>
      </c>
      <c r="AB6" s="277" t="s">
        <v>1125</v>
      </c>
      <c r="AC6" s="269"/>
    </row>
    <row r="7" spans="1:29" s="155" customFormat="1" ht="23.25">
      <c r="A7" s="249" t="s">
        <v>1058</v>
      </c>
      <c r="B7" s="249" t="s">
        <v>1059</v>
      </c>
      <c r="C7" s="249" t="s">
        <v>1060</v>
      </c>
      <c r="D7" s="249" t="s">
        <v>1061</v>
      </c>
      <c r="E7" s="249" t="s">
        <v>1062</v>
      </c>
      <c r="F7" s="362"/>
      <c r="K7" s="516" t="s">
        <v>1137</v>
      </c>
      <c r="L7" s="516"/>
      <c r="M7" s="516"/>
      <c r="N7" s="516"/>
      <c r="R7" s="527" t="s">
        <v>1098</v>
      </c>
      <c r="S7" s="266" t="s">
        <v>1100</v>
      </c>
      <c r="T7" s="238">
        <v>0.9</v>
      </c>
      <c r="U7" s="238">
        <v>0.9</v>
      </c>
      <c r="V7" s="238" t="s">
        <v>1107</v>
      </c>
      <c r="W7" s="238">
        <v>1.2</v>
      </c>
      <c r="X7" s="240">
        <v>1.2</v>
      </c>
      <c r="Y7" s="272" t="s">
        <v>1117</v>
      </c>
      <c r="Z7" s="263" t="s">
        <v>1122</v>
      </c>
      <c r="AA7" s="254">
        <v>3422</v>
      </c>
      <c r="AB7" s="277" t="s">
        <v>1126</v>
      </c>
      <c r="AC7" s="269"/>
    </row>
    <row r="8" spans="1:29" s="155" customFormat="1">
      <c r="A8" s="257"/>
      <c r="B8" s="257"/>
      <c r="C8" s="257"/>
      <c r="D8" s="257"/>
      <c r="E8" s="257"/>
      <c r="K8" s="251">
        <v>1</v>
      </c>
      <c r="R8" s="527"/>
      <c r="S8" s="264" t="s">
        <v>1101</v>
      </c>
      <c r="T8" s="238">
        <v>0.9</v>
      </c>
      <c r="U8" s="238">
        <v>0.9</v>
      </c>
      <c r="V8" s="238" t="s">
        <v>1108</v>
      </c>
      <c r="W8" s="238">
        <v>1.3</v>
      </c>
      <c r="X8" s="240">
        <v>1.3</v>
      </c>
      <c r="Y8" s="272" t="s">
        <v>1118</v>
      </c>
      <c r="Z8" s="262" t="s">
        <v>1121</v>
      </c>
      <c r="AA8" s="254">
        <v>4533</v>
      </c>
      <c r="AB8" s="277" t="s">
        <v>1128</v>
      </c>
      <c r="AC8" s="269"/>
    </row>
    <row r="9" spans="1:29" s="1" customFormat="1" ht="22.5" customHeight="1">
      <c r="A9" s="508" t="s">
        <v>1063</v>
      </c>
      <c r="B9" s="508"/>
      <c r="C9" s="508"/>
      <c r="D9" s="508" t="s">
        <v>1067</v>
      </c>
      <c r="E9" s="508"/>
      <c r="K9" s="516" t="s">
        <v>1138</v>
      </c>
      <c r="L9" s="516"/>
      <c r="M9" s="516"/>
      <c r="N9" s="516"/>
      <c r="O9" s="516"/>
      <c r="P9" s="516"/>
      <c r="R9" s="264" t="s">
        <v>1099</v>
      </c>
      <c r="S9" s="3"/>
      <c r="T9" s="250">
        <v>0.9</v>
      </c>
      <c r="U9" s="250">
        <v>0.9</v>
      </c>
      <c r="V9" s="250">
        <v>1.4</v>
      </c>
      <c r="W9" s="250">
        <v>1.1000000000000001</v>
      </c>
      <c r="X9" s="253">
        <v>1.2</v>
      </c>
      <c r="Y9" s="273" t="s">
        <v>1099</v>
      </c>
      <c r="Z9" s="262" t="s">
        <v>1120</v>
      </c>
      <c r="AA9" s="263">
        <v>412</v>
      </c>
      <c r="AB9" s="289" t="s">
        <v>1124</v>
      </c>
      <c r="AC9" s="288"/>
    </row>
    <row r="10" spans="1:29" s="1" customFormat="1" ht="30" customHeight="1" thickBot="1">
      <c r="A10" s="285" t="s">
        <v>1064</v>
      </c>
      <c r="B10" s="285" t="s">
        <v>1065</v>
      </c>
      <c r="C10" s="285" t="s">
        <v>1066</v>
      </c>
      <c r="D10" s="285" t="s">
        <v>1073</v>
      </c>
      <c r="E10" s="285" t="s">
        <v>1074</v>
      </c>
      <c r="K10" s="3"/>
      <c r="L10" s="3"/>
      <c r="M10" s="250" t="s">
        <v>1139</v>
      </c>
      <c r="N10" s="250" t="s">
        <v>1140</v>
      </c>
      <c r="O10" s="250" t="s">
        <v>1141</v>
      </c>
      <c r="P10" s="514" t="s">
        <v>1146</v>
      </c>
      <c r="R10" s="525" t="s">
        <v>1102</v>
      </c>
      <c r="S10" s="526"/>
      <c r="T10" s="250">
        <v>1.4</v>
      </c>
      <c r="U10" s="250" t="s">
        <v>1110</v>
      </c>
      <c r="V10" s="250" t="s">
        <v>1110</v>
      </c>
      <c r="W10" s="250" t="s">
        <v>1110</v>
      </c>
      <c r="X10" s="253" t="s">
        <v>1110</v>
      </c>
      <c r="Y10" s="274" t="s">
        <v>1119</v>
      </c>
      <c r="Z10" s="275" t="s">
        <v>1123</v>
      </c>
      <c r="AA10" s="286">
        <v>14</v>
      </c>
      <c r="AB10" s="287" t="s">
        <v>1127</v>
      </c>
      <c r="AC10" s="288"/>
    </row>
    <row r="11" spans="1:29" s="155" customFormat="1" ht="31.5" customHeight="1">
      <c r="A11" s="255" t="s">
        <v>1068</v>
      </c>
      <c r="B11" s="255" t="s">
        <v>1069</v>
      </c>
      <c r="C11" s="255" t="s">
        <v>1070</v>
      </c>
      <c r="D11" s="255" t="s">
        <v>1071</v>
      </c>
      <c r="E11" s="255" t="s">
        <v>1072</v>
      </c>
      <c r="K11" s="510" t="s">
        <v>1144</v>
      </c>
      <c r="L11" s="264" t="s">
        <v>1142</v>
      </c>
      <c r="M11" s="283">
        <v>0.43</v>
      </c>
      <c r="N11" s="284">
        <v>0.37</v>
      </c>
      <c r="O11" s="264">
        <v>0.32</v>
      </c>
      <c r="P11" s="515"/>
    </row>
    <row r="12" spans="1:29" s="155" customFormat="1">
      <c r="K12" s="511"/>
      <c r="L12" s="264" t="s">
        <v>1143</v>
      </c>
      <c r="M12" s="292">
        <v>0.5</v>
      </c>
      <c r="N12" s="283">
        <v>0.43</v>
      </c>
      <c r="O12" s="284">
        <v>0.37</v>
      </c>
      <c r="P12" s="515"/>
      <c r="R12" s="298" t="s">
        <v>1162</v>
      </c>
      <c r="S12" s="30"/>
    </row>
    <row r="13" spans="1:29" s="1" customFormat="1" ht="19.5" customHeight="1">
      <c r="A13" s="508" t="s">
        <v>1077</v>
      </c>
      <c r="B13" s="508"/>
      <c r="K13" s="512" t="s">
        <v>1145</v>
      </c>
      <c r="L13" s="513"/>
      <c r="M13" s="292">
        <v>0.5</v>
      </c>
      <c r="N13" s="283">
        <v>0.43</v>
      </c>
      <c r="O13" s="284">
        <v>0.37</v>
      </c>
      <c r="P13" s="515"/>
      <c r="R13" s="244" t="s">
        <v>1182</v>
      </c>
      <c r="S13"/>
    </row>
    <row r="14" spans="1:29" s="155" customFormat="1">
      <c r="A14" s="4" t="s">
        <v>1078</v>
      </c>
      <c r="B14" s="4" t="s">
        <v>1079</v>
      </c>
      <c r="R14" s="244" t="s">
        <v>1163</v>
      </c>
      <c r="S14"/>
    </row>
    <row r="15" spans="1:29" s="1" customFormat="1" ht="21" customHeight="1">
      <c r="A15" s="3" t="s">
        <v>1084</v>
      </c>
      <c r="B15" s="3" t="s">
        <v>1085</v>
      </c>
      <c r="K15" s="518" t="s">
        <v>1147</v>
      </c>
      <c r="L15" s="518"/>
      <c r="M15" s="518"/>
      <c r="N15" s="518"/>
      <c r="R15" s="244" t="s">
        <v>1173</v>
      </c>
    </row>
    <row r="16" spans="1:29" s="155" customFormat="1" ht="36.75" customHeight="1">
      <c r="K16" s="291"/>
      <c r="L16" s="291"/>
      <c r="M16" s="265" t="s">
        <v>1148</v>
      </c>
      <c r="N16" s="265" t="s">
        <v>1149</v>
      </c>
      <c r="R16" s="533" t="s">
        <v>1164</v>
      </c>
      <c r="S16" s="372"/>
      <c r="T16" s="372"/>
      <c r="U16" s="372"/>
      <c r="V16" s="372"/>
      <c r="W16" s="372"/>
      <c r="X16" s="372"/>
    </row>
    <row r="17" spans="1:16" s="155" customFormat="1" ht="20.25" customHeight="1">
      <c r="A17" s="259" t="s">
        <v>1080</v>
      </c>
      <c r="K17" s="282"/>
      <c r="L17" s="282"/>
      <c r="M17" s="282" t="s">
        <v>1150</v>
      </c>
      <c r="N17" s="282" t="s">
        <v>1151</v>
      </c>
    </row>
    <row r="18" spans="1:16" s="155" customFormat="1">
      <c r="A18" s="4" t="s">
        <v>1083</v>
      </c>
      <c r="K18" s="89" t="s">
        <v>1144</v>
      </c>
      <c r="L18" s="264" t="s">
        <v>1142</v>
      </c>
      <c r="M18" s="276">
        <v>0.65</v>
      </c>
      <c r="N18" s="276">
        <v>0.85</v>
      </c>
    </row>
    <row r="19" spans="1:16" s="155" customFormat="1">
      <c r="K19" s="89"/>
      <c r="L19" s="264" t="s">
        <v>1143</v>
      </c>
      <c r="M19" s="276">
        <v>0.75</v>
      </c>
      <c r="N19" s="276">
        <v>1</v>
      </c>
    </row>
    <row r="20" spans="1:16" s="1" customFormat="1" ht="21.75" customHeight="1">
      <c r="A20" s="519" t="s">
        <v>1081</v>
      </c>
      <c r="B20" s="520"/>
      <c r="C20" s="290" t="s">
        <v>1082</v>
      </c>
      <c r="D20" s="505" t="s">
        <v>1131</v>
      </c>
      <c r="E20" s="506"/>
      <c r="F20" s="506"/>
      <c r="K20" s="517" t="s">
        <v>1145</v>
      </c>
      <c r="L20" s="517"/>
      <c r="M20" s="276">
        <v>0.75</v>
      </c>
      <c r="N20" s="276">
        <v>1</v>
      </c>
    </row>
    <row r="21" spans="1:16" s="155" customFormat="1">
      <c r="A21" s="521" t="s">
        <v>1088</v>
      </c>
      <c r="B21" s="522"/>
      <c r="C21" s="258" t="s">
        <v>1086</v>
      </c>
      <c r="D21" s="507"/>
      <c r="E21" s="506"/>
      <c r="F21" s="506"/>
      <c r="K21" s="1"/>
      <c r="L21" s="1"/>
      <c r="M21" s="1"/>
      <c r="N21" s="1"/>
    </row>
    <row r="22" spans="1:16" s="1" customFormat="1" ht="21.75" customHeight="1">
      <c r="H22" s="1">
        <f>15*0.75</f>
        <v>11.25</v>
      </c>
      <c r="K22" s="516" t="s">
        <v>1153</v>
      </c>
      <c r="L22" s="516"/>
      <c r="M22" s="516"/>
      <c r="N22" s="516"/>
    </row>
    <row r="23" spans="1:16" s="155" customFormat="1">
      <c r="A23" s="508" t="s">
        <v>1093</v>
      </c>
      <c r="B23" s="508"/>
      <c r="C23" s="508"/>
      <c r="D23" s="508"/>
      <c r="K23" s="293" t="s">
        <v>1154</v>
      </c>
      <c r="L23" s="254" t="s">
        <v>1155</v>
      </c>
      <c r="M23" s="300" t="s">
        <v>1179</v>
      </c>
    </row>
    <row r="24" spans="1:16" s="155" customFormat="1">
      <c r="A24" s="239" t="s">
        <v>1092</v>
      </c>
      <c r="B24" s="239" t="s">
        <v>1089</v>
      </c>
      <c r="C24" s="239" t="s">
        <v>1090</v>
      </c>
      <c r="D24" s="239" t="s">
        <v>1087</v>
      </c>
      <c r="K24" s="251">
        <v>0.75</v>
      </c>
      <c r="L24" s="251">
        <v>1</v>
      </c>
      <c r="M24" s="300" t="s">
        <v>1179</v>
      </c>
    </row>
    <row r="25" spans="1:16" s="155" customFormat="1">
      <c r="A25" s="239">
        <v>1</v>
      </c>
      <c r="B25" s="239">
        <v>1.3</v>
      </c>
      <c r="C25" s="239">
        <v>1.3</v>
      </c>
      <c r="D25" s="239">
        <v>1.1000000000000001</v>
      </c>
    </row>
    <row r="26" spans="1:16" s="155" customFormat="1">
      <c r="A26" s="239">
        <v>2</v>
      </c>
      <c r="B26" s="239">
        <v>1.1000000000000001</v>
      </c>
      <c r="C26" s="239">
        <v>1.1000000000000001</v>
      </c>
      <c r="D26" s="239">
        <v>0.85</v>
      </c>
    </row>
    <row r="27" spans="1:16" s="155" customFormat="1">
      <c r="A27" s="239">
        <v>3</v>
      </c>
      <c r="B27" s="239">
        <v>1</v>
      </c>
      <c r="C27" s="239"/>
      <c r="D27" s="239"/>
      <c r="K27" s="516" t="s">
        <v>1156</v>
      </c>
      <c r="L27" s="516"/>
      <c r="M27" s="516"/>
      <c r="N27" s="516"/>
    </row>
    <row r="28" spans="1:16" s="155" customFormat="1">
      <c r="A28" s="155" t="s">
        <v>1091</v>
      </c>
      <c r="L28" s="300" t="s">
        <v>1179</v>
      </c>
      <c r="M28" s="279" t="s">
        <v>1170</v>
      </c>
      <c r="N28" s="279" t="s">
        <v>1171</v>
      </c>
      <c r="O28" s="279" t="s">
        <v>1172</v>
      </c>
    </row>
    <row r="29" spans="1:16" s="155" customFormat="1">
      <c r="K29" s="530" t="s">
        <v>1157</v>
      </c>
      <c r="L29" s="245" t="s">
        <v>1167</v>
      </c>
      <c r="M29" s="294">
        <v>0.65</v>
      </c>
      <c r="N29" s="294">
        <v>0.75</v>
      </c>
      <c r="O29" s="294">
        <v>1</v>
      </c>
      <c r="P29" s="496" t="s">
        <v>1181</v>
      </c>
    </row>
    <row r="30" spans="1:16" s="248" customFormat="1" ht="33" customHeight="1">
      <c r="A30" s="260" t="s">
        <v>1048</v>
      </c>
      <c r="K30" s="531"/>
      <c r="L30" s="245" t="s">
        <v>1168</v>
      </c>
      <c r="M30" s="294">
        <v>0.75</v>
      </c>
      <c r="N30" s="294">
        <v>1</v>
      </c>
      <c r="O30" s="295" t="s">
        <v>1161</v>
      </c>
      <c r="P30" s="496"/>
    </row>
    <row r="31" spans="1:16" ht="25.5">
      <c r="A31" s="324" t="s">
        <v>374</v>
      </c>
      <c r="B31" s="324"/>
      <c r="C31" s="324"/>
      <c r="D31" s="324"/>
      <c r="E31" s="324"/>
      <c r="F31" s="324"/>
      <c r="G31" s="324"/>
      <c r="K31" s="532"/>
      <c r="L31" s="245" t="s">
        <v>1169</v>
      </c>
      <c r="M31" s="296">
        <v>1</v>
      </c>
      <c r="N31" s="297">
        <v>1.25</v>
      </c>
      <c r="O31" s="297" t="s">
        <v>1161</v>
      </c>
      <c r="P31" s="496"/>
    </row>
    <row r="32" spans="1:16" s="1" customFormat="1" ht="63.95" customHeight="1">
      <c r="A32" s="307" t="s">
        <v>1197</v>
      </c>
      <c r="B32" s="464" t="s">
        <v>375</v>
      </c>
      <c r="C32" s="464"/>
      <c r="D32" s="464"/>
      <c r="E32" s="480" t="s">
        <v>378</v>
      </c>
      <c r="F32" s="480"/>
      <c r="G32" s="480"/>
      <c r="H32" s="72" t="s">
        <v>574</v>
      </c>
      <c r="I32" s="501" t="s">
        <v>1200</v>
      </c>
      <c r="K32" s="530" t="s">
        <v>1158</v>
      </c>
      <c r="L32" s="245" t="s">
        <v>1159</v>
      </c>
      <c r="M32" s="296">
        <v>0.75</v>
      </c>
      <c r="N32" s="297" t="s">
        <v>1161</v>
      </c>
      <c r="O32" s="297" t="s">
        <v>1161</v>
      </c>
      <c r="P32" s="496"/>
    </row>
    <row r="33" spans="1:16" s="30" customFormat="1" ht="18.95" customHeight="1">
      <c r="A33" s="31"/>
      <c r="B33" s="339" t="s">
        <v>376</v>
      </c>
      <c r="C33" s="339"/>
      <c r="D33" s="339"/>
      <c r="E33" s="339" t="s">
        <v>376</v>
      </c>
      <c r="F33" s="339"/>
      <c r="G33" s="339"/>
      <c r="H33" s="504" t="s">
        <v>575</v>
      </c>
      <c r="I33" s="502"/>
      <c r="K33" s="532"/>
      <c r="L33" s="245" t="s">
        <v>1160</v>
      </c>
      <c r="M33" s="296">
        <v>1</v>
      </c>
      <c r="N33" s="297" t="s">
        <v>1161</v>
      </c>
      <c r="O33" s="297" t="s">
        <v>1161</v>
      </c>
      <c r="P33" s="496"/>
    </row>
    <row r="34" spans="1:16" s="30" customFormat="1" ht="18.95" customHeight="1">
      <c r="A34" s="31"/>
      <c r="B34" s="31" t="s">
        <v>377</v>
      </c>
      <c r="C34" s="31" t="s">
        <v>188</v>
      </c>
      <c r="D34" s="31" t="s">
        <v>190</v>
      </c>
      <c r="E34" s="31" t="s">
        <v>377</v>
      </c>
      <c r="F34" s="31" t="s">
        <v>188</v>
      </c>
      <c r="G34" s="31" t="s">
        <v>190</v>
      </c>
      <c r="H34" s="504"/>
      <c r="I34" s="502"/>
    </row>
    <row r="35" spans="1:16" ht="31.5">
      <c r="A35" s="34" t="s">
        <v>379</v>
      </c>
      <c r="B35" s="91">
        <v>25</v>
      </c>
      <c r="C35" s="309">
        <v>20</v>
      </c>
      <c r="D35" s="309">
        <v>15</v>
      </c>
      <c r="E35" s="308">
        <v>20</v>
      </c>
      <c r="F35" s="308">
        <v>15</v>
      </c>
      <c r="G35" s="92">
        <v>10</v>
      </c>
      <c r="H35" s="504"/>
      <c r="I35" s="502"/>
      <c r="K35" s="516" t="s">
        <v>1165</v>
      </c>
      <c r="L35" s="516"/>
      <c r="M35" s="516"/>
      <c r="N35" s="516"/>
    </row>
    <row r="36" spans="1:16" ht="36" customHeight="1">
      <c r="A36" s="31" t="s">
        <v>380</v>
      </c>
      <c r="B36" s="91">
        <v>25</v>
      </c>
      <c r="C36" s="91">
        <v>20</v>
      </c>
      <c r="D36" s="91">
        <v>15</v>
      </c>
      <c r="E36" s="31">
        <v>9</v>
      </c>
      <c r="F36" s="31"/>
      <c r="G36" s="31"/>
      <c r="H36" s="504"/>
      <c r="I36" s="502"/>
      <c r="K36" s="524" t="s">
        <v>1166</v>
      </c>
      <c r="L36" s="524"/>
      <c r="M36" s="524"/>
      <c r="N36" s="250">
        <v>1</v>
      </c>
    </row>
    <row r="37" spans="1:16" ht="36" customHeight="1">
      <c r="A37" s="31" t="s">
        <v>572</v>
      </c>
      <c r="B37" s="311">
        <v>35</v>
      </c>
      <c r="C37" s="311">
        <v>30</v>
      </c>
      <c r="D37" s="311">
        <v>25</v>
      </c>
      <c r="E37" s="310">
        <v>20</v>
      </c>
      <c r="F37" s="310">
        <v>15</v>
      </c>
      <c r="G37" s="310">
        <v>10</v>
      </c>
      <c r="H37" s="504"/>
      <c r="I37" s="502"/>
    </row>
    <row r="38" spans="1:16" ht="36" customHeight="1">
      <c r="A38" s="63" t="s">
        <v>570</v>
      </c>
      <c r="B38" s="63">
        <v>24</v>
      </c>
      <c r="C38" s="63"/>
      <c r="D38" s="63"/>
      <c r="E38" s="63">
        <v>12</v>
      </c>
      <c r="F38" s="63"/>
      <c r="G38" s="63"/>
      <c r="H38" s="504"/>
      <c r="I38" s="502"/>
      <c r="K38" s="299" t="s">
        <v>1175</v>
      </c>
      <c r="L38" s="299"/>
      <c r="M38" s="299"/>
      <c r="N38" s="299"/>
    </row>
    <row r="39" spans="1:16" ht="36" customHeight="1">
      <c r="A39" s="63" t="s">
        <v>571</v>
      </c>
      <c r="B39" s="63">
        <v>30</v>
      </c>
      <c r="C39" s="63"/>
      <c r="D39" s="63"/>
      <c r="E39" s="63">
        <v>15</v>
      </c>
      <c r="F39" s="63"/>
      <c r="G39" s="63"/>
      <c r="H39" s="504"/>
      <c r="I39" s="502"/>
      <c r="K39" s="497" t="s">
        <v>1176</v>
      </c>
      <c r="L39" s="498"/>
      <c r="M39" s="499">
        <v>1</v>
      </c>
      <c r="N39" s="500"/>
    </row>
    <row r="40" spans="1:16">
      <c r="A40" s="31" t="s">
        <v>384</v>
      </c>
      <c r="B40" s="303">
        <v>35</v>
      </c>
      <c r="C40" s="303">
        <v>30</v>
      </c>
      <c r="D40" s="303">
        <v>25</v>
      </c>
      <c r="E40" s="301">
        <v>22</v>
      </c>
      <c r="F40" s="301">
        <v>20</v>
      </c>
      <c r="G40" s="31">
        <v>10</v>
      </c>
      <c r="H40" s="504"/>
      <c r="I40" s="502"/>
      <c r="K40" s="488" t="s">
        <v>1177</v>
      </c>
      <c r="L40" s="489"/>
      <c r="M40" s="492" t="s">
        <v>1178</v>
      </c>
      <c r="N40" s="493"/>
    </row>
    <row r="41" spans="1:16">
      <c r="A41" s="63" t="s">
        <v>385</v>
      </c>
      <c r="B41" s="63">
        <v>30</v>
      </c>
      <c r="C41" s="63"/>
      <c r="D41" s="63"/>
      <c r="E41" s="63">
        <v>15</v>
      </c>
      <c r="F41" s="63"/>
      <c r="G41" s="63"/>
      <c r="H41" s="504"/>
      <c r="I41" s="502"/>
      <c r="K41" s="490"/>
      <c r="L41" s="491"/>
      <c r="M41" s="494"/>
      <c r="N41" s="495"/>
    </row>
    <row r="42" spans="1:16">
      <c r="A42" s="63" t="s">
        <v>573</v>
      </c>
      <c r="B42" s="63">
        <v>30</v>
      </c>
      <c r="C42" s="63"/>
      <c r="D42" s="63"/>
      <c r="E42" s="63">
        <v>15</v>
      </c>
      <c r="F42" s="63"/>
      <c r="G42" s="63"/>
      <c r="H42" s="504"/>
      <c r="I42" s="502"/>
    </row>
    <row r="43" spans="1:16">
      <c r="A43" s="63" t="s">
        <v>751</v>
      </c>
      <c r="B43" s="63">
        <v>40</v>
      </c>
      <c r="C43" s="63">
        <v>35</v>
      </c>
      <c r="D43" s="63">
        <v>25</v>
      </c>
      <c r="E43" s="301">
        <v>22</v>
      </c>
      <c r="F43" s="301">
        <v>20</v>
      </c>
      <c r="G43" s="63">
        <v>15</v>
      </c>
      <c r="H43" s="504"/>
      <c r="I43" s="502"/>
    </row>
    <row r="44" spans="1:16">
      <c r="A44" s="63" t="s">
        <v>388</v>
      </c>
      <c r="B44" s="63">
        <v>40</v>
      </c>
      <c r="C44" s="63"/>
      <c r="D44" s="63"/>
      <c r="E44" s="63">
        <v>20</v>
      </c>
      <c r="F44" s="63"/>
      <c r="G44" s="63"/>
      <c r="H44" s="504"/>
      <c r="I44" s="503"/>
    </row>
    <row r="45" spans="1:16">
      <c r="A45" s="30"/>
      <c r="B45" s="30"/>
      <c r="C45" s="30"/>
      <c r="D45" s="30"/>
      <c r="E45" s="30"/>
      <c r="F45" s="30"/>
      <c r="G45" s="30"/>
    </row>
    <row r="46" spans="1:16">
      <c r="A46" s="30"/>
      <c r="B46" s="30"/>
      <c r="C46" s="30"/>
      <c r="D46" s="30"/>
      <c r="E46" s="30"/>
      <c r="F46" s="30"/>
      <c r="G46" s="30"/>
    </row>
    <row r="47" spans="1:16" ht="25.5">
      <c r="A47" s="324" t="s">
        <v>389</v>
      </c>
      <c r="B47" s="324"/>
      <c r="C47" s="324"/>
      <c r="D47" s="324"/>
      <c r="E47" s="59"/>
      <c r="F47" s="59"/>
      <c r="G47" s="59"/>
    </row>
    <row r="48" spans="1:16">
      <c r="A48" s="30"/>
      <c r="B48" s="30"/>
      <c r="C48" s="30"/>
      <c r="D48" s="30"/>
      <c r="E48" s="30"/>
      <c r="F48" s="30"/>
      <c r="G48" s="30"/>
    </row>
    <row r="49" spans="1:7">
      <c r="A49" s="371" t="s">
        <v>390</v>
      </c>
      <c r="B49" s="371"/>
      <c r="C49" s="371"/>
      <c r="D49" s="371"/>
      <c r="E49" s="371"/>
      <c r="F49" s="371"/>
      <c r="G49" s="371"/>
    </row>
    <row r="50" spans="1:7" ht="19.5" customHeight="1">
      <c r="A50" s="481" t="s">
        <v>1196</v>
      </c>
      <c r="B50" s="480" t="s">
        <v>378</v>
      </c>
      <c r="C50" s="480"/>
      <c r="D50" s="480"/>
    </row>
    <row r="51" spans="1:7" ht="19.5" customHeight="1">
      <c r="A51" s="482"/>
      <c r="B51" s="339" t="s">
        <v>376</v>
      </c>
      <c r="C51" s="339"/>
      <c r="D51" s="339"/>
    </row>
    <row r="52" spans="1:7" ht="19.5" customHeight="1">
      <c r="A52" s="483"/>
      <c r="B52" s="31" t="s">
        <v>377</v>
      </c>
      <c r="C52" s="31" t="s">
        <v>188</v>
      </c>
      <c r="D52" s="31" t="s">
        <v>190</v>
      </c>
      <c r="E52" s="484" t="s">
        <v>1225</v>
      </c>
      <c r="F52" s="484"/>
    </row>
    <row r="53" spans="1:7" ht="31.5">
      <c r="A53" s="90" t="s">
        <v>379</v>
      </c>
      <c r="B53" s="91">
        <v>20</v>
      </c>
      <c r="C53" s="91">
        <v>15</v>
      </c>
      <c r="D53" s="91">
        <v>10</v>
      </c>
      <c r="E53" s="484"/>
      <c r="F53" s="484"/>
    </row>
    <row r="54" spans="1:7">
      <c r="A54" s="31" t="s">
        <v>380</v>
      </c>
      <c r="B54" s="31">
        <v>9</v>
      </c>
      <c r="C54" s="31"/>
      <c r="D54" s="31"/>
      <c r="E54" s="484"/>
      <c r="F54" s="484"/>
    </row>
    <row r="55" spans="1:7">
      <c r="A55" s="91" t="s">
        <v>381</v>
      </c>
      <c r="B55" s="91">
        <v>20</v>
      </c>
      <c r="C55" s="91">
        <v>15</v>
      </c>
      <c r="D55" s="91">
        <v>10</v>
      </c>
      <c r="E55" s="484"/>
      <c r="F55" s="484"/>
    </row>
    <row r="56" spans="1:7">
      <c r="A56" s="31" t="s">
        <v>382</v>
      </c>
      <c r="B56" s="31">
        <v>12</v>
      </c>
      <c r="C56" s="31"/>
      <c r="D56" s="31"/>
      <c r="E56" s="484"/>
      <c r="F56" s="484"/>
    </row>
    <row r="57" spans="1:7">
      <c r="A57" s="92" t="s">
        <v>383</v>
      </c>
      <c r="B57" s="92">
        <v>15</v>
      </c>
      <c r="C57" s="92"/>
      <c r="D57" s="92"/>
      <c r="E57" s="484"/>
      <c r="F57" s="484"/>
    </row>
    <row r="58" spans="1:7">
      <c r="A58" s="31" t="s">
        <v>384</v>
      </c>
      <c r="B58" s="31">
        <v>22</v>
      </c>
      <c r="C58" s="31">
        <v>20</v>
      </c>
      <c r="D58" s="31">
        <v>10</v>
      </c>
      <c r="E58" s="484"/>
      <c r="F58" s="484"/>
    </row>
    <row r="59" spans="1:7">
      <c r="A59" s="92" t="s">
        <v>385</v>
      </c>
      <c r="B59" s="92">
        <v>15</v>
      </c>
      <c r="C59" s="92"/>
      <c r="D59" s="92"/>
      <c r="E59" s="484"/>
      <c r="F59" s="484"/>
    </row>
    <row r="60" spans="1:7">
      <c r="A60" s="92" t="s">
        <v>386</v>
      </c>
      <c r="B60" s="92">
        <v>15</v>
      </c>
      <c r="C60" s="92"/>
      <c r="D60" s="92"/>
      <c r="E60" s="484"/>
      <c r="F60" s="484"/>
    </row>
    <row r="61" spans="1:7">
      <c r="A61" s="31" t="s">
        <v>387</v>
      </c>
      <c r="B61" s="31">
        <v>22</v>
      </c>
      <c r="C61" s="31">
        <v>20</v>
      </c>
      <c r="D61" s="31">
        <v>15</v>
      </c>
      <c r="E61" s="484"/>
      <c r="F61" s="484"/>
    </row>
    <row r="62" spans="1:7">
      <c r="A62" s="31" t="s">
        <v>388</v>
      </c>
      <c r="B62" s="31">
        <v>20</v>
      </c>
      <c r="C62" s="31"/>
      <c r="D62" s="31"/>
      <c r="E62" s="484"/>
      <c r="F62" s="484"/>
    </row>
    <row r="66" spans="1:8" ht="25.5">
      <c r="A66" s="324" t="s">
        <v>391</v>
      </c>
      <c r="B66" s="324"/>
      <c r="C66" s="324"/>
      <c r="D66" s="324"/>
      <c r="E66" t="s">
        <v>392</v>
      </c>
    </row>
    <row r="68" spans="1:8">
      <c r="A68" s="396"/>
      <c r="B68" s="464" t="s">
        <v>375</v>
      </c>
      <c r="C68" s="464"/>
      <c r="D68" s="464"/>
      <c r="E68" s="464" t="s">
        <v>378</v>
      </c>
      <c r="F68" s="464"/>
      <c r="G68" s="464"/>
      <c r="H68" s="477" t="s">
        <v>1201</v>
      </c>
    </row>
    <row r="69" spans="1:8">
      <c r="A69" s="479"/>
      <c r="B69" s="339" t="s">
        <v>376</v>
      </c>
      <c r="C69" s="339"/>
      <c r="D69" s="339"/>
      <c r="E69" s="339" t="s">
        <v>376</v>
      </c>
      <c r="F69" s="339"/>
      <c r="G69" s="339"/>
      <c r="H69" s="478"/>
    </row>
    <row r="70" spans="1:8">
      <c r="A70" s="397"/>
      <c r="B70" s="31" t="s">
        <v>377</v>
      </c>
      <c r="C70" s="31" t="s">
        <v>188</v>
      </c>
      <c r="D70" s="31" t="s">
        <v>190</v>
      </c>
      <c r="E70" s="31" t="s">
        <v>377</v>
      </c>
      <c r="F70" s="31" t="s">
        <v>188</v>
      </c>
      <c r="G70" s="31" t="s">
        <v>190</v>
      </c>
      <c r="H70" s="478"/>
    </row>
    <row r="71" spans="1:8">
      <c r="A71" s="45" t="s">
        <v>157</v>
      </c>
      <c r="B71" s="31">
        <v>40</v>
      </c>
      <c r="C71" s="31">
        <v>35</v>
      </c>
      <c r="D71" s="31">
        <v>25</v>
      </c>
      <c r="E71" s="31">
        <v>22</v>
      </c>
      <c r="F71" s="31">
        <v>20</v>
      </c>
      <c r="G71" s="31">
        <v>15</v>
      </c>
      <c r="H71" s="478"/>
    </row>
    <row r="72" spans="1:8">
      <c r="A72" s="45" t="s">
        <v>154</v>
      </c>
      <c r="B72" s="31">
        <v>40</v>
      </c>
      <c r="C72" s="31"/>
      <c r="D72" s="31"/>
      <c r="E72" s="31">
        <v>20</v>
      </c>
      <c r="F72" s="31"/>
      <c r="G72" s="31"/>
      <c r="H72" s="478"/>
    </row>
    <row r="76" spans="1:8" ht="25.5">
      <c r="A76" s="324" t="s">
        <v>1183</v>
      </c>
      <c r="B76" s="324"/>
      <c r="C76" s="324"/>
      <c r="D76" s="324"/>
      <c r="E76" s="324"/>
      <c r="F76" s="324"/>
      <c r="G76" s="324"/>
    </row>
    <row r="77" spans="1:8" s="155" customFormat="1">
      <c r="A77" s="278" t="s">
        <v>1190</v>
      </c>
      <c r="B77" s="278" t="s">
        <v>1189</v>
      </c>
      <c r="C77" s="278" t="s">
        <v>1191</v>
      </c>
      <c r="D77" s="278" t="s">
        <v>1192</v>
      </c>
      <c r="E77" s="278" t="s">
        <v>1193</v>
      </c>
      <c r="F77" s="278" t="s">
        <v>1194</v>
      </c>
      <c r="G77" s="4"/>
      <c r="H77" s="312" t="s">
        <v>1198</v>
      </c>
    </row>
    <row r="78" spans="1:8">
      <c r="A78" s="278" t="s">
        <v>1184</v>
      </c>
      <c r="B78" s="278">
        <v>12</v>
      </c>
      <c r="C78" s="306" t="s">
        <v>1195</v>
      </c>
      <c r="D78" s="278">
        <v>25</v>
      </c>
      <c r="E78" s="278"/>
      <c r="F78" s="278"/>
      <c r="G78" s="313">
        <v>3025</v>
      </c>
      <c r="H78" s="4"/>
    </row>
    <row r="79" spans="1:8">
      <c r="A79" s="278" t="s">
        <v>1185</v>
      </c>
      <c r="B79" s="278">
        <v>12</v>
      </c>
      <c r="C79" s="278">
        <v>75</v>
      </c>
      <c r="D79" s="278">
        <v>50</v>
      </c>
      <c r="E79" s="278">
        <v>30</v>
      </c>
      <c r="F79" s="278"/>
      <c r="G79" s="313">
        <v>7553</v>
      </c>
      <c r="H79" s="4"/>
    </row>
    <row r="80" spans="1:8">
      <c r="A80" s="396" t="s">
        <v>1186</v>
      </c>
      <c r="B80" s="278">
        <v>12</v>
      </c>
      <c r="C80" s="278">
        <v>80</v>
      </c>
      <c r="D80" s="301">
        <v>60</v>
      </c>
      <c r="E80" s="301">
        <v>40</v>
      </c>
      <c r="F80" s="303">
        <v>30</v>
      </c>
      <c r="G80" s="313">
        <v>8643</v>
      </c>
      <c r="H80" s="4"/>
    </row>
    <row r="81" spans="1:8">
      <c r="A81" s="397"/>
      <c r="B81" s="278">
        <v>3</v>
      </c>
      <c r="C81" s="301">
        <v>60</v>
      </c>
      <c r="D81" s="301">
        <v>40</v>
      </c>
      <c r="E81" s="278"/>
      <c r="F81" s="278"/>
      <c r="G81" s="313">
        <v>6040</v>
      </c>
      <c r="H81" s="4"/>
    </row>
    <row r="82" spans="1:8">
      <c r="A82" s="396" t="s">
        <v>1187</v>
      </c>
      <c r="B82" s="278">
        <v>12</v>
      </c>
      <c r="C82" s="278"/>
      <c r="D82" s="278"/>
      <c r="E82" s="302">
        <v>50</v>
      </c>
      <c r="F82" s="304">
        <v>45</v>
      </c>
      <c r="G82" s="4"/>
      <c r="H82" s="4"/>
    </row>
    <row r="83" spans="1:8">
      <c r="A83" s="479"/>
      <c r="B83" s="278">
        <v>3</v>
      </c>
      <c r="C83" s="278">
        <v>60</v>
      </c>
      <c r="D83" s="302">
        <v>50</v>
      </c>
      <c r="E83" s="278"/>
      <c r="F83" s="278"/>
      <c r="G83" s="4"/>
      <c r="H83" s="4"/>
    </row>
    <row r="84" spans="1:8">
      <c r="A84" s="397"/>
      <c r="B84" s="278">
        <v>4</v>
      </c>
      <c r="C84" s="302">
        <v>50</v>
      </c>
      <c r="D84" s="278"/>
      <c r="E84" s="278"/>
      <c r="F84" s="278"/>
      <c r="G84" s="4"/>
      <c r="H84" s="4"/>
    </row>
    <row r="85" spans="1:8">
      <c r="A85" s="396" t="s">
        <v>1188</v>
      </c>
      <c r="B85" s="278">
        <v>12</v>
      </c>
      <c r="C85" s="278"/>
      <c r="D85" s="278"/>
      <c r="E85" s="302">
        <v>75</v>
      </c>
      <c r="F85" s="305">
        <v>60</v>
      </c>
      <c r="G85" s="4"/>
      <c r="H85" s="4"/>
    </row>
    <row r="86" spans="1:8">
      <c r="A86" s="479"/>
      <c r="B86" s="278">
        <v>3</v>
      </c>
      <c r="C86" s="278">
        <v>100</v>
      </c>
      <c r="D86" s="302">
        <v>75</v>
      </c>
      <c r="E86" s="278"/>
      <c r="F86" s="278"/>
      <c r="G86" s="4"/>
      <c r="H86" s="4"/>
    </row>
    <row r="87" spans="1:8">
      <c r="A87" s="397"/>
      <c r="B87" s="278">
        <v>4</v>
      </c>
      <c r="C87" s="278">
        <v>60</v>
      </c>
      <c r="D87" s="278"/>
      <c r="E87" s="278"/>
      <c r="F87" s="278"/>
      <c r="G87" s="4"/>
      <c r="H87" s="4"/>
    </row>
  </sheetData>
  <mergeCells count="65">
    <mergeCell ref="R2:Y2"/>
    <mergeCell ref="K3:N3"/>
    <mergeCell ref="K4:N4"/>
    <mergeCell ref="K7:N7"/>
    <mergeCell ref="K36:M36"/>
    <mergeCell ref="K35:N35"/>
    <mergeCell ref="R10:S10"/>
    <mergeCell ref="R7:R8"/>
    <mergeCell ref="R4:X4"/>
    <mergeCell ref="K22:N22"/>
    <mergeCell ref="K27:N27"/>
    <mergeCell ref="K29:K31"/>
    <mergeCell ref="K32:K33"/>
    <mergeCell ref="R16:X16"/>
    <mergeCell ref="Y4:AA4"/>
    <mergeCell ref="Z5:AB5"/>
    <mergeCell ref="D9:E9"/>
    <mergeCell ref="F6:F7"/>
    <mergeCell ref="A13:B13"/>
    <mergeCell ref="A20:B20"/>
    <mergeCell ref="A21:B21"/>
    <mergeCell ref="A9:C9"/>
    <mergeCell ref="K11:K12"/>
    <mergeCell ref="K13:L13"/>
    <mergeCell ref="P10:P13"/>
    <mergeCell ref="K9:P9"/>
    <mergeCell ref="K20:L20"/>
    <mergeCell ref="K15:N15"/>
    <mergeCell ref="Y3:AB3"/>
    <mergeCell ref="R5:S5"/>
    <mergeCell ref="R6:S6"/>
    <mergeCell ref="A4:F4"/>
    <mergeCell ref="K40:L41"/>
    <mergeCell ref="M40:N41"/>
    <mergeCell ref="P29:P33"/>
    <mergeCell ref="K39:L39"/>
    <mergeCell ref="M39:N39"/>
    <mergeCell ref="I32:I44"/>
    <mergeCell ref="A31:G31"/>
    <mergeCell ref="H33:H44"/>
    <mergeCell ref="D20:F21"/>
    <mergeCell ref="A23:D23"/>
    <mergeCell ref="O3:P3"/>
    <mergeCell ref="R3:U3"/>
    <mergeCell ref="B32:D32"/>
    <mergeCell ref="E32:G32"/>
    <mergeCell ref="B33:D33"/>
    <mergeCell ref="E33:G33"/>
    <mergeCell ref="B68:D68"/>
    <mergeCell ref="E68:G68"/>
    <mergeCell ref="A66:D66"/>
    <mergeCell ref="A49:G49"/>
    <mergeCell ref="B50:D50"/>
    <mergeCell ref="B51:D51"/>
    <mergeCell ref="A50:A52"/>
    <mergeCell ref="A47:D47"/>
    <mergeCell ref="E52:F62"/>
    <mergeCell ref="H68:H72"/>
    <mergeCell ref="A76:G76"/>
    <mergeCell ref="A80:A81"/>
    <mergeCell ref="A82:A84"/>
    <mergeCell ref="A85:A87"/>
    <mergeCell ref="B69:D69"/>
    <mergeCell ref="E69:G69"/>
    <mergeCell ref="A68:A70"/>
  </mergeCells>
  <phoneticPr fontId="2" type="noConversion"/>
  <pageMargins left="0.7" right="0.7" top="0.75" bottom="0.75" header="0.3" footer="0.3"/>
  <pageSetup paperSize="9" orientation="portrait" horizont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M46"/>
  <sheetViews>
    <sheetView showGridLines="0" topLeftCell="C1" zoomScale="90" zoomScaleNormal="90" workbookViewId="0">
      <selection activeCell="I23" sqref="I23"/>
    </sheetView>
  </sheetViews>
  <sheetFormatPr defaultColWidth="9" defaultRowHeight="15.75"/>
  <cols>
    <col min="1" max="1" width="9" style="28"/>
    <col min="2" max="2" width="24.75" style="28" customWidth="1"/>
    <col min="3" max="3" width="39.375" style="28" customWidth="1"/>
    <col min="4" max="7" width="16.75" style="28" customWidth="1"/>
    <col min="8" max="12" width="9" style="28"/>
    <col min="13" max="13" width="12.25" style="28" bestFit="1" customWidth="1"/>
    <col min="14" max="16384" width="9" style="28"/>
  </cols>
  <sheetData>
    <row r="3" spans="2:13" ht="23.25">
      <c r="B3" s="260" t="s">
        <v>1199</v>
      </c>
      <c r="C3" s="260"/>
    </row>
    <row r="4" spans="2:13">
      <c r="B4" s="314" t="s">
        <v>1202</v>
      </c>
      <c r="C4" s="22" t="s">
        <v>1208</v>
      </c>
      <c r="H4" s="28">
        <f>15*37</f>
        <v>555</v>
      </c>
    </row>
    <row r="5" spans="2:13">
      <c r="B5" s="314" t="s">
        <v>1203</v>
      </c>
      <c r="C5" s="22" t="s">
        <v>1208</v>
      </c>
    </row>
    <row r="6" spans="2:13">
      <c r="B6" s="314" t="s">
        <v>1204</v>
      </c>
      <c r="C6" s="22" t="s">
        <v>1208</v>
      </c>
    </row>
    <row r="7" spans="2:13">
      <c r="B7" s="314" t="s">
        <v>1205</v>
      </c>
      <c r="C7" s="22" t="s">
        <v>1209</v>
      </c>
    </row>
    <row r="8" spans="2:13">
      <c r="B8" s="314" t="s">
        <v>1206</v>
      </c>
      <c r="C8" s="22" t="s">
        <v>1209</v>
      </c>
    </row>
    <row r="9" spans="2:13">
      <c r="B9" s="315" t="s">
        <v>1207</v>
      </c>
      <c r="C9" s="22" t="s">
        <v>1208</v>
      </c>
    </row>
    <row r="11" spans="2:13" ht="23.25">
      <c r="B11" s="536" t="s">
        <v>1214</v>
      </c>
      <c r="C11" s="536"/>
      <c r="D11" s="536"/>
      <c r="E11" s="536"/>
      <c r="F11" s="536"/>
      <c r="G11" s="536"/>
    </row>
    <row r="12" spans="2:13" s="93" customFormat="1" ht="26.25" customHeight="1">
      <c r="B12" s="94" t="s">
        <v>576</v>
      </c>
      <c r="C12" s="94" t="s">
        <v>581</v>
      </c>
      <c r="D12" s="94" t="s">
        <v>577</v>
      </c>
      <c r="E12" s="94" t="s">
        <v>578</v>
      </c>
      <c r="F12" s="94" t="s">
        <v>579</v>
      </c>
      <c r="G12" s="94" t="s">
        <v>580</v>
      </c>
      <c r="M12" s="93">
        <f>18.5*2</f>
        <v>37</v>
      </c>
    </row>
    <row r="13" spans="2:13" s="93" customFormat="1" ht="19.5" customHeight="1">
      <c r="B13" s="407" t="s">
        <v>582</v>
      </c>
      <c r="C13" s="103" t="s">
        <v>609</v>
      </c>
      <c r="D13" s="102"/>
      <c r="E13" s="104" t="s">
        <v>591</v>
      </c>
      <c r="F13" s="102"/>
      <c r="G13" s="104" t="s">
        <v>591</v>
      </c>
      <c r="M13" s="93">
        <f>36*37</f>
        <v>1332</v>
      </c>
    </row>
    <row r="14" spans="2:13">
      <c r="B14" s="538"/>
      <c r="C14" s="74" t="s">
        <v>608</v>
      </c>
      <c r="D14" s="97"/>
      <c r="E14" s="104" t="s">
        <v>591</v>
      </c>
      <c r="F14" s="97"/>
      <c r="G14" s="104" t="s">
        <v>591</v>
      </c>
      <c r="M14" s="28">
        <f>6.5*48</f>
        <v>312</v>
      </c>
    </row>
    <row r="15" spans="2:13" ht="24.75" customHeight="1">
      <c r="B15" s="408"/>
      <c r="C15" s="74" t="s">
        <v>592</v>
      </c>
      <c r="D15" s="97"/>
      <c r="E15" s="97"/>
      <c r="F15" s="104" t="s">
        <v>591</v>
      </c>
      <c r="G15" s="104" t="s">
        <v>591</v>
      </c>
      <c r="M15" s="28">
        <f>M13/M14</f>
        <v>4.2692307692307692</v>
      </c>
    </row>
    <row r="16" spans="2:13">
      <c r="B16" s="74" t="s">
        <v>583</v>
      </c>
      <c r="C16" s="74"/>
      <c r="D16" s="97"/>
      <c r="E16" s="104" t="s">
        <v>591</v>
      </c>
      <c r="F16" s="97"/>
      <c r="G16" s="97"/>
    </row>
    <row r="17" spans="2:13" ht="16.5" customHeight="1">
      <c r="B17" s="407" t="s">
        <v>584</v>
      </c>
      <c r="C17" s="74" t="s">
        <v>612</v>
      </c>
      <c r="D17" s="97"/>
      <c r="E17" s="97"/>
      <c r="F17" s="104" t="s">
        <v>591</v>
      </c>
      <c r="G17" s="97"/>
      <c r="K17" s="28" t="s">
        <v>593</v>
      </c>
      <c r="M17" s="28">
        <f>18*12*6.5</f>
        <v>1404</v>
      </c>
    </row>
    <row r="18" spans="2:13">
      <c r="B18" s="538"/>
      <c r="C18" s="97" t="s">
        <v>610</v>
      </c>
      <c r="D18" s="97"/>
      <c r="E18" s="55"/>
      <c r="F18" s="104" t="s">
        <v>591</v>
      </c>
      <c r="G18" s="97"/>
    </row>
    <row r="19" spans="2:13">
      <c r="B19" s="538"/>
      <c r="C19" s="97" t="s">
        <v>611</v>
      </c>
      <c r="D19" s="97"/>
      <c r="E19" s="104" t="s">
        <v>591</v>
      </c>
      <c r="F19" s="97"/>
      <c r="G19" s="97"/>
    </row>
    <row r="20" spans="2:13" ht="15.75" customHeight="1">
      <c r="B20" s="408"/>
      <c r="C20" s="74" t="s">
        <v>618</v>
      </c>
      <c r="D20" s="97"/>
      <c r="E20" s="104" t="s">
        <v>591</v>
      </c>
      <c r="F20" s="97"/>
      <c r="G20" s="97"/>
    </row>
    <row r="21" spans="2:13" ht="19.5" customHeight="1">
      <c r="B21" s="407" t="s">
        <v>614</v>
      </c>
      <c r="C21" s="74" t="s">
        <v>613</v>
      </c>
      <c r="D21" s="97"/>
      <c r="E21" s="539" t="s">
        <v>593</v>
      </c>
      <c r="F21" s="97"/>
      <c r="G21" s="97"/>
    </row>
    <row r="22" spans="2:13">
      <c r="B22" s="538"/>
      <c r="C22" s="74" t="s">
        <v>587</v>
      </c>
      <c r="D22" s="97"/>
      <c r="E22" s="540"/>
      <c r="F22" s="97"/>
      <c r="G22" s="97"/>
    </row>
    <row r="23" spans="2:13">
      <c r="B23" s="538"/>
      <c r="C23" s="74" t="s">
        <v>588</v>
      </c>
      <c r="D23" s="97"/>
      <c r="E23" s="540"/>
      <c r="F23" s="97"/>
      <c r="G23" s="97"/>
    </row>
    <row r="24" spans="2:13">
      <c r="B24" s="408"/>
      <c r="C24" s="74" t="s">
        <v>589</v>
      </c>
      <c r="D24" s="97"/>
      <c r="E24" s="541"/>
      <c r="F24" s="97"/>
      <c r="G24" s="97"/>
    </row>
    <row r="25" spans="2:13">
      <c r="B25" s="407" t="s">
        <v>585</v>
      </c>
      <c r="C25" s="74" t="s">
        <v>590</v>
      </c>
      <c r="D25" s="97"/>
      <c r="E25" s="97"/>
      <c r="F25" s="104" t="s">
        <v>591</v>
      </c>
      <c r="G25" s="97"/>
    </row>
    <row r="26" spans="2:13">
      <c r="B26" s="538"/>
      <c r="C26" s="74" t="s">
        <v>595</v>
      </c>
      <c r="D26" s="97"/>
      <c r="E26" s="104" t="s">
        <v>591</v>
      </c>
      <c r="F26" s="97"/>
      <c r="G26" s="97"/>
    </row>
    <row r="27" spans="2:13" ht="47.25">
      <c r="B27" s="408"/>
      <c r="C27" s="74" t="s">
        <v>615</v>
      </c>
      <c r="D27" s="104" t="s">
        <v>591</v>
      </c>
      <c r="E27" s="55"/>
      <c r="F27" s="97"/>
      <c r="G27" s="97"/>
    </row>
    <row r="28" spans="2:13">
      <c r="B28" s="464" t="s">
        <v>586</v>
      </c>
      <c r="C28" s="74" t="s">
        <v>617</v>
      </c>
      <c r="D28" s="97"/>
      <c r="E28" s="97"/>
      <c r="F28" s="104" t="s">
        <v>591</v>
      </c>
      <c r="G28" s="97"/>
    </row>
    <row r="29" spans="2:13">
      <c r="B29" s="464"/>
      <c r="C29" s="97" t="s">
        <v>616</v>
      </c>
      <c r="D29" s="97"/>
      <c r="E29" s="97"/>
      <c r="F29" s="104" t="s">
        <v>591</v>
      </c>
      <c r="G29" s="97"/>
    </row>
    <row r="30" spans="2:13">
      <c r="B30" s="464"/>
      <c r="C30" s="97" t="s">
        <v>594</v>
      </c>
      <c r="D30" s="97"/>
      <c r="E30" s="104" t="s">
        <v>591</v>
      </c>
      <c r="F30" s="97"/>
      <c r="G30" s="97"/>
    </row>
    <row r="31" spans="2:13">
      <c r="D31" s="537" t="s">
        <v>1210</v>
      </c>
      <c r="E31" s="537" t="s">
        <v>1226</v>
      </c>
      <c r="F31" s="537" t="s">
        <v>1211</v>
      </c>
      <c r="G31" s="537" t="s">
        <v>1213</v>
      </c>
    </row>
    <row r="32" spans="2:13">
      <c r="D32" s="537"/>
      <c r="E32" s="537"/>
      <c r="F32" s="537"/>
      <c r="G32" s="537"/>
    </row>
    <row r="33" spans="2:7">
      <c r="D33" s="537"/>
      <c r="E33" s="537"/>
      <c r="F33" s="537"/>
      <c r="G33" s="537"/>
    </row>
    <row r="34" spans="2:7">
      <c r="D34" s="537"/>
      <c r="E34" s="537"/>
      <c r="F34" s="537"/>
      <c r="G34" s="537"/>
    </row>
    <row r="35" spans="2:7">
      <c r="D35" s="537"/>
      <c r="E35" s="537"/>
      <c r="F35" s="537"/>
      <c r="G35" s="537"/>
    </row>
    <row r="36" spans="2:7">
      <c r="D36" s="537"/>
      <c r="E36" s="537"/>
      <c r="F36" s="537"/>
      <c r="G36" s="537"/>
    </row>
    <row r="37" spans="2:7">
      <c r="D37" s="537"/>
      <c r="E37" s="537"/>
      <c r="F37" s="537"/>
      <c r="G37" s="537"/>
    </row>
    <row r="42" spans="2:7" ht="36.75" customHeight="1">
      <c r="B42" s="536" t="s">
        <v>1224</v>
      </c>
      <c r="C42" s="536"/>
      <c r="D42" s="536"/>
      <c r="E42" s="536"/>
      <c r="F42" s="536"/>
      <c r="G42" s="536"/>
    </row>
    <row r="43" spans="2:7">
      <c r="B43" s="316" t="s">
        <v>1215</v>
      </c>
      <c r="C43" s="316" t="s">
        <v>1216</v>
      </c>
      <c r="D43" s="316" t="s">
        <v>1217</v>
      </c>
      <c r="E43" s="316" t="s">
        <v>1218</v>
      </c>
      <c r="F43" s="316" t="s">
        <v>1219</v>
      </c>
      <c r="G43" s="316" t="s">
        <v>1220</v>
      </c>
    </row>
    <row r="44" spans="2:7">
      <c r="B44" s="316" t="s">
        <v>1221</v>
      </c>
      <c r="C44" s="316" t="s">
        <v>593</v>
      </c>
      <c r="D44" s="316" t="s">
        <v>593</v>
      </c>
      <c r="E44" s="316" t="s">
        <v>593</v>
      </c>
      <c r="F44" s="316" t="s">
        <v>593</v>
      </c>
      <c r="G44" s="316" t="s">
        <v>593</v>
      </c>
    </row>
    <row r="45" spans="2:7">
      <c r="B45" s="316" t="s">
        <v>1222</v>
      </c>
      <c r="C45" s="316" t="s">
        <v>593</v>
      </c>
      <c r="D45" s="316" t="s">
        <v>593</v>
      </c>
      <c r="E45" s="316" t="s">
        <v>593</v>
      </c>
      <c r="F45" s="316" t="s">
        <v>593</v>
      </c>
      <c r="G45" s="316"/>
    </row>
    <row r="46" spans="2:7">
      <c r="B46" s="316" t="s">
        <v>1223</v>
      </c>
      <c r="C46" s="316" t="s">
        <v>593</v>
      </c>
      <c r="D46" s="316" t="s">
        <v>593</v>
      </c>
      <c r="E46" s="316"/>
      <c r="F46" s="316" t="s">
        <v>593</v>
      </c>
      <c r="G46" s="316"/>
    </row>
  </sheetData>
  <mergeCells count="12">
    <mergeCell ref="B42:G42"/>
    <mergeCell ref="B11:G11"/>
    <mergeCell ref="D31:D37"/>
    <mergeCell ref="E31:E37"/>
    <mergeCell ref="F31:F37"/>
    <mergeCell ref="G31:G37"/>
    <mergeCell ref="B13:B15"/>
    <mergeCell ref="B28:B30"/>
    <mergeCell ref="B17:B20"/>
    <mergeCell ref="B21:B24"/>
    <mergeCell ref="E21:E24"/>
    <mergeCell ref="B25:B27"/>
  </mergeCells>
  <phoneticPr fontId="2" type="noConversion"/>
  <pageMargins left="0.7" right="0.7" top="0.75" bottom="0.75" header="0.3" footer="0.3"/>
  <pageSetup paperSize="9" orientation="portrait" horizontalDpi="300" verticalDpi="0" copies="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4"/>
  <sheetViews>
    <sheetView showGridLines="0" topLeftCell="A16" workbookViewId="0">
      <selection activeCell="H18" sqref="H18"/>
    </sheetView>
  </sheetViews>
  <sheetFormatPr defaultRowHeight="15.75"/>
  <cols>
    <col min="3" max="3" width="23.25" customWidth="1"/>
    <col min="4" max="4" width="31.875" customWidth="1"/>
    <col min="5" max="5" width="35.75" customWidth="1"/>
    <col min="7" max="7" width="18.625" style="27" customWidth="1"/>
    <col min="8" max="8" width="17.375" customWidth="1"/>
    <col min="9" max="9" width="19.875" customWidth="1"/>
    <col min="10" max="14" width="15.125" customWidth="1"/>
    <col min="15" max="15" width="12" customWidth="1"/>
  </cols>
  <sheetData>
    <row r="2" spans="1:14" ht="30.75" customHeight="1">
      <c r="A2" s="341" t="s">
        <v>442</v>
      </c>
      <c r="B2" s="542"/>
      <c r="C2" s="542"/>
      <c r="D2" s="542"/>
      <c r="E2" s="542"/>
    </row>
    <row r="3" spans="1:14">
      <c r="A3" s="339" t="s">
        <v>420</v>
      </c>
      <c r="B3" s="339"/>
      <c r="C3" s="77" t="s">
        <v>421</v>
      </c>
      <c r="D3" s="77" t="s">
        <v>422</v>
      </c>
      <c r="E3" s="77" t="s">
        <v>423</v>
      </c>
    </row>
    <row r="4" spans="1:14" ht="39" customHeight="1">
      <c r="A4" s="339" t="s">
        <v>441</v>
      </c>
      <c r="B4" s="77" t="s">
        <v>424</v>
      </c>
      <c r="C4" s="79" t="s">
        <v>425</v>
      </c>
      <c r="D4" s="77" t="s">
        <v>426</v>
      </c>
      <c r="E4" s="77" t="s">
        <v>427</v>
      </c>
    </row>
    <row r="5" spans="1:14" ht="39" customHeight="1">
      <c r="A5" s="339"/>
      <c r="B5" s="77" t="s">
        <v>428</v>
      </c>
      <c r="C5" s="79" t="s">
        <v>429</v>
      </c>
      <c r="D5" s="79" t="s">
        <v>430</v>
      </c>
      <c r="E5" s="77" t="s">
        <v>427</v>
      </c>
    </row>
    <row r="6" spans="1:14" ht="77.25" customHeight="1">
      <c r="A6" s="339"/>
      <c r="B6" s="77" t="s">
        <v>431</v>
      </c>
      <c r="C6" s="79" t="s">
        <v>432</v>
      </c>
      <c r="D6" s="79" t="s">
        <v>433</v>
      </c>
      <c r="E6" s="78" t="s">
        <v>596</v>
      </c>
    </row>
    <row r="7" spans="1:14" ht="84.75" customHeight="1">
      <c r="A7" s="339" t="s">
        <v>440</v>
      </c>
      <c r="B7" s="77" t="s">
        <v>438</v>
      </c>
      <c r="C7" s="464" t="s">
        <v>434</v>
      </c>
      <c r="D7" s="79" t="s">
        <v>435</v>
      </c>
      <c r="E7" s="79" t="s">
        <v>436</v>
      </c>
    </row>
    <row r="8" spans="1:14" ht="39" customHeight="1">
      <c r="A8" s="339"/>
      <c r="B8" s="77" t="s">
        <v>439</v>
      </c>
      <c r="C8" s="464"/>
      <c r="D8" s="339" t="s">
        <v>437</v>
      </c>
      <c r="E8" s="339"/>
    </row>
    <row r="9" spans="1:14" s="51" customFormat="1" ht="39" customHeight="1">
      <c r="A9" s="65"/>
      <c r="B9" s="66"/>
      <c r="C9" s="67"/>
      <c r="D9" s="65"/>
      <c r="E9" s="65"/>
      <c r="G9" s="27"/>
    </row>
    <row r="10" spans="1:14" ht="39" customHeight="1">
      <c r="A10" s="546" t="s">
        <v>457</v>
      </c>
      <c r="B10" s="546"/>
      <c r="C10" s="546"/>
      <c r="D10" s="546"/>
      <c r="E10" s="546"/>
      <c r="F10" s="547" t="s">
        <v>598</v>
      </c>
      <c r="G10" s="548"/>
      <c r="H10" s="548"/>
      <c r="I10" s="548"/>
      <c r="J10" s="562" t="s">
        <v>600</v>
      </c>
      <c r="K10" s="563"/>
      <c r="L10" s="563"/>
      <c r="M10" s="563"/>
      <c r="N10" s="564"/>
    </row>
    <row r="11" spans="1:14" s="1" customFormat="1" ht="39" customHeight="1">
      <c r="A11" s="3"/>
      <c r="B11" s="63" t="s">
        <v>443</v>
      </c>
      <c r="C11" s="559" t="s">
        <v>444</v>
      </c>
      <c r="D11" s="560"/>
      <c r="E11" s="561"/>
      <c r="F11" s="50" t="s">
        <v>453</v>
      </c>
      <c r="G11" s="115" t="s">
        <v>454</v>
      </c>
      <c r="H11" s="50" t="s">
        <v>455</v>
      </c>
      <c r="I11" s="63" t="s">
        <v>2</v>
      </c>
      <c r="J11" s="95" t="s">
        <v>601</v>
      </c>
      <c r="K11" s="95" t="s">
        <v>602</v>
      </c>
      <c r="L11" s="95" t="s">
        <v>603</v>
      </c>
      <c r="M11" s="96" t="s">
        <v>604</v>
      </c>
      <c r="N11" s="95" t="s">
        <v>605</v>
      </c>
    </row>
    <row r="12" spans="1:14" ht="39" customHeight="1">
      <c r="A12" s="8" t="s">
        <v>445</v>
      </c>
      <c r="B12" s="50"/>
      <c r="C12" s="549" t="s">
        <v>452</v>
      </c>
      <c r="D12" s="550"/>
      <c r="E12" s="550"/>
      <c r="F12" s="339" t="s">
        <v>456</v>
      </c>
      <c r="G12" s="115">
        <v>4</v>
      </c>
      <c r="H12" s="396">
        <v>160</v>
      </c>
      <c r="I12" s="544" t="s">
        <v>599</v>
      </c>
      <c r="J12" s="77">
        <v>4</v>
      </c>
      <c r="K12" s="77">
        <v>4.4000000000000004</v>
      </c>
      <c r="L12" s="77">
        <v>4.5</v>
      </c>
      <c r="M12" s="77">
        <v>20</v>
      </c>
      <c r="N12" s="77">
        <v>2.2000000000000002</v>
      </c>
    </row>
    <row r="13" spans="1:14" ht="84" customHeight="1">
      <c r="A13" s="556" t="s">
        <v>446</v>
      </c>
      <c r="B13" s="50" t="s">
        <v>447</v>
      </c>
      <c r="C13" s="551" t="s">
        <v>597</v>
      </c>
      <c r="D13" s="550"/>
      <c r="E13" s="550"/>
      <c r="F13" s="339"/>
      <c r="G13" s="115">
        <v>6</v>
      </c>
      <c r="H13" s="479"/>
      <c r="I13" s="544"/>
      <c r="J13" s="77">
        <v>6</v>
      </c>
      <c r="K13" s="77">
        <v>3.6</v>
      </c>
      <c r="L13" s="77">
        <v>4</v>
      </c>
      <c r="M13" s="77">
        <v>12.5</v>
      </c>
      <c r="N13" s="77">
        <v>1.8</v>
      </c>
    </row>
    <row r="14" spans="1:14" ht="99" customHeight="1">
      <c r="A14" s="557"/>
      <c r="B14" s="50" t="s">
        <v>448</v>
      </c>
      <c r="C14" s="550"/>
      <c r="D14" s="550"/>
      <c r="E14" s="550"/>
      <c r="F14" s="339"/>
      <c r="G14" s="115">
        <v>8</v>
      </c>
      <c r="H14" s="397"/>
      <c r="I14" s="544"/>
      <c r="J14" s="77">
        <v>8</v>
      </c>
      <c r="K14" s="77">
        <v>3.4</v>
      </c>
      <c r="L14" s="77">
        <v>3.6</v>
      </c>
      <c r="M14" s="77">
        <v>11.5</v>
      </c>
      <c r="N14" s="77">
        <v>1.7</v>
      </c>
    </row>
    <row r="15" spans="1:14" ht="51.75" customHeight="1">
      <c r="A15" s="556" t="s">
        <v>449</v>
      </c>
      <c r="B15" s="50" t="s">
        <v>447</v>
      </c>
      <c r="C15" s="552"/>
      <c r="D15" s="553"/>
      <c r="E15" s="554"/>
      <c r="F15" s="339"/>
      <c r="G15" s="115">
        <v>12</v>
      </c>
      <c r="H15" s="396">
        <v>260</v>
      </c>
      <c r="I15" s="544"/>
      <c r="J15" s="396">
        <v>12</v>
      </c>
      <c r="K15" s="396">
        <v>3</v>
      </c>
      <c r="L15" s="396">
        <v>3.6</v>
      </c>
      <c r="M15" s="396">
        <v>9</v>
      </c>
      <c r="N15" s="396">
        <v>1.5</v>
      </c>
    </row>
    <row r="16" spans="1:14" ht="129.75" customHeight="1">
      <c r="A16" s="557"/>
      <c r="B16" s="50" t="s">
        <v>448</v>
      </c>
      <c r="C16" s="555" t="s">
        <v>606</v>
      </c>
      <c r="D16" s="553"/>
      <c r="E16" s="554"/>
      <c r="F16" s="339"/>
      <c r="G16" s="115">
        <v>16</v>
      </c>
      <c r="H16" s="397"/>
      <c r="I16" s="544"/>
      <c r="J16" s="397"/>
      <c r="K16" s="397"/>
      <c r="L16" s="397"/>
      <c r="M16" s="397"/>
      <c r="N16" s="397"/>
    </row>
    <row r="17" spans="1:11" ht="45.75" customHeight="1">
      <c r="A17" s="556" t="s">
        <v>450</v>
      </c>
      <c r="B17" s="50" t="s">
        <v>447</v>
      </c>
      <c r="C17" s="552"/>
      <c r="D17" s="553"/>
      <c r="E17" s="554"/>
      <c r="F17" s="64"/>
    </row>
    <row r="18" spans="1:11" ht="87" customHeight="1">
      <c r="A18" s="558"/>
      <c r="B18" s="50" t="s">
        <v>448</v>
      </c>
      <c r="C18" s="552"/>
      <c r="D18" s="553"/>
      <c r="E18" s="554"/>
      <c r="F18" s="64"/>
    </row>
    <row r="19" spans="1:11" ht="44.25" customHeight="1">
      <c r="A19" s="557"/>
      <c r="B19" s="50" t="s">
        <v>451</v>
      </c>
      <c r="C19" s="552"/>
      <c r="D19" s="553"/>
      <c r="E19" s="554"/>
      <c r="F19" s="64"/>
    </row>
    <row r="20" spans="1:11">
      <c r="B20" s="30"/>
      <c r="D20" s="485"/>
      <c r="E20" s="485"/>
    </row>
    <row r="21" spans="1:11">
      <c r="D21" s="485"/>
      <c r="E21" s="485"/>
    </row>
    <row r="22" spans="1:11" s="130" customFormat="1" ht="30" customHeight="1">
      <c r="D22" s="543"/>
      <c r="E22" s="543"/>
      <c r="F22" s="545" t="s">
        <v>698</v>
      </c>
      <c r="G22" s="545"/>
      <c r="H22" s="545"/>
      <c r="I22" s="545"/>
      <c r="J22" s="545"/>
      <c r="K22" s="545"/>
    </row>
    <row r="23" spans="1:11" s="114" customFormat="1" ht="24" customHeight="1">
      <c r="D23" s="116"/>
      <c r="E23" s="116"/>
      <c r="F23" s="113"/>
      <c r="G23" s="113"/>
      <c r="H23" s="113" t="s">
        <v>709</v>
      </c>
      <c r="I23" s="113" t="s">
        <v>710</v>
      </c>
      <c r="J23" s="113" t="s">
        <v>711</v>
      </c>
      <c r="K23" s="113" t="s">
        <v>712</v>
      </c>
    </row>
    <row r="24" spans="1:11" ht="23.25" customHeight="1">
      <c r="D24" s="485"/>
      <c r="E24" s="485"/>
      <c r="F24" s="339" t="s">
        <v>699</v>
      </c>
      <c r="G24" s="407" t="s">
        <v>700</v>
      </c>
      <c r="H24" s="129" t="s">
        <v>706</v>
      </c>
      <c r="I24" s="113">
        <v>12</v>
      </c>
      <c r="J24" s="396">
        <v>160</v>
      </c>
      <c r="K24" s="396" t="s">
        <v>708</v>
      </c>
    </row>
    <row r="25" spans="1:11" s="114" customFormat="1">
      <c r="D25" s="116"/>
      <c r="E25" s="116"/>
      <c r="F25" s="339"/>
      <c r="G25" s="408"/>
      <c r="H25" s="129" t="s">
        <v>707</v>
      </c>
      <c r="I25" s="113">
        <v>15</v>
      </c>
      <c r="J25" s="479"/>
      <c r="K25" s="479"/>
    </row>
    <row r="26" spans="1:11" ht="21.75" customHeight="1">
      <c r="D26" s="485"/>
      <c r="E26" s="485"/>
      <c r="F26" s="339"/>
      <c r="G26" s="407" t="s">
        <v>701</v>
      </c>
      <c r="H26" s="129" t="s">
        <v>706</v>
      </c>
      <c r="I26" s="113">
        <v>15</v>
      </c>
      <c r="J26" s="479"/>
      <c r="K26" s="479"/>
    </row>
    <row r="27" spans="1:11" s="114" customFormat="1">
      <c r="D27" s="116"/>
      <c r="E27" s="116"/>
      <c r="F27" s="339"/>
      <c r="G27" s="408"/>
      <c r="H27" s="129" t="s">
        <v>707</v>
      </c>
      <c r="I27" s="113">
        <v>20</v>
      </c>
      <c r="J27" s="479"/>
      <c r="K27" s="479"/>
    </row>
    <row r="28" spans="1:11" ht="31.5">
      <c r="D28" s="485"/>
      <c r="E28" s="485"/>
      <c r="F28" s="339" t="s">
        <v>702</v>
      </c>
      <c r="G28" s="115" t="s">
        <v>703</v>
      </c>
      <c r="H28" s="339" t="s">
        <v>705</v>
      </c>
      <c r="I28" s="113">
        <v>15</v>
      </c>
      <c r="J28" s="479"/>
      <c r="K28" s="479"/>
    </row>
    <row r="29" spans="1:11" ht="31.5">
      <c r="D29" s="485"/>
      <c r="E29" s="485"/>
      <c r="F29" s="339"/>
      <c r="G29" s="115" t="s">
        <v>704</v>
      </c>
      <c r="H29" s="339"/>
      <c r="I29" s="113">
        <v>20</v>
      </c>
      <c r="J29" s="397"/>
      <c r="K29" s="397"/>
    </row>
    <row r="30" spans="1:11">
      <c r="D30" s="485"/>
      <c r="E30" s="485"/>
    </row>
    <row r="31" spans="1:11">
      <c r="D31" s="485"/>
      <c r="E31" s="485"/>
    </row>
    <row r="32" spans="1:11">
      <c r="D32" s="485"/>
      <c r="E32" s="485"/>
    </row>
    <row r="54" spans="10:10">
      <c r="J54">
        <f>160*1.3</f>
        <v>208</v>
      </c>
    </row>
  </sheetData>
  <mergeCells count="48">
    <mergeCell ref="J10:N10"/>
    <mergeCell ref="J15:J16"/>
    <mergeCell ref="M15:M16"/>
    <mergeCell ref="K15:K16"/>
    <mergeCell ref="L15:L16"/>
    <mergeCell ref="N15:N16"/>
    <mergeCell ref="A13:A14"/>
    <mergeCell ref="A15:A16"/>
    <mergeCell ref="A17:A19"/>
    <mergeCell ref="C11:E11"/>
    <mergeCell ref="F12:F16"/>
    <mergeCell ref="A10:E10"/>
    <mergeCell ref="F10:I10"/>
    <mergeCell ref="D32:E32"/>
    <mergeCell ref="C12:E12"/>
    <mergeCell ref="C13:E13"/>
    <mergeCell ref="C14:E14"/>
    <mergeCell ref="C15:E15"/>
    <mergeCell ref="C16:E16"/>
    <mergeCell ref="C17:E17"/>
    <mergeCell ref="C18:E18"/>
    <mergeCell ref="C19:E19"/>
    <mergeCell ref="D24:E24"/>
    <mergeCell ref="D26:E26"/>
    <mergeCell ref="D28:E28"/>
    <mergeCell ref="D29:E29"/>
    <mergeCell ref="D30:E30"/>
    <mergeCell ref="D31:E31"/>
    <mergeCell ref="D20:E20"/>
    <mergeCell ref="D21:E21"/>
    <mergeCell ref="D22:E22"/>
    <mergeCell ref="I12:I16"/>
    <mergeCell ref="H15:H16"/>
    <mergeCell ref="H12:H14"/>
    <mergeCell ref="H28:H29"/>
    <mergeCell ref="F22:K22"/>
    <mergeCell ref="J24:J29"/>
    <mergeCell ref="K24:K29"/>
    <mergeCell ref="G24:G25"/>
    <mergeCell ref="G26:G27"/>
    <mergeCell ref="F24:F27"/>
    <mergeCell ref="F28:F29"/>
    <mergeCell ref="A2:E2"/>
    <mergeCell ref="D8:E8"/>
    <mergeCell ref="C7:C8"/>
    <mergeCell ref="A7:A8"/>
    <mergeCell ref="A4:A6"/>
    <mergeCell ref="A3:B3"/>
  </mergeCells>
  <phoneticPr fontId="2" type="noConversion"/>
  <pageMargins left="0.7" right="0.7" top="0.75" bottom="0.75" header="0.3" footer="0.3"/>
  <pageSetup paperSize="9" orientation="portrait" horizontalDpi="300" verticalDpi="0" copies="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1"/>
  <sheetViews>
    <sheetView showGridLines="0" workbookViewId="0">
      <selection activeCell="A10" sqref="A10:E10"/>
    </sheetView>
  </sheetViews>
  <sheetFormatPr defaultColWidth="9" defaultRowHeight="15.75"/>
  <cols>
    <col min="1" max="1" width="14.75" style="1" customWidth="1"/>
    <col min="2" max="2" width="17" style="1" customWidth="1"/>
    <col min="3" max="3" width="40.25" style="1" customWidth="1"/>
    <col min="4" max="4" width="20.375" style="1" customWidth="1"/>
    <col min="5" max="5" width="30.25" style="1" customWidth="1"/>
    <col min="6" max="16384" width="9" style="1"/>
  </cols>
  <sheetData>
    <row r="2" spans="1:5">
      <c r="A2" s="566" t="s">
        <v>458</v>
      </c>
      <c r="B2" s="567"/>
      <c r="C2" s="60" t="s">
        <v>464</v>
      </c>
      <c r="D2" s="60" t="s">
        <v>465</v>
      </c>
    </row>
    <row r="3" spans="1:5" ht="18.75" customHeight="1">
      <c r="A3" s="339" t="s">
        <v>459</v>
      </c>
      <c r="B3" s="60" t="s">
        <v>460</v>
      </c>
      <c r="C3" s="464" t="s">
        <v>466</v>
      </c>
      <c r="D3" s="339" t="s">
        <v>467</v>
      </c>
    </row>
    <row r="4" spans="1:5">
      <c r="A4" s="339"/>
      <c r="B4" s="60" t="s">
        <v>461</v>
      </c>
      <c r="C4" s="464"/>
      <c r="D4" s="339"/>
    </row>
    <row r="5" spans="1:5">
      <c r="A5" s="339"/>
      <c r="B5" s="60" t="s">
        <v>462</v>
      </c>
      <c r="C5" s="464"/>
      <c r="D5" s="339"/>
    </row>
    <row r="6" spans="1:5">
      <c r="A6" s="339"/>
      <c r="B6" s="60" t="s">
        <v>463</v>
      </c>
      <c r="C6" s="464"/>
      <c r="D6" s="339"/>
    </row>
    <row r="7" spans="1:5" ht="47.25">
      <c r="A7" s="339" t="s">
        <v>468</v>
      </c>
      <c r="B7" s="339"/>
      <c r="C7" s="62" t="s">
        <v>469</v>
      </c>
      <c r="D7" s="60" t="s">
        <v>471</v>
      </c>
    </row>
    <row r="8" spans="1:5" ht="31.5">
      <c r="A8" s="339" t="s">
        <v>472</v>
      </c>
      <c r="B8" s="339"/>
      <c r="C8" s="62" t="s">
        <v>473</v>
      </c>
      <c r="D8" s="60" t="s">
        <v>474</v>
      </c>
    </row>
    <row r="10" spans="1:5" ht="20.25">
      <c r="A10" s="545" t="s">
        <v>475</v>
      </c>
      <c r="B10" s="545"/>
      <c r="C10" s="545"/>
      <c r="D10" s="545"/>
      <c r="E10" s="545"/>
    </row>
    <row r="11" spans="1:5" ht="30" customHeight="1">
      <c r="A11" s="339" t="s">
        <v>458</v>
      </c>
      <c r="B11" s="339"/>
      <c r="C11" s="3" t="s">
        <v>478</v>
      </c>
      <c r="D11" s="3" t="s">
        <v>479</v>
      </c>
      <c r="E11" s="3" t="s">
        <v>477</v>
      </c>
    </row>
    <row r="12" spans="1:5" ht="77.25" customHeight="1">
      <c r="A12" s="339" t="s">
        <v>459</v>
      </c>
      <c r="B12" s="60" t="s">
        <v>460</v>
      </c>
      <c r="C12" s="22" t="s">
        <v>480</v>
      </c>
      <c r="D12" s="3" t="s">
        <v>476</v>
      </c>
      <c r="E12" s="22" t="s">
        <v>481</v>
      </c>
    </row>
    <row r="13" spans="1:5" ht="77.25" customHeight="1">
      <c r="A13" s="339"/>
      <c r="B13" s="339" t="s">
        <v>461</v>
      </c>
      <c r="C13" s="22" t="s">
        <v>482</v>
      </c>
      <c r="D13" s="22" t="s">
        <v>483</v>
      </c>
      <c r="E13" s="480" t="s">
        <v>484</v>
      </c>
    </row>
    <row r="14" spans="1:5" ht="77.25" customHeight="1">
      <c r="A14" s="339"/>
      <c r="B14" s="339"/>
      <c r="C14" s="22" t="s">
        <v>485</v>
      </c>
      <c r="D14" s="3" t="s">
        <v>476</v>
      </c>
      <c r="E14" s="480"/>
    </row>
    <row r="15" spans="1:5" ht="77.25" customHeight="1">
      <c r="A15" s="339"/>
      <c r="B15" s="339" t="s">
        <v>462</v>
      </c>
      <c r="C15" s="22" t="s">
        <v>487</v>
      </c>
      <c r="D15" s="3" t="s">
        <v>486</v>
      </c>
      <c r="E15" s="464" t="s">
        <v>488</v>
      </c>
    </row>
    <row r="16" spans="1:5" ht="77.25" customHeight="1">
      <c r="A16" s="339"/>
      <c r="B16" s="339"/>
      <c r="C16" s="22" t="s">
        <v>489</v>
      </c>
      <c r="D16" s="3" t="s">
        <v>476</v>
      </c>
      <c r="E16" s="464"/>
    </row>
    <row r="17" spans="1:5" ht="77.25" customHeight="1">
      <c r="A17" s="339"/>
      <c r="B17" s="464" t="s">
        <v>490</v>
      </c>
      <c r="C17" s="22" t="s">
        <v>491</v>
      </c>
      <c r="D17" s="22" t="s">
        <v>492</v>
      </c>
      <c r="E17" s="464" t="s">
        <v>496</v>
      </c>
    </row>
    <row r="18" spans="1:5" ht="47.25">
      <c r="A18" s="339"/>
      <c r="B18" s="464"/>
      <c r="C18" s="22" t="s">
        <v>489</v>
      </c>
      <c r="D18" s="3" t="s">
        <v>476</v>
      </c>
      <c r="E18" s="464"/>
    </row>
    <row r="19" spans="1:5" ht="31.5">
      <c r="A19" s="339"/>
      <c r="B19" s="339" t="s">
        <v>493</v>
      </c>
      <c r="C19" s="22" t="s">
        <v>494</v>
      </c>
      <c r="D19" s="22" t="s">
        <v>495</v>
      </c>
      <c r="E19" s="464"/>
    </row>
    <row r="20" spans="1:5" ht="47.25">
      <c r="A20" s="339"/>
      <c r="B20" s="339"/>
      <c r="C20" s="22" t="s">
        <v>489</v>
      </c>
      <c r="D20" s="3" t="s">
        <v>476</v>
      </c>
      <c r="E20" s="464"/>
    </row>
    <row r="21" spans="1:5" ht="47.25">
      <c r="A21" s="464" t="s">
        <v>497</v>
      </c>
      <c r="B21" s="464"/>
      <c r="C21" s="22" t="s">
        <v>498</v>
      </c>
      <c r="D21" s="3" t="s">
        <v>470</v>
      </c>
      <c r="E21" s="22" t="s">
        <v>499</v>
      </c>
    </row>
    <row r="22" spans="1:5" ht="84.75" customHeight="1">
      <c r="A22" s="464" t="s">
        <v>500</v>
      </c>
      <c r="B22" s="464"/>
      <c r="C22" s="22" t="s">
        <v>501</v>
      </c>
      <c r="D22" s="22" t="s">
        <v>502</v>
      </c>
      <c r="E22" s="22" t="s">
        <v>503</v>
      </c>
    </row>
    <row r="23" spans="1:5" ht="236.25">
      <c r="A23" s="464"/>
      <c r="B23" s="464"/>
      <c r="C23" s="22" t="s">
        <v>504</v>
      </c>
      <c r="D23" s="22" t="s">
        <v>505</v>
      </c>
      <c r="E23" s="22" t="s">
        <v>506</v>
      </c>
    </row>
    <row r="24" spans="1:5" ht="110.25" customHeight="1">
      <c r="A24" s="565" t="s">
        <v>507</v>
      </c>
      <c r="B24" s="565"/>
      <c r="C24" s="22" t="s">
        <v>508</v>
      </c>
      <c r="D24" s="22" t="s">
        <v>510</v>
      </c>
      <c r="E24" s="480" t="s">
        <v>516</v>
      </c>
    </row>
    <row r="25" spans="1:5" ht="62.25" customHeight="1">
      <c r="A25" s="565"/>
      <c r="B25" s="565"/>
      <c r="C25" s="70" t="s">
        <v>509</v>
      </c>
      <c r="D25" s="3" t="s">
        <v>511</v>
      </c>
      <c r="E25" s="480"/>
    </row>
    <row r="26" spans="1:5" ht="78.75">
      <c r="A26" s="565" t="s">
        <v>472</v>
      </c>
      <c r="B26" s="565"/>
      <c r="C26" s="22" t="s">
        <v>512</v>
      </c>
      <c r="D26" s="22" t="s">
        <v>515</v>
      </c>
      <c r="E26" s="480"/>
    </row>
    <row r="27" spans="1:5" ht="78.75">
      <c r="A27" s="565"/>
      <c r="B27" s="565"/>
      <c r="C27" s="22" t="s">
        <v>513</v>
      </c>
      <c r="D27" s="3" t="s">
        <v>514</v>
      </c>
      <c r="E27" s="480"/>
    </row>
    <row r="28" spans="1:5" ht="65.25" customHeight="1">
      <c r="A28" s="464" t="s">
        <v>517</v>
      </c>
      <c r="B28" s="464"/>
      <c r="C28" s="22" t="s">
        <v>520</v>
      </c>
      <c r="D28" s="22" t="s">
        <v>518</v>
      </c>
      <c r="E28" s="22" t="s">
        <v>519</v>
      </c>
    </row>
    <row r="29" spans="1:5" ht="47.25">
      <c r="A29" s="339" t="s">
        <v>521</v>
      </c>
      <c r="B29" s="339"/>
      <c r="C29" s="3"/>
      <c r="D29" s="22" t="s">
        <v>522</v>
      </c>
      <c r="E29" s="22" t="s">
        <v>523</v>
      </c>
    </row>
    <row r="30" spans="1:5" ht="61.5" customHeight="1">
      <c r="A30" s="464" t="s">
        <v>524</v>
      </c>
      <c r="B30" s="464"/>
      <c r="C30" s="61" t="s">
        <v>525</v>
      </c>
      <c r="D30" s="22" t="s">
        <v>526</v>
      </c>
      <c r="E30" s="22" t="s">
        <v>527</v>
      </c>
    </row>
    <row r="31" spans="1:5" ht="114" customHeight="1">
      <c r="A31" s="464" t="s">
        <v>528</v>
      </c>
      <c r="B31" s="464"/>
      <c r="C31" s="22" t="s">
        <v>525</v>
      </c>
      <c r="D31" s="22" t="s">
        <v>529</v>
      </c>
      <c r="E31" s="3"/>
    </row>
  </sheetData>
  <mergeCells count="25">
    <mergeCell ref="A2:B2"/>
    <mergeCell ref="A11:B11"/>
    <mergeCell ref="E13:E14"/>
    <mergeCell ref="B13:B14"/>
    <mergeCell ref="B15:B16"/>
    <mergeCell ref="E15:E16"/>
    <mergeCell ref="C3:C6"/>
    <mergeCell ref="D3:D6"/>
    <mergeCell ref="A3:A6"/>
    <mergeCell ref="A7:B7"/>
    <mergeCell ref="A8:B8"/>
    <mergeCell ref="A28:B28"/>
    <mergeCell ref="A29:B29"/>
    <mergeCell ref="A30:B30"/>
    <mergeCell ref="A31:B31"/>
    <mergeCell ref="A10:E10"/>
    <mergeCell ref="E24:E27"/>
    <mergeCell ref="A24:B25"/>
    <mergeCell ref="A26:B27"/>
    <mergeCell ref="B19:B20"/>
    <mergeCell ref="E17:E20"/>
    <mergeCell ref="A12:A20"/>
    <mergeCell ref="A21:B21"/>
    <mergeCell ref="A22:B23"/>
    <mergeCell ref="B17:B18"/>
  </mergeCells>
  <phoneticPr fontId="2" type="noConversion"/>
  <pageMargins left="0.7" right="0.7" top="0.75" bottom="0.75" header="0.3" footer="0.3"/>
  <pageSetup paperSize="9" orientation="portrait" horizontalDpi="300" verticalDpi="0" copies="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
  <sheetViews>
    <sheetView zoomScale="120" zoomScaleNormal="120" workbookViewId="0">
      <pane ySplit="1" topLeftCell="A5" activePane="bottomLeft" state="frozen"/>
      <selection pane="bottomLeft" activeCell="C8" sqref="C8:F9"/>
    </sheetView>
  </sheetViews>
  <sheetFormatPr defaultRowHeight="15.75"/>
  <cols>
    <col min="2" max="2" width="9" style="101"/>
    <col min="3" max="3" width="26.75" style="101" customWidth="1"/>
    <col min="4" max="4" width="15.25" style="101" customWidth="1"/>
    <col min="5" max="5" width="61.75" style="101" customWidth="1"/>
    <col min="6" max="6" width="36.25" customWidth="1"/>
    <col min="7" max="7" width="28.125" customWidth="1"/>
    <col min="8" max="8" width="48" customWidth="1"/>
    <col min="9" max="9" width="75.75" customWidth="1"/>
    <col min="10" max="10" width="44.125" customWidth="1"/>
  </cols>
  <sheetData>
    <row r="1" spans="1:10" s="1" customFormat="1" ht="30.75" customHeight="1">
      <c r="B1" s="109" t="s">
        <v>619</v>
      </c>
      <c r="C1" s="568" t="s">
        <v>620</v>
      </c>
      <c r="D1" s="568"/>
      <c r="E1" s="110" t="s">
        <v>423</v>
      </c>
      <c r="F1" s="128" t="s">
        <v>714</v>
      </c>
      <c r="G1" s="128" t="s">
        <v>422</v>
      </c>
      <c r="H1" s="128" t="s">
        <v>715</v>
      </c>
      <c r="I1" s="128" t="s">
        <v>716</v>
      </c>
      <c r="J1" s="128" t="s">
        <v>721</v>
      </c>
    </row>
    <row r="2" spans="1:10" s="137" customFormat="1" ht="172.5" customHeight="1">
      <c r="B2" s="127" t="s">
        <v>621</v>
      </c>
      <c r="C2" s="126" t="s">
        <v>627</v>
      </c>
      <c r="D2" s="464" t="s">
        <v>637</v>
      </c>
      <c r="E2" s="140" t="s">
        <v>726</v>
      </c>
      <c r="F2" s="138" t="s">
        <v>719</v>
      </c>
      <c r="G2" s="139" t="s">
        <v>718</v>
      </c>
      <c r="H2" s="138" t="s">
        <v>717</v>
      </c>
      <c r="I2" s="140" t="s">
        <v>720</v>
      </c>
      <c r="J2" s="140" t="s">
        <v>722</v>
      </c>
    </row>
    <row r="3" spans="1:10" ht="117" customHeight="1">
      <c r="B3" s="98" t="s">
        <v>622</v>
      </c>
      <c r="C3" s="56" t="s">
        <v>713</v>
      </c>
      <c r="D3" s="339"/>
      <c r="E3" s="138" t="s">
        <v>728</v>
      </c>
      <c r="F3" s="141" t="s">
        <v>727</v>
      </c>
      <c r="G3" s="136" t="s">
        <v>725</v>
      </c>
      <c r="H3" s="141" t="s">
        <v>723</v>
      </c>
      <c r="I3" s="136" t="s">
        <v>729</v>
      </c>
      <c r="J3" s="140" t="s">
        <v>724</v>
      </c>
    </row>
    <row r="4" spans="1:10" ht="153" customHeight="1">
      <c r="B4" s="98" t="s">
        <v>625</v>
      </c>
      <c r="C4" s="56" t="s">
        <v>629</v>
      </c>
      <c r="D4" s="339"/>
      <c r="E4" s="142" t="s">
        <v>734</v>
      </c>
      <c r="F4" s="135"/>
      <c r="G4" s="135"/>
      <c r="H4" s="142" t="s">
        <v>735</v>
      </c>
      <c r="I4" s="142" t="s">
        <v>736</v>
      </c>
      <c r="J4" s="143" t="s">
        <v>737</v>
      </c>
    </row>
    <row r="5" spans="1:10" ht="242.25" customHeight="1">
      <c r="B5" s="98" t="s">
        <v>626</v>
      </c>
      <c r="C5" s="133" t="s">
        <v>630</v>
      </c>
      <c r="D5" s="339"/>
      <c r="E5" s="138" t="s">
        <v>731</v>
      </c>
      <c r="F5" s="136" t="s">
        <v>732</v>
      </c>
      <c r="G5" s="135"/>
      <c r="H5" s="141" t="s">
        <v>730</v>
      </c>
      <c r="I5" s="141" t="s">
        <v>744</v>
      </c>
      <c r="J5" s="140" t="s">
        <v>733</v>
      </c>
    </row>
    <row r="6" spans="1:10" ht="267" customHeight="1">
      <c r="B6" s="100" t="s">
        <v>624</v>
      </c>
      <c r="C6" s="132" t="s">
        <v>628</v>
      </c>
      <c r="D6" s="339"/>
      <c r="E6" s="134"/>
      <c r="F6" s="135"/>
      <c r="G6" s="144" t="s">
        <v>739</v>
      </c>
      <c r="H6" s="141" t="s">
        <v>738</v>
      </c>
      <c r="I6" s="141" t="s">
        <v>746</v>
      </c>
      <c r="J6" s="141" t="s">
        <v>750</v>
      </c>
    </row>
    <row r="7" spans="1:10" ht="168" customHeight="1">
      <c r="A7" s="339" t="s">
        <v>623</v>
      </c>
      <c r="B7" s="99" t="s">
        <v>631</v>
      </c>
      <c r="C7" s="133" t="s">
        <v>634</v>
      </c>
      <c r="E7" s="145" t="s">
        <v>743</v>
      </c>
      <c r="F7" s="142" t="s">
        <v>740</v>
      </c>
      <c r="H7" s="131"/>
      <c r="I7" s="147" t="s">
        <v>745</v>
      </c>
      <c r="J7" s="142" t="s">
        <v>749</v>
      </c>
    </row>
    <row r="8" spans="1:10" ht="175.5" customHeight="1">
      <c r="A8" s="339"/>
      <c r="B8" s="99" t="s">
        <v>632</v>
      </c>
      <c r="C8" s="133" t="s">
        <v>636</v>
      </c>
      <c r="E8" s="145" t="s">
        <v>742</v>
      </c>
      <c r="F8" s="146" t="s">
        <v>741</v>
      </c>
      <c r="H8" s="131"/>
      <c r="I8" s="147" t="s">
        <v>747</v>
      </c>
      <c r="J8" s="148"/>
    </row>
    <row r="9" spans="1:10" ht="67.5">
      <c r="A9" s="339"/>
      <c r="B9" s="99" t="s">
        <v>633</v>
      </c>
      <c r="C9" s="125" t="s">
        <v>635</v>
      </c>
      <c r="E9" s="145" t="s">
        <v>742</v>
      </c>
      <c r="H9" s="131"/>
      <c r="I9" s="147" t="s">
        <v>748</v>
      </c>
      <c r="J9" s="148"/>
    </row>
  </sheetData>
  <mergeCells count="3">
    <mergeCell ref="D2:D6"/>
    <mergeCell ref="C1:D1"/>
    <mergeCell ref="A7:A9"/>
  </mergeCells>
  <phoneticPr fontId="2" type="noConversion"/>
  <pageMargins left="0.7" right="0.7" top="0.75" bottom="0.75" header="0.3" footer="0.3"/>
  <pageSetup paperSize="9" orientation="portrait" horizontalDpi="300" verticalDpi="0" copies="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F30"/>
  <sheetViews>
    <sheetView showGridLines="0" topLeftCell="A10" workbookViewId="0">
      <selection activeCell="B34" sqref="B34"/>
    </sheetView>
  </sheetViews>
  <sheetFormatPr defaultRowHeight="15.75"/>
  <cols>
    <col min="2" max="2" width="61.625" style="27" customWidth="1"/>
    <col min="3" max="3" width="9.25" customWidth="1"/>
  </cols>
  <sheetData>
    <row r="4" spans="2:6" ht="20.25" customHeight="1">
      <c r="B4" s="570" t="s">
        <v>638</v>
      </c>
      <c r="C4" s="569" t="s">
        <v>639</v>
      </c>
      <c r="D4" s="569"/>
      <c r="E4" s="569"/>
      <c r="F4" s="569"/>
    </row>
    <row r="5" spans="2:6" ht="20.25" customHeight="1">
      <c r="B5" s="570"/>
      <c r="C5" s="112" t="s">
        <v>640</v>
      </c>
      <c r="D5" s="112" t="s">
        <v>641</v>
      </c>
      <c r="E5" s="112" t="s">
        <v>642</v>
      </c>
      <c r="F5" s="112" t="s">
        <v>594</v>
      </c>
    </row>
    <row r="6" spans="2:6">
      <c r="B6" s="108" t="s">
        <v>356</v>
      </c>
      <c r="C6" s="106" t="s">
        <v>254</v>
      </c>
      <c r="D6" s="106" t="s">
        <v>254</v>
      </c>
      <c r="E6" s="106" t="s">
        <v>255</v>
      </c>
      <c r="F6" s="106" t="s">
        <v>255</v>
      </c>
    </row>
    <row r="7" spans="2:6">
      <c r="B7" s="108" t="s">
        <v>643</v>
      </c>
      <c r="C7" s="106" t="s">
        <v>254</v>
      </c>
      <c r="D7" s="106" t="s">
        <v>255</v>
      </c>
      <c r="E7" s="106" t="s">
        <v>255</v>
      </c>
      <c r="F7" s="106" t="s">
        <v>255</v>
      </c>
    </row>
    <row r="8" spans="2:6" s="107" customFormat="1" ht="31.5">
      <c r="B8" s="108" t="s">
        <v>650</v>
      </c>
      <c r="C8" s="105" t="s">
        <v>254</v>
      </c>
      <c r="D8" s="105" t="s">
        <v>254</v>
      </c>
      <c r="E8" s="105" t="s">
        <v>254</v>
      </c>
      <c r="F8" s="106"/>
    </row>
    <row r="9" spans="2:6">
      <c r="B9" s="108" t="s">
        <v>644</v>
      </c>
      <c r="C9" s="360" t="s">
        <v>254</v>
      </c>
      <c r="D9" s="360"/>
      <c r="E9" s="360"/>
      <c r="F9" s="360"/>
    </row>
    <row r="10" spans="2:6">
      <c r="B10" s="108" t="s">
        <v>645</v>
      </c>
      <c r="C10" s="360" t="s">
        <v>651</v>
      </c>
      <c r="D10" s="360"/>
      <c r="E10" s="360" t="s">
        <v>652</v>
      </c>
      <c r="F10" s="360"/>
    </row>
    <row r="11" spans="2:6">
      <c r="B11" s="108" t="s">
        <v>646</v>
      </c>
      <c r="C11" s="360" t="s">
        <v>653</v>
      </c>
      <c r="D11" s="360"/>
      <c r="E11" s="360"/>
      <c r="F11" s="360"/>
    </row>
    <row r="12" spans="2:6">
      <c r="B12" s="108" t="s">
        <v>647</v>
      </c>
      <c r="C12" s="360" t="s">
        <v>654</v>
      </c>
      <c r="D12" s="360"/>
      <c r="E12" s="360"/>
      <c r="F12" s="360"/>
    </row>
    <row r="13" spans="2:6">
      <c r="B13" s="407" t="s">
        <v>655</v>
      </c>
      <c r="C13" s="360" t="s">
        <v>657</v>
      </c>
      <c r="D13" s="360"/>
      <c r="E13" s="360"/>
      <c r="F13" s="360"/>
    </row>
    <row r="14" spans="2:6">
      <c r="B14" s="408"/>
      <c r="C14" s="360" t="s">
        <v>658</v>
      </c>
      <c r="D14" s="360"/>
      <c r="E14" s="360"/>
      <c r="F14" s="360"/>
    </row>
    <row r="15" spans="2:6">
      <c r="B15" s="108" t="s">
        <v>656</v>
      </c>
      <c r="C15" s="360" t="s">
        <v>659</v>
      </c>
      <c r="D15" s="360"/>
      <c r="E15" s="360"/>
      <c r="F15" s="360"/>
    </row>
    <row r="19" spans="2:6">
      <c r="B19" s="570" t="s">
        <v>638</v>
      </c>
      <c r="C19" s="569" t="s">
        <v>639</v>
      </c>
      <c r="D19" s="569"/>
      <c r="E19" s="569"/>
      <c r="F19" s="569"/>
    </row>
    <row r="20" spans="2:6">
      <c r="B20" s="570"/>
      <c r="C20" s="112" t="s">
        <v>640</v>
      </c>
      <c r="D20" s="112" t="s">
        <v>641</v>
      </c>
      <c r="E20" s="112" t="s">
        <v>642</v>
      </c>
      <c r="F20" s="112" t="s">
        <v>594</v>
      </c>
    </row>
    <row r="21" spans="2:6" ht="25.5" customHeight="1">
      <c r="B21" s="117" t="s">
        <v>665</v>
      </c>
      <c r="C21" s="118" t="s">
        <v>648</v>
      </c>
      <c r="D21" s="118" t="s">
        <v>649</v>
      </c>
      <c r="E21" s="118" t="s">
        <v>649</v>
      </c>
      <c r="F21" s="118" t="s">
        <v>649</v>
      </c>
    </row>
    <row r="22" spans="2:6" ht="25.5" customHeight="1">
      <c r="B22" s="22" t="s">
        <v>666</v>
      </c>
      <c r="C22" s="4" t="s">
        <v>648</v>
      </c>
      <c r="D22" s="4" t="s">
        <v>649</v>
      </c>
      <c r="E22" s="4" t="s">
        <v>254</v>
      </c>
      <c r="F22" s="4" t="s">
        <v>649</v>
      </c>
    </row>
    <row r="23" spans="2:6" ht="25.5" customHeight="1">
      <c r="B23" s="119" t="s">
        <v>667</v>
      </c>
      <c r="C23" s="120" t="s">
        <v>254</v>
      </c>
      <c r="D23" s="120" t="s">
        <v>648</v>
      </c>
      <c r="E23" s="120" t="s">
        <v>649</v>
      </c>
      <c r="F23" s="120" t="s">
        <v>255</v>
      </c>
    </row>
    <row r="24" spans="2:6" ht="24.75" customHeight="1">
      <c r="B24" s="123" t="s">
        <v>668</v>
      </c>
      <c r="C24" s="571" t="s">
        <v>669</v>
      </c>
      <c r="D24" s="572"/>
      <c r="E24" s="572"/>
      <c r="F24" s="573"/>
    </row>
    <row r="25" spans="2:6">
      <c r="B25" s="119" t="s">
        <v>664</v>
      </c>
      <c r="C25" s="120" t="s">
        <v>254</v>
      </c>
      <c r="D25" s="120" t="s">
        <v>648</v>
      </c>
      <c r="E25" s="120" t="s">
        <v>649</v>
      </c>
      <c r="F25" s="120" t="s">
        <v>649</v>
      </c>
    </row>
    <row r="26" spans="2:6" ht="29.25" customHeight="1">
      <c r="B26" s="117" t="s">
        <v>670</v>
      </c>
      <c r="C26" s="118" t="s">
        <v>254</v>
      </c>
      <c r="D26" s="118" t="s">
        <v>649</v>
      </c>
      <c r="E26" s="118" t="s">
        <v>649</v>
      </c>
      <c r="F26" s="118" t="s">
        <v>649</v>
      </c>
    </row>
    <row r="27" spans="2:6" ht="25.5" customHeight="1">
      <c r="B27" s="121" t="s">
        <v>660</v>
      </c>
      <c r="C27" s="122" t="s">
        <v>254</v>
      </c>
      <c r="D27" s="122" t="s">
        <v>254</v>
      </c>
      <c r="E27" s="122" t="s">
        <v>254</v>
      </c>
      <c r="F27" s="122" t="s">
        <v>254</v>
      </c>
    </row>
    <row r="28" spans="2:6" ht="25.5" customHeight="1">
      <c r="B28" s="22" t="s">
        <v>661</v>
      </c>
      <c r="C28" s="4" t="s">
        <v>254</v>
      </c>
      <c r="D28" s="4" t="s">
        <v>254</v>
      </c>
      <c r="E28" s="4" t="s">
        <v>254</v>
      </c>
      <c r="F28" s="4" t="s">
        <v>649</v>
      </c>
    </row>
    <row r="29" spans="2:6" ht="26.25" customHeight="1">
      <c r="B29" s="123" t="s">
        <v>662</v>
      </c>
      <c r="C29" s="571" t="s">
        <v>669</v>
      </c>
      <c r="D29" s="572"/>
      <c r="E29" s="572"/>
      <c r="F29" s="573"/>
    </row>
    <row r="30" spans="2:6" ht="24.75" customHeight="1">
      <c r="B30" s="22" t="s">
        <v>663</v>
      </c>
      <c r="C30" s="574" t="s">
        <v>671</v>
      </c>
      <c r="D30" s="575"/>
      <c r="E30" s="575"/>
      <c r="F30" s="576"/>
    </row>
  </sheetData>
  <mergeCells count="16">
    <mergeCell ref="C24:F24"/>
    <mergeCell ref="C29:F29"/>
    <mergeCell ref="C30:F30"/>
    <mergeCell ref="C14:F14"/>
    <mergeCell ref="C15:F15"/>
    <mergeCell ref="C4:F4"/>
    <mergeCell ref="B4:B5"/>
    <mergeCell ref="B13:B14"/>
    <mergeCell ref="B19:B20"/>
    <mergeCell ref="C19:F19"/>
    <mergeCell ref="C9:F9"/>
    <mergeCell ref="C10:D10"/>
    <mergeCell ref="E10:F10"/>
    <mergeCell ref="C11:F11"/>
    <mergeCell ref="C12:F12"/>
    <mergeCell ref="C13:F13"/>
  </mergeCells>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topLeftCell="A7" workbookViewId="0">
      <selection activeCell="D19" sqref="D19"/>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578" t="s">
        <v>672</v>
      </c>
      <c r="B1" s="579"/>
      <c r="C1" s="579"/>
      <c r="D1" s="579"/>
      <c r="E1" s="579"/>
      <c r="F1" s="579"/>
      <c r="G1" s="579"/>
      <c r="H1" s="579"/>
      <c r="I1" s="579"/>
      <c r="J1" s="579"/>
    </row>
    <row r="2" spans="1:10" ht="32.25" customHeight="1">
      <c r="A2" s="111" t="s">
        <v>673</v>
      </c>
      <c r="B2" s="464" t="s">
        <v>674</v>
      </c>
      <c r="C2" s="464"/>
      <c r="D2" s="464"/>
      <c r="E2" s="111">
        <v>1500</v>
      </c>
      <c r="F2" s="111" t="s">
        <v>692</v>
      </c>
      <c r="G2" s="111" t="s">
        <v>693</v>
      </c>
      <c r="H2" s="111" t="s">
        <v>694</v>
      </c>
      <c r="I2" s="111" t="s">
        <v>695</v>
      </c>
      <c r="J2" s="111">
        <v>50000</v>
      </c>
    </row>
    <row r="3" spans="1:10">
      <c r="A3" s="464" t="s">
        <v>690</v>
      </c>
      <c r="B3" s="464" t="s">
        <v>675</v>
      </c>
      <c r="C3" s="464" t="s">
        <v>676</v>
      </c>
      <c r="D3" s="111" t="s">
        <v>677</v>
      </c>
      <c r="E3" s="464">
        <v>15</v>
      </c>
      <c r="F3" s="464"/>
      <c r="G3" s="111">
        <v>20</v>
      </c>
      <c r="H3" s="111">
        <v>25</v>
      </c>
      <c r="I3" s="111">
        <v>30</v>
      </c>
      <c r="J3" s="111">
        <v>35</v>
      </c>
    </row>
    <row r="4" spans="1:10">
      <c r="A4" s="464"/>
      <c r="B4" s="464"/>
      <c r="C4" s="464"/>
      <c r="D4" s="111" t="s">
        <v>678</v>
      </c>
      <c r="E4" s="464">
        <v>15</v>
      </c>
      <c r="F4" s="464"/>
      <c r="G4" s="111">
        <v>20</v>
      </c>
      <c r="H4" s="111">
        <v>25</v>
      </c>
      <c r="I4" s="111">
        <v>30</v>
      </c>
      <c r="J4" s="111">
        <v>40</v>
      </c>
    </row>
    <row r="5" spans="1:10">
      <c r="A5" s="464"/>
      <c r="B5" s="464"/>
      <c r="C5" s="464"/>
      <c r="D5" s="111" t="s">
        <v>679</v>
      </c>
      <c r="E5" s="464">
        <v>15</v>
      </c>
      <c r="F5" s="464"/>
      <c r="G5" s="464"/>
      <c r="H5" s="464"/>
      <c r="I5" s="464"/>
      <c r="J5" s="111">
        <v>20</v>
      </c>
    </row>
    <row r="6" spans="1:10">
      <c r="A6" s="464"/>
      <c r="B6" s="464"/>
      <c r="C6" s="464" t="s">
        <v>680</v>
      </c>
      <c r="D6" s="111" t="s">
        <v>677</v>
      </c>
      <c r="E6" s="464">
        <v>15</v>
      </c>
      <c r="F6" s="464"/>
      <c r="G6" s="464">
        <v>25</v>
      </c>
      <c r="H6" s="464"/>
      <c r="I6" s="580" t="s">
        <v>696</v>
      </c>
      <c r="J6" s="464"/>
    </row>
    <row r="7" spans="1:10">
      <c r="A7" s="464"/>
      <c r="B7" s="464"/>
      <c r="C7" s="464"/>
      <c r="D7" s="111" t="s">
        <v>678</v>
      </c>
      <c r="E7" s="464">
        <v>15</v>
      </c>
      <c r="F7" s="464"/>
      <c r="G7" s="464">
        <v>25</v>
      </c>
      <c r="H7" s="464"/>
      <c r="I7" s="111">
        <v>35</v>
      </c>
      <c r="J7" s="111">
        <v>45</v>
      </c>
    </row>
    <row r="8" spans="1:10">
      <c r="A8" s="464"/>
      <c r="B8" s="464"/>
      <c r="C8" s="464"/>
      <c r="D8" s="111" t="s">
        <v>679</v>
      </c>
      <c r="E8" s="464">
        <v>15</v>
      </c>
      <c r="F8" s="464"/>
      <c r="G8" s="464"/>
      <c r="H8" s="464"/>
      <c r="I8" s="464"/>
      <c r="J8" s="111">
        <v>20</v>
      </c>
    </row>
    <row r="9" spans="1:10">
      <c r="A9" s="464"/>
      <c r="B9" s="577" t="s">
        <v>681</v>
      </c>
      <c r="C9" s="577" t="s">
        <v>682</v>
      </c>
      <c r="D9" s="577"/>
      <c r="E9" s="577">
        <v>15</v>
      </c>
      <c r="F9" s="577"/>
      <c r="G9" s="577"/>
      <c r="H9" s="577"/>
      <c r="I9" s="577"/>
      <c r="J9" s="577"/>
    </row>
    <row r="10" spans="1:10">
      <c r="A10" s="464"/>
      <c r="B10" s="577"/>
      <c r="C10" s="577" t="s">
        <v>683</v>
      </c>
      <c r="D10" s="124" t="s">
        <v>684</v>
      </c>
      <c r="E10" s="577">
        <v>15</v>
      </c>
      <c r="F10" s="577"/>
      <c r="G10" s="577"/>
      <c r="H10" s="124">
        <v>25</v>
      </c>
      <c r="I10" s="124">
        <v>30</v>
      </c>
      <c r="J10" s="124">
        <v>40</v>
      </c>
    </row>
    <row r="11" spans="1:10">
      <c r="A11" s="464"/>
      <c r="B11" s="577"/>
      <c r="C11" s="577"/>
      <c r="D11" s="124" t="s">
        <v>685</v>
      </c>
      <c r="E11" s="577" t="s">
        <v>697</v>
      </c>
      <c r="F11" s="577"/>
      <c r="G11" s="577"/>
      <c r="H11" s="124">
        <v>25</v>
      </c>
      <c r="I11" s="124">
        <v>30</v>
      </c>
      <c r="J11" s="124">
        <v>40</v>
      </c>
    </row>
    <row r="12" spans="1:10" ht="36" customHeight="1">
      <c r="A12" s="464"/>
      <c r="B12" s="577"/>
      <c r="C12" s="577" t="s">
        <v>686</v>
      </c>
      <c r="D12" s="577"/>
      <c r="E12" s="577">
        <v>15</v>
      </c>
      <c r="F12" s="577"/>
      <c r="G12" s="577"/>
      <c r="H12" s="124">
        <v>20</v>
      </c>
      <c r="I12" s="124">
        <v>25</v>
      </c>
      <c r="J12" s="124">
        <v>30</v>
      </c>
    </row>
    <row r="13" spans="1:10">
      <c r="A13" s="464" t="s">
        <v>689</v>
      </c>
      <c r="B13" s="464" t="s">
        <v>675</v>
      </c>
      <c r="C13" s="464" t="s">
        <v>687</v>
      </c>
      <c r="D13" s="464"/>
      <c r="E13" s="111">
        <v>15</v>
      </c>
      <c r="F13" s="111">
        <v>20</v>
      </c>
      <c r="G13" s="111">
        <v>30</v>
      </c>
      <c r="H13" s="111">
        <v>40</v>
      </c>
      <c r="I13" s="111">
        <v>45</v>
      </c>
      <c r="J13" s="111" t="s">
        <v>697</v>
      </c>
    </row>
    <row r="14" spans="1:10">
      <c r="A14" s="464"/>
      <c r="B14" s="464"/>
      <c r="C14" s="464" t="s">
        <v>679</v>
      </c>
      <c r="D14" s="464"/>
      <c r="E14" s="464">
        <v>15</v>
      </c>
      <c r="F14" s="464"/>
      <c r="G14" s="464"/>
      <c r="H14" s="111">
        <v>20</v>
      </c>
      <c r="I14" s="111">
        <v>25</v>
      </c>
      <c r="J14" s="111">
        <v>35</v>
      </c>
    </row>
    <row r="15" spans="1:10" ht="15.75" customHeight="1">
      <c r="A15" s="464"/>
      <c r="B15" s="577" t="s">
        <v>688</v>
      </c>
      <c r="C15" s="577"/>
      <c r="D15" s="577"/>
      <c r="E15" s="577">
        <v>15</v>
      </c>
      <c r="F15" s="577"/>
      <c r="G15" s="124">
        <v>20</v>
      </c>
      <c r="H15" s="124">
        <v>25</v>
      </c>
      <c r="I15" s="124">
        <v>30</v>
      </c>
      <c r="J15" s="124" t="s">
        <v>697</v>
      </c>
    </row>
    <row r="16" spans="1:10">
      <c r="A16" s="464" t="s">
        <v>691</v>
      </c>
      <c r="B16" s="464" t="s">
        <v>679</v>
      </c>
      <c r="C16" s="464"/>
      <c r="D16" s="464"/>
      <c r="E16" s="464">
        <v>15</v>
      </c>
      <c r="F16" s="464"/>
      <c r="G16" s="111">
        <v>20</v>
      </c>
      <c r="H16" s="111">
        <v>25</v>
      </c>
      <c r="I16" s="111" t="s">
        <v>697</v>
      </c>
      <c r="J16" s="111" t="s">
        <v>697</v>
      </c>
    </row>
    <row r="17" spans="1:10" ht="15.75" customHeight="1">
      <c r="A17" s="464"/>
      <c r="B17" s="577" t="s">
        <v>688</v>
      </c>
      <c r="C17" s="577"/>
      <c r="D17" s="577"/>
      <c r="E17" s="577">
        <v>15</v>
      </c>
      <c r="F17" s="577"/>
      <c r="G17" s="124">
        <v>20</v>
      </c>
      <c r="H17" s="124">
        <v>25</v>
      </c>
      <c r="I17" s="124" t="s">
        <v>697</v>
      </c>
      <c r="J17" s="124" t="s">
        <v>697</v>
      </c>
    </row>
  </sheetData>
  <mergeCells count="35">
    <mergeCell ref="B2:D2"/>
    <mergeCell ref="C9:D9"/>
    <mergeCell ref="C12:D12"/>
    <mergeCell ref="B17:D17"/>
    <mergeCell ref="A3:A12"/>
    <mergeCell ref="A13:A15"/>
    <mergeCell ref="A16:A17"/>
    <mergeCell ref="C3:C5"/>
    <mergeCell ref="C6:C8"/>
    <mergeCell ref="C10:C11"/>
    <mergeCell ref="B13:B14"/>
    <mergeCell ref="B3:B8"/>
    <mergeCell ref="B9:B12"/>
    <mergeCell ref="E3:F3"/>
    <mergeCell ref="E4:F4"/>
    <mergeCell ref="E5:I5"/>
    <mergeCell ref="E6:F6"/>
    <mergeCell ref="G6:H6"/>
    <mergeCell ref="I6:J6"/>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s>
  <phoneticPr fontId="2" type="noConversion"/>
  <pageMargins left="0.7" right="0.7" top="0.75" bottom="0.75" header="0.3" footer="0.3"/>
  <pageSetup paperSize="9" orientation="portrait" horizontalDpi="300" verticalDpi="0" copies="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8"/>
  <sheetViews>
    <sheetView workbookViewId="0">
      <selection activeCell="F3" sqref="F3"/>
    </sheetView>
  </sheetViews>
  <sheetFormatPr defaultRowHeight="15.75"/>
  <cols>
    <col min="1" max="1" width="25.125" style="244" customWidth="1"/>
    <col min="2" max="2" width="68.5" style="242" customWidth="1"/>
    <col min="3" max="16384" width="9" style="242"/>
  </cols>
  <sheetData>
    <row r="2" spans="1:2" ht="78" customHeight="1">
      <c r="A2" s="243" t="s">
        <v>1036</v>
      </c>
      <c r="B2" s="241" t="s">
        <v>1035</v>
      </c>
    </row>
    <row r="3" spans="1:2" s="281" customFormat="1" ht="121.5" customHeight="1">
      <c r="A3" s="280" t="s">
        <v>1130</v>
      </c>
      <c r="B3" s="252" t="s">
        <v>1174</v>
      </c>
    </row>
    <row r="4" spans="1:2" ht="91.5" customHeight="1">
      <c r="A4" s="320" t="s">
        <v>1227</v>
      </c>
      <c r="B4" s="321" t="s">
        <v>1228</v>
      </c>
    </row>
    <row r="5" spans="1:2" ht="78" customHeight="1"/>
    <row r="6" spans="1:2" ht="78" customHeight="1"/>
    <row r="7" spans="1:2" ht="78" customHeight="1"/>
    <row r="8" spans="1:2" ht="78" customHeight="1"/>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燃烧基础</vt:lpstr>
      <vt:lpstr>厂房和仓库分类</vt:lpstr>
      <vt:lpstr>仓库与生产分类（教材解读）</vt:lpstr>
      <vt:lpstr>建筑燃烧等级</vt:lpstr>
      <vt:lpstr>防火间距</vt:lpstr>
      <vt:lpstr>平面布置</vt:lpstr>
      <vt:lpstr>防火分区、防烟分区</vt:lpstr>
      <vt:lpstr>疏散宽度、距离</vt:lpstr>
      <vt:lpstr>不同楼梯间适合场合</vt:lpstr>
      <vt:lpstr>自喷系统及适用火灾危险等级</vt:lpstr>
      <vt:lpstr>自报联动信号</vt:lpstr>
      <vt:lpstr>灭火类型对照</vt:lpstr>
      <vt:lpstr>装修</vt:lpstr>
      <vt:lpstr>设计流量</vt:lpstr>
      <vt:lpstr>计算题汇总</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john</cp:lastModifiedBy>
  <dcterms:created xsi:type="dcterms:W3CDTF">2018-07-10T05:18:35Z</dcterms:created>
  <dcterms:modified xsi:type="dcterms:W3CDTF">2018-09-01T03:23:44Z</dcterms:modified>
</cp:coreProperties>
</file>