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sses" sheetId="1" r:id="rId4"/>
    <sheet state="visible" name="Ammuntion" sheetId="2" r:id="rId5"/>
    <sheet state="visible" name="Weapons" sheetId="3" r:id="rId6"/>
    <sheet state="visible" name="Armor Vest" sheetId="4" r:id="rId7"/>
    <sheet state="visible" name="Backpacks" sheetId="5" r:id="rId8"/>
    <sheet state="visible" name="Gear Mods" sheetId="6" r:id="rId9"/>
    <sheet state="visible" name="Vital parts" sheetId="7" r:id="rId10"/>
    <sheet state="visible" name="Sights" sheetId="8" r:id="rId11"/>
    <sheet state="visible" name="Magazines" sheetId="9" r:id="rId12"/>
    <sheet state="visible" name="Archieved Data" sheetId="10" r:id="rId13"/>
  </sheets>
  <definedNames/>
  <calcPr/>
</workbook>
</file>

<file path=xl/sharedStrings.xml><?xml version="1.0" encoding="utf-8"?>
<sst xmlns="http://schemas.openxmlformats.org/spreadsheetml/2006/main" count="1614" uniqueCount="1232">
  <si>
    <t>Class</t>
  </si>
  <si>
    <t>Total</t>
  </si>
  <si>
    <t>Class Number</t>
  </si>
  <si>
    <t>Assualt Rifles</t>
  </si>
  <si>
    <t>Assualt Carbines</t>
  </si>
  <si>
    <t>Light machine guns</t>
  </si>
  <si>
    <t>Submachine guns</t>
  </si>
  <si>
    <t>Shotguns</t>
  </si>
  <si>
    <t>Designated marksman rifles</t>
  </si>
  <si>
    <t>Sniper rifles</t>
  </si>
  <si>
    <t>Grenade launchers</t>
  </si>
  <si>
    <t>Secondary weapons</t>
  </si>
  <si>
    <t>Armor Vest</t>
  </si>
  <si>
    <t>This needs to be later changed into that inculdes each class of Wearable Equip</t>
  </si>
  <si>
    <t>Backpacks</t>
  </si>
  <si>
    <t>Or we can just add each piece of Wearable Equip here (like the weapon classes)</t>
  </si>
  <si>
    <t>Charging handles</t>
  </si>
  <si>
    <t>Mounts</t>
  </si>
  <si>
    <t>Stocks &amp; chassis</t>
  </si>
  <si>
    <t>Barrels</t>
  </si>
  <si>
    <t>Gas Block</t>
  </si>
  <si>
    <t>Handguards</t>
  </si>
  <si>
    <t>Pistol grips</t>
  </si>
  <si>
    <t xml:space="preserve">Receivers &amp; slides </t>
  </si>
  <si>
    <t>Assault scopes</t>
  </si>
  <si>
    <t>Reflex sights</t>
  </si>
  <si>
    <t>Compact reflex sights</t>
  </si>
  <si>
    <t>Scopes</t>
  </si>
  <si>
    <t>Special scopes</t>
  </si>
  <si>
    <t>Iron sights</t>
  </si>
  <si>
    <t>Magazines</t>
  </si>
  <si>
    <t>Caliber</t>
  </si>
  <si>
    <t>Ammunition</t>
  </si>
  <si>
    <t>12 Gauge Shot</t>
  </si>
  <si>
    <t>5.25mm Buckshot</t>
  </si>
  <si>
    <t>8.5mm Buckshot "Magnum"</t>
  </si>
  <si>
    <t>6.5mm Buckshot "Express"</t>
  </si>
  <si>
    <t>7mm Buckshot</t>
  </si>
  <si>
    <t>Flechette</t>
  </si>
  <si>
    <t>12 Gauge Slugs</t>
  </si>
  <si>
    <t>RIP Slug</t>
  </si>
  <si>
    <t>Superformance HP Slug</t>
  </si>
  <si>
    <t>Grizzly 40 Slug</t>
  </si>
  <si>
    <t>HP Copper Sabot Premier</t>
  </si>
  <si>
    <t>Led Slug</t>
  </si>
  <si>
    <t>Dual Sabot Slug</t>
  </si>
  <si>
    <t>Slug "Poleva-3"</t>
  </si>
  <si>
    <t>FTX Custom Lite Slug</t>
  </si>
  <si>
    <t xml:space="preserve">Slug "Poleva-6u" </t>
  </si>
  <si>
    <t>Shell With .50 BMG (Tracer)</t>
  </si>
  <si>
    <t>AP 20 Slug</t>
  </si>
  <si>
    <t>20 Gauge</t>
  </si>
  <si>
    <t>5.6mm Buckshot</t>
  </si>
  <si>
    <t>6.2mm Buckshot</t>
  </si>
  <si>
    <t>7.5mm Buckshot</t>
  </si>
  <si>
    <t>7.3mm Buckshot</t>
  </si>
  <si>
    <t>Devastator Slug</t>
  </si>
  <si>
    <t>Star Slug</t>
  </si>
  <si>
    <t>23x75 mm</t>
  </si>
  <si>
    <t>"Star" Flashbang Slug</t>
  </si>
  <si>
    <t>Shrapnel 25</t>
  </si>
  <si>
    <t>Shrapnel 10</t>
  </si>
  <si>
    <t>"Barricade" Slug</t>
  </si>
  <si>
    <t>9x18mm</t>
  </si>
  <si>
    <t>SP8</t>
  </si>
  <si>
    <t>SP7</t>
  </si>
  <si>
    <t>PSV</t>
  </si>
  <si>
    <t>P gzh</t>
  </si>
  <si>
    <t>PSO gzh</t>
  </si>
  <si>
    <t>PS gs PPO</t>
  </si>
  <si>
    <t>PRS gs</t>
  </si>
  <si>
    <t>PPE gzh</t>
  </si>
  <si>
    <t>PPT gzh</t>
  </si>
  <si>
    <t>PST gzh</t>
  </si>
  <si>
    <t>RG028 gzh</t>
  </si>
  <si>
    <t>BZT gzh</t>
  </si>
  <si>
    <t>PMM</t>
  </si>
  <si>
    <t>PBM</t>
  </si>
  <si>
    <t>7.62x25mm</t>
  </si>
  <si>
    <t>LRNPC</t>
  </si>
  <si>
    <t>LRN</t>
  </si>
  <si>
    <t>FMJ43</t>
  </si>
  <si>
    <t>akbs</t>
  </si>
  <si>
    <t>P Gl</t>
  </si>
  <si>
    <t>T Gzh (Tracer)</t>
  </si>
  <si>
    <t>Pst gzh</t>
  </si>
  <si>
    <t>9x19mm</t>
  </si>
  <si>
    <t>RIP</t>
  </si>
  <si>
    <t>Quakemaker</t>
  </si>
  <si>
    <t>Luger CCI</t>
  </si>
  <si>
    <t>Green Tracer</t>
  </si>
  <si>
    <t>AP 6.3</t>
  </si>
  <si>
    <t>7n31</t>
  </si>
  <si>
    <t>.45</t>
  </si>
  <si>
    <t>Hydroshok</t>
  </si>
  <si>
    <t>Lasermatch (Tracer)</t>
  </si>
  <si>
    <t>ACP</t>
  </si>
  <si>
    <t>ACP AP</t>
  </si>
  <si>
    <t>9x21mm</t>
  </si>
  <si>
    <t>sp12</t>
  </si>
  <si>
    <t>sp11</t>
  </si>
  <si>
    <t>sp10</t>
  </si>
  <si>
    <t>sp13</t>
  </si>
  <si>
    <t>5.7x28 mm</t>
  </si>
  <si>
    <t>r37f</t>
  </si>
  <si>
    <t>ss198lf</t>
  </si>
  <si>
    <t>r37x</t>
  </si>
  <si>
    <t>ss197sr</t>
  </si>
  <si>
    <t>l191 (Tracer)</t>
  </si>
  <si>
    <t>sb193</t>
  </si>
  <si>
    <t>ss190</t>
  </si>
  <si>
    <t>4.6x30 mm</t>
  </si>
  <si>
    <t>Action SX</t>
  </si>
  <si>
    <t>Subsonic SX</t>
  </si>
  <si>
    <t>FMJ SX</t>
  </si>
  <si>
    <t>AP SX</t>
  </si>
  <si>
    <t>9x39mm</t>
  </si>
  <si>
    <t>sp5</t>
  </si>
  <si>
    <t>sp6</t>
  </si>
  <si>
    <t>SPP</t>
  </si>
  <si>
    <t>BP</t>
  </si>
  <si>
    <t>.366</t>
  </si>
  <si>
    <t>Geksa</t>
  </si>
  <si>
    <t>FMJ</t>
  </si>
  <si>
    <t>EKO</t>
  </si>
  <si>
    <t>AP</t>
  </si>
  <si>
    <t>5.45x39 mm</t>
  </si>
  <si>
    <t>SP</t>
  </si>
  <si>
    <t>HP</t>
  </si>
  <si>
    <t>PRS</t>
  </si>
  <si>
    <t>US</t>
  </si>
  <si>
    <t>T (Tracer)</t>
  </si>
  <si>
    <t>PS</t>
  </si>
  <si>
    <t>PP</t>
  </si>
  <si>
    <t>BT (Tracer)</t>
  </si>
  <si>
    <t>BS</t>
  </si>
  <si>
    <t>7n39</t>
  </si>
  <si>
    <t>5.56x45 mm</t>
  </si>
  <si>
    <t>Warmage</t>
  </si>
  <si>
    <t>55_HP</t>
  </si>
  <si>
    <t>MK_255_Mod_0</t>
  </si>
  <si>
    <t>M856 (Tracer)</t>
  </si>
  <si>
    <t>M855</t>
  </si>
  <si>
    <t>M856A1 (Tracer)</t>
  </si>
  <si>
    <t>M855A1</t>
  </si>
  <si>
    <t>M995</t>
  </si>
  <si>
    <t>7.62x39 mm</t>
  </si>
  <si>
    <t>T45M (Tracer)</t>
  </si>
  <si>
    <t>7.62x51 mm</t>
  </si>
  <si>
    <t>Ultra Nosler</t>
  </si>
  <si>
    <t>BPZ FMJ</t>
  </si>
  <si>
    <t>TPZ SP</t>
  </si>
  <si>
    <t>M80</t>
  </si>
  <si>
    <t>M62 (Tracer)</t>
  </si>
  <si>
    <t>M61</t>
  </si>
  <si>
    <t>M993</t>
  </si>
  <si>
    <t>7.62x54R</t>
  </si>
  <si>
    <t>T-46M (Tracer)</t>
  </si>
  <si>
    <t>LPS_Gzh</t>
  </si>
  <si>
    <t>7N1</t>
  </si>
  <si>
    <t>7BT1 (Tracer)</t>
  </si>
  <si>
    <t>SNB</t>
  </si>
  <si>
    <t>7n37</t>
  </si>
  <si>
    <t>12.7x55 mm</t>
  </si>
  <si>
    <t>ps12a</t>
  </si>
  <si>
    <t>ps12</t>
  </si>
  <si>
    <t>ps12b</t>
  </si>
  <si>
    <t>Weapon Name</t>
  </si>
  <si>
    <t>Firing Modes</t>
  </si>
  <si>
    <t>Fire rate (rpm)</t>
  </si>
  <si>
    <t>ADAR 2-15</t>
  </si>
  <si>
    <t>Single</t>
  </si>
  <si>
    <t>AK-101</t>
  </si>
  <si>
    <t>Single | Full‑Auto</t>
  </si>
  <si>
    <t>AK-102</t>
  </si>
  <si>
    <t>AK-103</t>
  </si>
  <si>
    <t>AK-104</t>
  </si>
  <si>
    <t>AK-105</t>
  </si>
  <si>
    <t>5.56x39 mm</t>
  </si>
  <si>
    <t>AK-74</t>
  </si>
  <si>
    <t>AK-74M</t>
  </si>
  <si>
    <t>AK-74N</t>
  </si>
  <si>
    <t>AKM</t>
  </si>
  <si>
    <t>AKMN</t>
  </si>
  <si>
    <t>AKMS</t>
  </si>
  <si>
    <t>AKMSN</t>
  </si>
  <si>
    <t>AKS-74</t>
  </si>
  <si>
    <t>AKS-74N</t>
  </si>
  <si>
    <t>AKS-74U</t>
  </si>
  <si>
    <t>AKS-74UB</t>
  </si>
  <si>
    <t>AKS-74UN</t>
  </si>
  <si>
    <t>ASh-12</t>
  </si>
  <si>
    <t>DT MDR 5.56x45</t>
  </si>
  <si>
    <t>DT MDR .308</t>
  </si>
  <si>
    <t>HK 416A5</t>
  </si>
  <si>
    <t>Kel-Tec RFB 7.62x51</t>
  </si>
  <si>
    <t>M4A1</t>
  </si>
  <si>
    <t>SA-58</t>
  </si>
  <si>
    <t>TX-15 DML</t>
  </si>
  <si>
    <t>Vepr AKM/VPO-209</t>
  </si>
  <si>
    <t>Vepr KM/VPO-136</t>
  </si>
  <si>
    <t>AS VAL</t>
  </si>
  <si>
    <t>9x39 mm</t>
  </si>
  <si>
    <t>OP-SKS</t>
  </si>
  <si>
    <t>SKS</t>
  </si>
  <si>
    <t>Vepr Hunter/VPO-101</t>
  </si>
  <si>
    <t>RPK-16</t>
  </si>
  <si>
    <t>MP5</t>
  </si>
  <si>
    <t>Single | 3‑round Burst | Full-Auto</t>
  </si>
  <si>
    <t>9x19 mm</t>
  </si>
  <si>
    <t>MP5K-N</t>
  </si>
  <si>
    <t>MP7A1</t>
  </si>
  <si>
    <t>MP7A2</t>
  </si>
  <si>
    <t>MP9</t>
  </si>
  <si>
    <t>MP9-N</t>
  </si>
  <si>
    <t>MPX</t>
  </si>
  <si>
    <t>P90</t>
  </si>
  <si>
    <t>PP-19-01 Vityaz-SN</t>
  </si>
  <si>
    <t>9x18 mm</t>
  </si>
  <si>
    <t>PP-9 "Klin"</t>
  </si>
  <si>
    <t>PP-91 "Kedr"</t>
  </si>
  <si>
    <t>PP-91-01 "Kedr-B"</t>
  </si>
  <si>
    <t>PPSH-41</t>
  </si>
  <si>
    <t>7.62x25 mm</t>
  </si>
  <si>
    <t>Saiga-9</t>
  </si>
  <si>
    <t>590A1</t>
  </si>
  <si>
    <t>Single (Pump action)</t>
  </si>
  <si>
    <t>12x70 mm</t>
  </si>
  <si>
    <t>M870</t>
  </si>
  <si>
    <t>MP-133</t>
  </si>
  <si>
    <t>MP-153</t>
  </si>
  <si>
    <t>Saiga-12</t>
  </si>
  <si>
    <t>Single (Bolt action)</t>
  </si>
  <si>
    <t>20x70 mm</t>
  </si>
  <si>
    <t>KS-23M</t>
  </si>
  <si>
    <t>M1A</t>
  </si>
  <si>
    <t>RSASS</t>
  </si>
  <si>
    <t>SR-25</t>
  </si>
  <si>
    <t>SVDS</t>
  </si>
  <si>
    <t>7.62x54 mm</t>
  </si>
  <si>
    <t>VSS Vintorez</t>
  </si>
  <si>
    <t>DVL-10</t>
  </si>
  <si>
    <t>M700</t>
  </si>
  <si>
    <t>Mosin</t>
  </si>
  <si>
    <t>Mosin Inf.</t>
  </si>
  <si>
    <t>SV-98</t>
  </si>
  <si>
    <t>T-5000</t>
  </si>
  <si>
    <t>VPO-215</t>
  </si>
  <si>
    <t>FN GL40</t>
  </si>
  <si>
    <t>40x46</t>
  </si>
  <si>
    <t>APB</t>
  </si>
  <si>
    <t>APS</t>
  </si>
  <si>
    <t>FN 5-7</t>
  </si>
  <si>
    <t>GLOCK17</t>
  </si>
  <si>
    <t>GLOCK18C</t>
  </si>
  <si>
    <t>M1911A1</t>
  </si>
  <si>
    <t>.45 mm</t>
  </si>
  <si>
    <t>M45A1</t>
  </si>
  <si>
    <t>M9A3</t>
  </si>
  <si>
    <t>MP-443 "Grach"</t>
  </si>
  <si>
    <t>P226R</t>
  </si>
  <si>
    <t>PB pistol</t>
  </si>
  <si>
    <t>PM (t) pistol</t>
  </si>
  <si>
    <t>PM pistol</t>
  </si>
  <si>
    <t>SR-1MP Gyurza</t>
  </si>
  <si>
    <t>9x21 mm</t>
  </si>
  <si>
    <t>TT pistol</t>
  </si>
  <si>
    <t>TT pistol (gold)</t>
  </si>
  <si>
    <t>Name</t>
  </si>
  <si>
    <t>Class Type</t>
  </si>
  <si>
    <t>Type</t>
  </si>
  <si>
    <t>Armor Class</t>
  </si>
  <si>
    <t>Armor Zones</t>
  </si>
  <si>
    <t>Durability</t>
  </si>
  <si>
    <t>Movement Speed</t>
  </si>
  <si>
    <t>Turn Speed</t>
  </si>
  <si>
    <t>Ergonomics</t>
  </si>
  <si>
    <t>Module-3M bodyarmor</t>
  </si>
  <si>
    <t>Thorax and Stomach</t>
  </si>
  <si>
    <t>PACA Soft Armor</t>
  </si>
  <si>
    <t>6B2 armor (flora)</t>
  </si>
  <si>
    <t>MF-UNTAR armor vest</t>
  </si>
  <si>
    <t>Zhuk-3 Press armor</t>
  </si>
  <si>
    <t>6B23-1 armor (digital flora pattern)</t>
  </si>
  <si>
    <t>BNTI Kirasa-N armor</t>
  </si>
  <si>
    <t>Highcom Trooper TFO armor (multicam)</t>
  </si>
  <si>
    <t>Thorax</t>
  </si>
  <si>
    <t>6B13 assault armor</t>
  </si>
  <si>
    <t>6B23-2 armor (mountain flora pattern)</t>
  </si>
  <si>
    <t>BNTI Korund-VM armor</t>
  </si>
  <si>
    <t>FORT Redut-M body armor</t>
  </si>
  <si>
    <t>6B13 M assault armor (tan)</t>
  </si>
  <si>
    <t>IOTV Gen4 armor (high mobility kit)</t>
  </si>
  <si>
    <t>BNTI Gzhel-K armor</t>
  </si>
  <si>
    <t>FORT Defender-2 body armor</t>
  </si>
  <si>
    <t>IOTV Gen4 armor (assault kit)</t>
  </si>
  <si>
    <t>Thorax, arms and stomach</t>
  </si>
  <si>
    <t>IOTV Gen4 armor (full protection)</t>
  </si>
  <si>
    <t>FORT Redut-T5 body armor</t>
  </si>
  <si>
    <t>LBT 6094A Slick Plate Carrier</t>
  </si>
  <si>
    <t>Zhuk-6a heavy armor</t>
  </si>
  <si>
    <t>6B43 Zabralo-Sh 6A Armor</t>
  </si>
  <si>
    <t>*We may not need*</t>
  </si>
  <si>
    <t>Inner grid</t>
  </si>
  <si>
    <t>Outer grid</t>
  </si>
  <si>
    <t>Total slots</t>
  </si>
  <si>
    <t>Storage efficiency</t>
  </si>
  <si>
    <t>Weight (kg)</t>
  </si>
  <si>
    <t>6SH118 raid backpack</t>
  </si>
  <si>
    <t>6x8</t>
  </si>
  <si>
    <t>6x7</t>
  </si>
  <si>
    <t>Mystery Ranch Blackjack 50 backpack (multicam)</t>
  </si>
  <si>
    <t>5x7</t>
  </si>
  <si>
    <t>Eberlestock F4 Terminator load bearing backpack (tiger stripe)</t>
  </si>
  <si>
    <t>1x 5x4 grid
2x 5x2 grid</t>
  </si>
  <si>
    <t>SSO "Attack 2" raid backpack</t>
  </si>
  <si>
    <t>Pilgrim tourist backpack</t>
  </si>
  <si>
    <t>3V G Paratus 3-Day Operator's Tactical Backpack</t>
  </si>
  <si>
    <t>1x 5x5
2x 1x2
1x 3x2</t>
  </si>
  <si>
    <t>LBT-2670 Slim Field Med Pack</t>
  </si>
  <si>
    <t>4x5</t>
  </si>
  <si>
    <t>Oakley Mechanism heavy duty backpack (black)</t>
  </si>
  <si>
    <t>1x 4x4
4x 2x2</t>
  </si>
  <si>
    <t>5x5</t>
  </si>
  <si>
    <t>Camelbak Tri-Zip Backpack</t>
  </si>
  <si>
    <t>5x6</t>
  </si>
  <si>
    <t>Ana tactical Beta 2 battle backpack</t>
  </si>
  <si>
    <t>Eberlestock F5 Switchblade backpack (dry earth)</t>
  </si>
  <si>
    <t>Wartech Berkut VV-102 backpack</t>
  </si>
  <si>
    <t>LBT-8005A Day Pack backpack</t>
  </si>
  <si>
    <t>Scav Backpack</t>
  </si>
  <si>
    <t>Flyye MBSS Backpack</t>
  </si>
  <si>
    <t>4x4</t>
  </si>
  <si>
    <t>Sanitar bag</t>
  </si>
  <si>
    <t>Duffle bag</t>
  </si>
  <si>
    <t>4x3</t>
  </si>
  <si>
    <t>LK 3F Transfer tourist backpack</t>
  </si>
  <si>
    <t>3x4</t>
  </si>
  <si>
    <t>Transformer Bag</t>
  </si>
  <si>
    <t>3x3</t>
  </si>
  <si>
    <t>VKBO army bag</t>
  </si>
  <si>
    <t>4x2</t>
  </si>
  <si>
    <t>Tactical sling bag</t>
  </si>
  <si>
    <t>3x2</t>
  </si>
  <si>
    <t>Gear Mod</t>
  </si>
  <si>
    <t>Recoil %</t>
  </si>
  <si>
    <t>Geissele "SCH" charging handle for MPX</t>
  </si>
  <si>
    <t>ADAR 2-15 charging handle for AR-15</t>
  </si>
  <si>
    <t>HK Extended latch Charging Handle</t>
  </si>
  <si>
    <t>Zenit RP-1 charge handle for AK</t>
  </si>
  <si>
    <t>Badger Ordnance Tactical Charging Handle Latch</t>
  </si>
  <si>
    <t>Raptor charging handle for AR-15</t>
  </si>
  <si>
    <t>Colt AR-15 charging handle for AR-15</t>
  </si>
  <si>
    <t>MP5 Cocking Handle</t>
  </si>
  <si>
    <t>SIG double latch charging handle for MPX</t>
  </si>
  <si>
    <t>SIG single latch charging handle for MPX</t>
  </si>
  <si>
    <t>FN charge handle for P90</t>
  </si>
  <si>
    <t>K&amp;M The Handler charge handle for P90</t>
  </si>
  <si>
    <t>MP5 Kurz Cocking Handle</t>
  </si>
  <si>
    <t>KAC Ambidextrous Charging Handle for AR-10</t>
  </si>
  <si>
    <t>B&amp;T charging handle for MP9</t>
  </si>
  <si>
    <t>KAC Charging Handle for SR-25</t>
  </si>
  <si>
    <t>Geissele ACH charging handle for AR-15</t>
  </si>
  <si>
    <t>Avalanche Mod.2 charging handle for AR-15</t>
  </si>
  <si>
    <t>Standard Spacer for Aimpont sight</t>
  </si>
  <si>
    <t>SVDS Upper Band</t>
  </si>
  <si>
    <t>34mm one piece magmount made by I-E-A Mil Optics</t>
  </si>
  <si>
    <t>Dovetail mount for TOZ-106</t>
  </si>
  <si>
    <t>B-13V rail platform above reciever "Classic"</t>
  </si>
  <si>
    <t>TOZ-106 scope mount</t>
  </si>
  <si>
    <t>Aimpoint LRP mount for COMP M4 sights.</t>
  </si>
  <si>
    <t>B-13 rail platform</t>
  </si>
  <si>
    <t>Izhmash RPK-16 rail</t>
  </si>
  <si>
    <t>Stock adapter Tactica Tula 12003 for MP-133/153</t>
  </si>
  <si>
    <t>Weaver extended multi-slot base for Remington model 700</t>
  </si>
  <si>
    <t>30mm ring-mount Remington integral for model 700 rifles</t>
  </si>
  <si>
    <t>Remington RAHG 2 inch guide</t>
  </si>
  <si>
    <t>Remington RAHG 4 inch guide</t>
  </si>
  <si>
    <t>La Rue Tactical picatinny riser QD LT-101 mount</t>
  </si>
  <si>
    <t>Compact mount for sights</t>
  </si>
  <si>
    <t>Aim Sports "Tri-Rail" rail for Mosin rifle</t>
  </si>
  <si>
    <t>Aim Sports MNG rail for Mosin rifle</t>
  </si>
  <si>
    <t>Vltor CASV 5 inch guide</t>
  </si>
  <si>
    <t>Vltor CASV 4 inch guide</t>
  </si>
  <si>
    <t>Vltor CASV 2 inch guide</t>
  </si>
  <si>
    <t>Short length rail for Hexagon</t>
  </si>
  <si>
    <t>Magpul M-LOK 4.1 inch guide</t>
  </si>
  <si>
    <t>Magpul M-LOK 2.5 inch guide</t>
  </si>
  <si>
    <t>Medium length rail for Hexagon</t>
  </si>
  <si>
    <t>Troy QARS 4.2 inch guide</t>
  </si>
  <si>
    <t>PU 3.5x ring mount</t>
  </si>
  <si>
    <t>Kochetov Mount for Mosin rifle</t>
  </si>
  <si>
    <t>30mm rings made by Nightforce</t>
  </si>
  <si>
    <t>Armasight universal base</t>
  </si>
  <si>
    <t>Alexander Arms 10 inch guide</t>
  </si>
  <si>
    <t>Alexander Arms 3 inch guide</t>
  </si>
  <si>
    <t>30mm ring-mount AR- P.E.P.R. made by Burris</t>
  </si>
  <si>
    <t>Troy QARS 3.2 inch guide</t>
  </si>
  <si>
    <t>Sig Sauer mount for the sights of Romeo series.</t>
  </si>
  <si>
    <t>M14 UTG 4 point locking deluxe mount</t>
  </si>
  <si>
    <t>Arms 18 mount for M14</t>
  </si>
  <si>
    <t>M14 Mini Scout mount</t>
  </si>
  <si>
    <t>M14 Ultimak M8 upper part</t>
  </si>
  <si>
    <t>M14 DCSB</t>
  </si>
  <si>
    <t>CASV 14 mount for M14</t>
  </si>
  <si>
    <t>M1A Socom 16 upper part</t>
  </si>
  <si>
    <t>34mm one piece magmount made by Nightforce with a Multimount rail</t>
  </si>
  <si>
    <t>34mm one piece magmount made by Nightforce</t>
  </si>
  <si>
    <t>B-3 mount combo</t>
  </si>
  <si>
    <t>Strike industries bridge guide</t>
  </si>
  <si>
    <t>Strike industries keymod 6 inch guide</t>
  </si>
  <si>
    <t>Strike industries keymod 4 inch guide</t>
  </si>
  <si>
    <t>B&amp;T 3x rail mount for MP5</t>
  </si>
  <si>
    <t>Trijicon RMR mount for ACOG scopes</t>
  </si>
  <si>
    <t>Axion Cobra mount</t>
  </si>
  <si>
    <t>SR1MP single rail mount</t>
  </si>
  <si>
    <t>B&amp;T MP5 SD Tri Rail Ring Mount</t>
  </si>
  <si>
    <t>Tactica Tula 10000 mount</t>
  </si>
  <si>
    <t>SIG MPX Gen1 Handguard 2 inch rail adapter</t>
  </si>
  <si>
    <t>MFI HK Universal Low Profile Scope Mount</t>
  </si>
  <si>
    <t>B-8 mount</t>
  </si>
  <si>
    <t>Aimpoint Micro Spacer High</t>
  </si>
  <si>
    <t>B-18 Mount</t>
  </si>
  <si>
    <t>Aimpoint mount for the sights of Micro series</t>
  </si>
  <si>
    <t>B-3 mount</t>
  </si>
  <si>
    <t>NcStar MPR45 Backup mount</t>
  </si>
  <si>
    <t>High profile mount for Trijicon RMR</t>
  </si>
  <si>
    <t>Cross Slot Mount base for Deltapoint scopes</t>
  </si>
  <si>
    <t>SR1MP quad rail mount</t>
  </si>
  <si>
    <t>Low profile mount for Trijicon RMR</t>
  </si>
  <si>
    <t>B-12 Mount</t>
  </si>
  <si>
    <t>25 mm mount ring</t>
  </si>
  <si>
    <t>TA51 Mount for sights</t>
  </si>
  <si>
    <t>UNV DLOC-IRD Mount for sights</t>
  </si>
  <si>
    <t>Trijicon RMR mount for a Sig-Sauer pistols</t>
  </si>
  <si>
    <t>Burris FastFire Weaver Base</t>
  </si>
  <si>
    <t>SIG MPX Gen1 Handguard 4 inch rail adapter</t>
  </si>
  <si>
    <t>UTG SKS SOCOM Rail mount</t>
  </si>
  <si>
    <t>Pilad 043-02 Mount</t>
  </si>
  <si>
    <t>Dovetail OP-SKS mount.</t>
  </si>
  <si>
    <t>TOZ 6P29M Mount</t>
  </si>
  <si>
    <t>30mm Scope mount</t>
  </si>
  <si>
    <t>Delta-tek Sprut mount for pump-action shotguns</t>
  </si>
  <si>
    <t>Rotor 43 RIS mount for PP Kedr</t>
  </si>
  <si>
    <t>Kiba Arms International SPRM mount for pump-action shotguns</t>
  </si>
  <si>
    <t>30mm ring-mount made by JP</t>
  </si>
  <si>
    <t>SR1MP silencer mount</t>
  </si>
  <si>
    <t>Vltor CASV keymod 2 inch guide</t>
  </si>
  <si>
    <t>Vltor CASV keymod 4 inch guide</t>
  </si>
  <si>
    <t>Vltor CASV keymod 6 inch guide</t>
  </si>
  <si>
    <t>Aimtech glock base</t>
  </si>
  <si>
    <t>MTU-028SG rail for M870</t>
  </si>
  <si>
    <t>Mesa Tactical magazine clamp for M870</t>
  </si>
  <si>
    <t>XS Short rail with Ghost ring for M870</t>
  </si>
  <si>
    <t>Aimtech Tiger Shark</t>
  </si>
  <si>
    <t>UM Tactical UM3 Sight Mount</t>
  </si>
  <si>
    <t>Bridge Sight Mount for P226</t>
  </si>
  <si>
    <t>FN EFFEN 90 rail</t>
  </si>
  <si>
    <t>FN side rail for regular P90 upper receiver</t>
  </si>
  <si>
    <t>FN top rail for regular P90 upper receiver</t>
  </si>
  <si>
    <t>A*B Arms MOD X mount for M700</t>
  </si>
  <si>
    <t>Magpul inline mount for PRO 700 chassis</t>
  </si>
  <si>
    <t>Arbalet Patriot K+W mount</t>
  </si>
  <si>
    <t>KMZ 1P59 Dovetail mount</t>
  </si>
  <si>
    <t>KMZ 1P69 Weaver mount</t>
  </si>
  <si>
    <t>KAC URX 3 inch guide</t>
  </si>
  <si>
    <t>FN RMR Mount for 5-7 Mk.2</t>
  </si>
  <si>
    <t>25mm rings made by UTG</t>
  </si>
  <si>
    <t>SVD Low sidemount</t>
  </si>
  <si>
    <t>B&amp;T MP9 side rail</t>
  </si>
  <si>
    <t>B&amp;T MP9 bottom rail</t>
  </si>
  <si>
    <t>ETMI-019 Mount</t>
  </si>
  <si>
    <t>Orsis medium length rail</t>
  </si>
  <si>
    <t>Orsis long length rail</t>
  </si>
  <si>
    <t>Orsis scope mount for T-5000M</t>
  </si>
  <si>
    <t>Scope mount for VPO-215</t>
  </si>
  <si>
    <t>IzhMash modern rail for SVD</t>
  </si>
  <si>
    <t>CAA XD RGL mount for SVD</t>
  </si>
  <si>
    <t>CAA DRG L-1 mount for SVD</t>
  </si>
  <si>
    <t>Black Aces Tactical RB7M rail for M590</t>
  </si>
  <si>
    <t>NCStar Trigger guard mount for M1911A1</t>
  </si>
  <si>
    <t>Weigand Weig-a-tinny mount for M1911A1</t>
  </si>
  <si>
    <t>Kel-Tec RFB handguard rail</t>
  </si>
  <si>
    <t>Kel-Tec RFB scope mount rail</t>
  </si>
  <si>
    <t>SI Advanced receiver extension buffer tube</t>
  </si>
  <si>
    <t>SI Viper Mod.1 Stock</t>
  </si>
  <si>
    <t>Polymer stock for SVDS</t>
  </si>
  <si>
    <t>Regular VPO-101 "Vepr Hunter" stock</t>
  </si>
  <si>
    <t>HK E1 Stock for AR-15 and compatible</t>
  </si>
  <si>
    <t>PMM "ULSS" foldable MCX/MPX stock</t>
  </si>
  <si>
    <t>Maxim Defence CQB collapsing/telescoping MCX/MPX stock</t>
  </si>
  <si>
    <t>Custom cut mosin stock for TOZ-106</t>
  </si>
  <si>
    <t>ADAR 2-15 wooden stock</t>
  </si>
  <si>
    <t>HK End Cap Stock for MP5</t>
  </si>
  <si>
    <t>Hogue "Overmolded ghillie" stock for Remington Model 700</t>
  </si>
  <si>
    <t>Fab Defence buffer tube for AGR-870</t>
  </si>
  <si>
    <t>Fab Defence GLR-16-S Stock</t>
  </si>
  <si>
    <t>Mosin carbine stock</t>
  </si>
  <si>
    <t>Mosin rifle sniper carbine stock</t>
  </si>
  <si>
    <t>Sawn off regular Mosin rifle stock</t>
  </si>
  <si>
    <t>Sawn off Mosin rifle sniper stock</t>
  </si>
  <si>
    <t>Infantry Mosin rifle stock</t>
  </si>
  <si>
    <t>Izhmash AK-12 regular stock</t>
  </si>
  <si>
    <t>Izhmash RPK-16 buffer tube</t>
  </si>
  <si>
    <t>ProMag Archangel OPFOR PRS Mosin rifle stock</t>
  </si>
  <si>
    <t>ATI Monte Carlo Mosin rifle stock</t>
  </si>
  <si>
    <t>Recoil pad from Aim Sports for Mosin rifle</t>
  </si>
  <si>
    <t>HK "Enhanced Tube" buffer tube</t>
  </si>
  <si>
    <t>HK Slim Line Stock</t>
  </si>
  <si>
    <t>Regular stock for HK MP7A1</t>
  </si>
  <si>
    <t>Regular stock for HK MP7A2</t>
  </si>
  <si>
    <t>Polymer stock DSA humpback for SA-58</t>
  </si>
  <si>
    <t>DSA SPR stock for SA-58</t>
  </si>
  <si>
    <t>DSA Folding stock for SA-58</t>
  </si>
  <si>
    <t>DSA BRS stock for SA-58</t>
  </si>
  <si>
    <t>Magpul PRS 2 polymer stock for FAL</t>
  </si>
  <si>
    <t>Buffer Tube adapter for SA-58</t>
  </si>
  <si>
    <t>Zhukov-S for AK</t>
  </si>
  <si>
    <t>F93 Pro Stock</t>
  </si>
  <si>
    <t>EMOD Stock</t>
  </si>
  <si>
    <t>Tapco buffer tube</t>
  </si>
  <si>
    <t>ADAR buffer tube</t>
  </si>
  <si>
    <t>M1A Archangel stock</t>
  </si>
  <si>
    <t>M14 M14ALCS(MOD. 0) stock</t>
  </si>
  <si>
    <t>M14 M14ALCS(MOD. 0) stock (buttstock)</t>
  </si>
  <si>
    <t>LEO stock adapter for M870</t>
  </si>
  <si>
    <t>MC 20-01 stock</t>
  </si>
  <si>
    <t>Regular Mosin rifle stock</t>
  </si>
  <si>
    <t>LMT Sopmod stock</t>
  </si>
  <si>
    <t>Troy S.A.S.S. Chassis stock for M14</t>
  </si>
  <si>
    <t>AKM/AK-74 PT Lock</t>
  </si>
  <si>
    <t>AK74/AK100 PT Lock</t>
  </si>
  <si>
    <t>Polymer stock for AK-74M (6P34 Sb.15)</t>
  </si>
  <si>
    <t>Izhmash shoulder piece for AKMSN (6P4 Sb.1-19)</t>
  </si>
  <si>
    <t>IzhMash metal stock for AKS-74 (6P21 Sb.5)</t>
  </si>
  <si>
    <t>M1A Socom 16 stock</t>
  </si>
  <si>
    <t>Fab Defence GL Shock Stock</t>
  </si>
  <si>
    <t>MOE Carbine stock</t>
  </si>
  <si>
    <t>HK A2 Stock</t>
  </si>
  <si>
    <t>Magpul Rubber Butt-Pad for Carbine stock series</t>
  </si>
  <si>
    <t>TOZ stock for TOZ-106</t>
  </si>
  <si>
    <t>HK A3 old stock model</t>
  </si>
  <si>
    <t>Magpul PRS GEN2 FDE stock</t>
  </si>
  <si>
    <t>High Standard M4SS Stock</t>
  </si>
  <si>
    <t>ME adapter for AK</t>
  </si>
  <si>
    <t>Izhmash shoulder piece for AKMS (6P4 Sb.1-19)</t>
  </si>
  <si>
    <t>UBR GEN2 stock</t>
  </si>
  <si>
    <t>AKS-74/AKS-74U PT Lock</t>
  </si>
  <si>
    <t>Izhmash SOK-12 AK type stock</t>
  </si>
  <si>
    <t>MFT BUS Stock</t>
  </si>
  <si>
    <t>Zenit PT-3 "Klassika" stock</t>
  </si>
  <si>
    <t>Zenit PT-1 "Klassika" stock</t>
  </si>
  <si>
    <t>Molot wooden VPO-136 stock</t>
  </si>
  <si>
    <t>Izhmash metal stock for AKS-74U (6P26 Sb.5)</t>
  </si>
  <si>
    <t>Wooden stock for Molot OP-SKS</t>
  </si>
  <si>
    <t>Izhmash wooden AKM stock (6P1 Sb.5)</t>
  </si>
  <si>
    <t>Wooden stock 56-A-231 Sb.5</t>
  </si>
  <si>
    <t>Izhmash polymer AK-74 stock (6P20 Sb.7)</t>
  </si>
  <si>
    <t>TSNIITochMash VSS Vintorez stock</t>
  </si>
  <si>
    <t>Plastic pistol grip for MP-133/153</t>
  </si>
  <si>
    <t>TSNIITochMash AS VAL stock</t>
  </si>
  <si>
    <t>APB detachable wire stock</t>
  </si>
  <si>
    <t>SIG retractable stock pipe adapter</t>
  </si>
  <si>
    <t>Troy M7A1 PDW stock</t>
  </si>
  <si>
    <t>Armacon Baskak stock</t>
  </si>
  <si>
    <t>Wooden stock for MP-133/153</t>
  </si>
  <si>
    <t>Early produced SIG collapsing/telescoping MCX/MPX stock</t>
  </si>
  <si>
    <t>Plastic stock for MP-133/153</t>
  </si>
  <si>
    <t>Recoil pad from GP-25 for AK Accessory Kit</t>
  </si>
  <si>
    <t>COLT "A2" buffer tube</t>
  </si>
  <si>
    <t>LOBAEV Arms Stock</t>
  </si>
  <si>
    <t>Molot wooden VPO-209 stock</t>
  </si>
  <si>
    <t>Colt buffer tube</t>
  </si>
  <si>
    <t>Izhmash wooden AK-74 stock (6P20 Sb.5)</t>
  </si>
  <si>
    <t>Metal Izhmash stock for PP-19-01</t>
  </si>
  <si>
    <t>SGA stock for M870</t>
  </si>
  <si>
    <t>Remington SPS Polymer stock for M870</t>
  </si>
  <si>
    <t>Raptor grip for M870</t>
  </si>
  <si>
    <t>Tapco INTRAFUSE Stock for SKS</t>
  </si>
  <si>
    <t>Fab Defense UAS for AK</t>
  </si>
  <si>
    <t>FN P90 stock</t>
  </si>
  <si>
    <t>FN PS90 stock</t>
  </si>
  <si>
    <t>FN Butt pad for P90</t>
  </si>
  <si>
    <t>Damage Industries Butt-pad for P90</t>
  </si>
  <si>
    <t>M700 MOD X Gen.3 stock</t>
  </si>
  <si>
    <t>Buffer tube side folder adapter for M700</t>
  </si>
  <si>
    <t>Magpul PRO 700 chassis</t>
  </si>
  <si>
    <t>PRO 700 folding stock</t>
  </si>
  <si>
    <t>Promag Archangel polymer stock for M700</t>
  </si>
  <si>
    <t>CAA AKTS AK-74 Buffer Tube for AK and compatible</t>
  </si>
  <si>
    <t>CAA AKTS AK-74 Buffer Tube for AK and compatible (foldable)</t>
  </si>
  <si>
    <t>Fab Defence UAS Stock for SKS</t>
  </si>
  <si>
    <t>Double Star Ace Socom gen.4 stock for AR-15</t>
  </si>
  <si>
    <t>Double Star recoil pad 0.5 for ACE stock series</t>
  </si>
  <si>
    <t>Magpul CTR Carbine stock</t>
  </si>
  <si>
    <t>Fab Defence GLR-17 Stock for Glock and compatible</t>
  </si>
  <si>
    <t>AT AICS polymer stock for M700</t>
  </si>
  <si>
    <t>HK End Cap Stock for MP5 Kurz</t>
  </si>
  <si>
    <t>Magpul PRS GEN3 stock</t>
  </si>
  <si>
    <t>Regular stock for B&amp;T MP9</t>
  </si>
  <si>
    <t>Regular VPO-215 stock</t>
  </si>
  <si>
    <t>Orsis T-5000M Stock</t>
  </si>
  <si>
    <t>Orsis Aluminium body for T-5000</t>
  </si>
  <si>
    <t>Hexagon "Kocherga" stock red</t>
  </si>
  <si>
    <t>PPSH-41 stock</t>
  </si>
  <si>
    <t>Polymer stock for M590A1</t>
  </si>
  <si>
    <t>SGA stock for M590</t>
  </si>
  <si>
    <t>LEO stock adapter gen.1 for M590</t>
  </si>
  <si>
    <t>Mesa Tactical Crosshair Hydraulic buffer tube</t>
  </si>
  <si>
    <t>Wooden stock for KS-23</t>
  </si>
  <si>
    <t>Wired stock for KS-23M</t>
  </si>
  <si>
    <t>VPO-101 SVD style stock</t>
  </si>
  <si>
    <t>Vital Parts</t>
  </si>
  <si>
    <t>Accuracy %</t>
  </si>
  <si>
    <t>Muzzle Velocity</t>
  </si>
  <si>
    <t>10.6" barrel for 416A5 and compatible 5.56x45</t>
  </si>
  <si>
    <t>10.5" 9x19 barrel for MPX</t>
  </si>
  <si>
    <t>6.5" 9x19 barrel for MPX</t>
  </si>
  <si>
    <t>406mm barrel for MDR and compatible 5.56x45</t>
  </si>
  <si>
    <t>22" barrel for a SVDS 7.62x54</t>
  </si>
  <si>
    <t>4.5" 9x19 barrel for MPX</t>
  </si>
  <si>
    <t>14" 9x19 barrel for MPX</t>
  </si>
  <si>
    <t>406mm Molot barrel for AR-15 and compatible 5.56x45</t>
  </si>
  <si>
    <t>20" barrel for a Remington M700 7.62x51 NATO</t>
  </si>
  <si>
    <t>26" barrel for a Remington M700 7.62x51 NATO</t>
  </si>
  <si>
    <t>Sawn off 200mm Mosin barrel</t>
  </si>
  <si>
    <t>Sawn off 220mm Mosin barrel</t>
  </si>
  <si>
    <t>Regular 514mm Mosin carbine barrel</t>
  </si>
  <si>
    <t>15" barrel for RPK-16 and compatible 5.45x39</t>
  </si>
  <si>
    <t>22" barrel for RPK-16 and compatible 5.45x39</t>
  </si>
  <si>
    <t>11" barrel for 416A5 and compatible 5.56x45</t>
  </si>
  <si>
    <t>14.5" barrel for 416A5 and compatible 5.56x45</t>
  </si>
  <si>
    <t>16.5" barrel for 416A5 and compatible 5.56x45</t>
  </si>
  <si>
    <t>20" barrel for 416A5 and compatible 5.56x45</t>
  </si>
  <si>
    <t>11" barrel for SA-58 7.62x51</t>
  </si>
  <si>
    <t>16" barrel for SA-58 7.62x51</t>
  </si>
  <si>
    <t>21" barrel for SA-58 7.62x51</t>
  </si>
  <si>
    <t>22" barrel for a M1A 7.62x51 NATO</t>
  </si>
  <si>
    <t>Regular 730mm Mosin barrel</t>
  </si>
  <si>
    <t>16" barrel for a M1A 7.62x51 NATO</t>
  </si>
  <si>
    <t>18" barrel for a AR-10 and compatible 7.62x51 NATO</t>
  </si>
  <si>
    <t>510mm barrel for MP-133 12ga</t>
  </si>
  <si>
    <t>500mm .308 barrel for DVL-10</t>
  </si>
  <si>
    <t>116mm 7.62x25 TT barrel</t>
  </si>
  <si>
    <t>116mm 7.62x25 TT gilded barrel</t>
  </si>
  <si>
    <t>Homespun 121mm 7.62x25 TT barrel with threading</t>
  </si>
  <si>
    <t>Threaded barrel for P226 9x19</t>
  </si>
  <si>
    <t>260mm barrel for AR-15 and compatible 5.56x45</t>
  </si>
  <si>
    <t>370mm barrel for AR-15 and compatible 5.56x45</t>
  </si>
  <si>
    <t>165 mm 9x19 barrel for MPX-SD</t>
  </si>
  <si>
    <t>203 mm 9x19 barrel for MPX</t>
  </si>
  <si>
    <t>510mm barrel for MP-133 12ga shotgun with rib</t>
  </si>
  <si>
    <t>540mm barrel for MP-133 12ga shotgun</t>
  </si>
  <si>
    <t>540mm barrel for MR-133 12ga shotgun with rib</t>
  </si>
  <si>
    <t>610mm barrel for MP-133 12ga shotgun</t>
  </si>
  <si>
    <t>610mm barrel for MP-133 12ga shotgun with rib</t>
  </si>
  <si>
    <t>660mm barrel for MR-133 12ga shotgun</t>
  </si>
  <si>
    <t>660mm barrel for MP-133 12ga shotgun with rib</t>
  </si>
  <si>
    <t>710mm barrel for MP-133 12ga shotgun</t>
  </si>
  <si>
    <t>710mm barrel for MR-133 12ga shotgun with rib</t>
  </si>
  <si>
    <t>750mm barrel for MP-133 12ga shotgun</t>
  </si>
  <si>
    <t>750mm barrel for MP-133 12ga shotgun with rib</t>
  </si>
  <si>
    <t>610 mm barrel for MP-153 12ga shotgun</t>
  </si>
  <si>
    <t>660 mm barrel for MP-153 12ga shotgun</t>
  </si>
  <si>
    <t>750 mm barrel for MP-153 12ga shotgun</t>
  </si>
  <si>
    <t>112mm barrel for P226 9x19</t>
  </si>
  <si>
    <t>660mm .308 barrel for DVL-10 M2</t>
  </si>
  <si>
    <t>22" barrel for a AR-10 and compatible 7.62x51 NATO</t>
  </si>
  <si>
    <t>710 mm barrel for MP-153 12ga shotgun</t>
  </si>
  <si>
    <t>Threaded barrel for Glock 9x19 manufactured by Lone Wolf.</t>
  </si>
  <si>
    <t>660mm vent rib barrel for M870 12ga</t>
  </si>
  <si>
    <t>508mm barrel for M870 12ga</t>
  </si>
  <si>
    <t>Basic barrel for Glock 17 9x19</t>
  </si>
  <si>
    <t>Cut off 325mm barrel for M870 12ga</t>
  </si>
  <si>
    <t>355mm barrel for M870 12ga</t>
  </si>
  <si>
    <t>508mm barrel for M870 12ga with a fixed sight</t>
  </si>
  <si>
    <t>Threaded barrel for Glock 9x19 manufactured by Double Diamond</t>
  </si>
  <si>
    <t>Barrel with compensator for Glock 17 9x19</t>
  </si>
  <si>
    <t>Threaded barrel for Glock 9x19 manufactured by Salient Arms</t>
  </si>
  <si>
    <t>Barrel with compensator for Glock 18C 9x19</t>
  </si>
  <si>
    <t>Threaded barrel for M9A3 9x19</t>
  </si>
  <si>
    <t>10.5" barrel for P90 5.7x28</t>
  </si>
  <si>
    <t>16" barrel for P90 5.7x28</t>
  </si>
  <si>
    <t>26" stainless steel barrel for a Remington M700 7.62x51 NATO</t>
  </si>
  <si>
    <t>20" stainless steel barrel for a Remington M700 7.62x51 NATO</t>
  </si>
  <si>
    <t>Barrel for Five-seveN 5.7x28</t>
  </si>
  <si>
    <t>Threaded barrel for Five-seveN 5.7x28</t>
  </si>
  <si>
    <t>18" barrel for AR-15 and compatible 5.56x45</t>
  </si>
  <si>
    <t>20" barrel for AR-15 and compatible 5.56x45</t>
  </si>
  <si>
    <t>660mm .308 barrel for T-5000</t>
  </si>
  <si>
    <t>20" barrel for SR-25 and compatible 7.62x51</t>
  </si>
  <si>
    <t>16" barrel for SR-25 and compatible 7.62x51</t>
  </si>
  <si>
    <t>23" barrel for a VPO-215 .366TKM</t>
  </si>
  <si>
    <t>16 inch .308 barrel for MDR and compatible</t>
  </si>
  <si>
    <t>Standart barrel for M1911A1 .45 ACP</t>
  </si>
  <si>
    <t>10.6" barrel for PPSH-41 7.62x25</t>
  </si>
  <si>
    <t>20" barrel for M590 12ga</t>
  </si>
  <si>
    <t>510mm barrel for KS-23 23x75mm</t>
  </si>
  <si>
    <t>700mm barrel for KS-23 23x75mm</t>
  </si>
  <si>
    <t>18" barrel for RFB 7.62x51</t>
  </si>
  <si>
    <t>National match barrel for M1911 .45 ACP</t>
  </si>
  <si>
    <t>Threaded barrel for M1911A1 .45 ACP</t>
  </si>
  <si>
    <t>VPO-101 Gas tube</t>
  </si>
  <si>
    <t>SVDS Gas tube</t>
  </si>
  <si>
    <t>HK 416A5 Regular Low Profile Gas Block</t>
  </si>
  <si>
    <t>AK-74 Gas tube</t>
  </si>
  <si>
    <t>AKM (6P1 Sb.1-2) gas tube</t>
  </si>
  <si>
    <t>Molot AKM type gas tube</t>
  </si>
  <si>
    <t>Kiba Arms VDM CS gas tube</t>
  </si>
  <si>
    <t>UltiMAK M1-B gas tube for AK</t>
  </si>
  <si>
    <t>Handguard with a gas block combo by TROY Industries for AK</t>
  </si>
  <si>
    <t>PP-19-01 gas tube</t>
  </si>
  <si>
    <t>AKS-74U Gas tube</t>
  </si>
  <si>
    <t>MK12 Low Profile Gas Block</t>
  </si>
  <si>
    <t>Colt M4 Front sight</t>
  </si>
  <si>
    <t>Windham Weaponry Rail Gas Block</t>
  </si>
  <si>
    <t>JP Enterprises Gas System-6</t>
  </si>
  <si>
    <t>JP Enterprises Gas System-5b</t>
  </si>
  <si>
    <t>VS-24 Handguard with a VS-33c gas block combo for AK</t>
  </si>
  <si>
    <t>KAC Low Profile Gas Block</t>
  </si>
  <si>
    <t>Lancer OEM 14 inch M-LOK foregrip for MPX</t>
  </si>
  <si>
    <t>Troy Industries 13" M-LOK foregrip for 416A5</t>
  </si>
  <si>
    <t>Strike Industries CRUX 15" M-LOK foregrip for 416A5</t>
  </si>
  <si>
    <t>Desert Tech foregrip for MDR</t>
  </si>
  <si>
    <t>HK MRS 14" keymod foregrip for 416A5</t>
  </si>
  <si>
    <t>Zenit B-10 AK Handguard</t>
  </si>
  <si>
    <t>SAI 10" QD Rail foregrip for AR15</t>
  </si>
  <si>
    <t>Midwest 14 inch M-LOK foregrip for MPX</t>
  </si>
  <si>
    <t>Midwest 10.5 inch M-LOK foregrip for MPX</t>
  </si>
  <si>
    <t>Midwest 4.5 inch M-LOK foregrip for MPX</t>
  </si>
  <si>
    <t>Stngr Vypr 10" M-LOK foregrip for AR15</t>
  </si>
  <si>
    <t>Daniel Defence RIS II 12.25 foregrip for AR-15-compatible systems</t>
  </si>
  <si>
    <t>Magpul MOE SL carbine length M-LOK foregrip for AR15</t>
  </si>
  <si>
    <t>Daniel Defence FDE RIS II FSP 9.5 foregrip for AR-15-compatible systems</t>
  </si>
  <si>
    <t>Polymer SVDS handguard</t>
  </si>
  <si>
    <t>SAI 14.5" QD Rail foregrip for AR15</t>
  </si>
  <si>
    <t>Midwest 6.5 inch M-LOK foregrip for MPX</t>
  </si>
  <si>
    <t>Midwest 9" M-LOK foregrip for 416A5</t>
  </si>
  <si>
    <t>Magpul Zhukov-U HAND GUARD for AK</t>
  </si>
  <si>
    <t>Magpul MOE SL mid length M-LOK foregrip for AR15</t>
  </si>
  <si>
    <t>Midwest 13.5" M-LOK foregrip for 416A5</t>
  </si>
  <si>
    <t>Izhmash RPK-16 regular handguard</t>
  </si>
  <si>
    <t>ADAR 2-15 wooden stock for AR-15 and compatibles</t>
  </si>
  <si>
    <t>VLTOR CMRD Keymod handguard for AK</t>
  </si>
  <si>
    <t>HK quadrail handguard for 416-compatible systems</t>
  </si>
  <si>
    <t>HK quadrail handguard with a flip-up sight for 416-compatible systems</t>
  </si>
  <si>
    <t>HK extended quadrail handguard for 416-compatible systems</t>
  </si>
  <si>
    <t>DS Arms Quad Rail Full Length foregrip for SA-58</t>
  </si>
  <si>
    <t>Vltor CASV FAS foregrip for FAL</t>
  </si>
  <si>
    <t>Vltor CASV FAL foregrip for FAL</t>
  </si>
  <si>
    <t>Original Austrian foregrip for a FAL</t>
  </si>
  <si>
    <t>DSA Belgian style foregrip for a FAL</t>
  </si>
  <si>
    <t>Aim sport Universal M-LOK foregrip for FAL</t>
  </si>
  <si>
    <t>Aim sport Universal keymod foregrip for FAL</t>
  </si>
  <si>
    <t>DS Arms quad rail foregrip for SA-58</t>
  </si>
  <si>
    <t>Handguard MK 10 for use with AR-15 and compatible</t>
  </si>
  <si>
    <t>Strike industries TRAX 1 foregrip</t>
  </si>
  <si>
    <t>Strike industries TRAX 2</t>
  </si>
  <si>
    <t>Colt M4 Length handguard for AR-15 and compatibles</t>
  </si>
  <si>
    <t>XRSU47SU Tactical Handguard for AKS-74U</t>
  </si>
  <si>
    <t>MP5 TL-99 Aluminum handguard</t>
  </si>
  <si>
    <t>MP5 Wide Tropical Polymer handguard</t>
  </si>
  <si>
    <t>Wooden AK-74 handguard (6P20 Sb.6)</t>
  </si>
  <si>
    <t>Magpul MOE AKM HAND GUARD for AK</t>
  </si>
  <si>
    <t>LOBAEV Arms DVL-10 M2 handguard</t>
  </si>
  <si>
    <t>Wooden AKM / VPO-209 handguard</t>
  </si>
  <si>
    <t>Wooden AK-74 handguard (6P1 Sb.6-1)</t>
  </si>
  <si>
    <t>Wooden VPO-136 handguard</t>
  </si>
  <si>
    <t>Izhmekh MP-153 Polymer stock</t>
  </si>
  <si>
    <t>Krebs Custom UFM Keymod System handguard for AKM</t>
  </si>
  <si>
    <t>MP5SD Polymer handguard</t>
  </si>
  <si>
    <t>Izhmekh MP-133 Beechwood forestock</t>
  </si>
  <si>
    <t>B-11 AKS-74U Handguard</t>
  </si>
  <si>
    <t>Handguard SIG MPX Gen. 1 for MPX</t>
  </si>
  <si>
    <t>Remington Arms handguard for a R11 RSASS</t>
  </si>
  <si>
    <t>Handguard War Sport LVOA-C blk. for use with AR-15 and compatible</t>
  </si>
  <si>
    <t>Handguard War Sport LVOA-S blk. for use with AR-15 and compatible</t>
  </si>
  <si>
    <t>Daniel Defence RIS II 9.5 foregrip for AR-15-compatible systems</t>
  </si>
  <si>
    <t>SOK-12 aluminum handguard MTU002 Long Top</t>
  </si>
  <si>
    <t>Polymer AK-74 foregrip (6P20 Sb.9)</t>
  </si>
  <si>
    <t>SOK-12 polymer handguard Sb.7-1</t>
  </si>
  <si>
    <t>SOK-12 aluminum handguard MTU002 Short Top</t>
  </si>
  <si>
    <t>CAA RS47 foregrip for AK-compatible systems</t>
  </si>
  <si>
    <t>B-10M foregrip and rail mount B-19</t>
  </si>
  <si>
    <t>Wooden AKS-74U Handguard (6P26 Sb.6)</t>
  </si>
  <si>
    <t>Knight's Armament KAC RIS handguard for AR-15 and compatibles</t>
  </si>
  <si>
    <t>Custom plastic MP-133 forestock with mounts</t>
  </si>
  <si>
    <t>Fab Defence PR870 forestock</t>
  </si>
  <si>
    <t>Magpul MOE M870 forestock</t>
  </si>
  <si>
    <t>Speedfeed short M870 forestock</t>
  </si>
  <si>
    <t>Polymer AK-100 series foregrip</t>
  </si>
  <si>
    <t>Polymer ASh-12 foregrip</t>
  </si>
  <si>
    <t>A*B Arms MOD X Gen.3 keymod handguard for M700</t>
  </si>
  <si>
    <t>5.45 Design "Aggressor" handguard for AK</t>
  </si>
  <si>
    <t>Strike Industries Viper carbine length M-LOK foregrip for AR-15</t>
  </si>
  <si>
    <t>Noveske SWS N6 10.5 inch foregrip for AR-10-compatible systems</t>
  </si>
  <si>
    <t>Noveske SWS N6 Split handguard for AR-10-compatible systems</t>
  </si>
  <si>
    <t>CAA HX-5 MP5 handguard</t>
  </si>
  <si>
    <t>URX 3.1 10.75" handguard for AR15</t>
  </si>
  <si>
    <t>URX 3 8" handguard for AR15</t>
  </si>
  <si>
    <t>Alfa Arms Goliaf AKS-74U Handguard</t>
  </si>
  <si>
    <t>PTR Tri-Rail MP5 handguard</t>
  </si>
  <si>
    <t>TDI AKM-L handguard for AK</t>
  </si>
  <si>
    <t>Wooden CAF WASR 10-63 handguard</t>
  </si>
  <si>
    <t>MP5k Polymer handguard</t>
  </si>
  <si>
    <t>Lone Star Ion Lite handguard for AR-15 and compatible</t>
  </si>
  <si>
    <t>URX-4 handguard for AR-10 and compatible</t>
  </si>
  <si>
    <t>Orsis handguard for T-5000</t>
  </si>
  <si>
    <t>SAG MK1 Freefloat Chassis for SVD</t>
  </si>
  <si>
    <t>CAA XRS DRG for SVD</t>
  </si>
  <si>
    <t>Izhmash modern handguard for SVD</t>
  </si>
  <si>
    <t>Geissele SMR Mk.16 9.5 inch M-LOK handguard for AR-15</t>
  </si>
  <si>
    <t>Geissele SMR Mk.16 13.5 inch M-LOK handguard for AR-15</t>
  </si>
  <si>
    <t>Speedfeed short M590A1 forestock</t>
  </si>
  <si>
    <t>Magpul MOE M590 forestock</t>
  </si>
  <si>
    <t>B-30 foregrip and rail mount B-31С</t>
  </si>
  <si>
    <t>TOZ KS-23M forestock</t>
  </si>
  <si>
    <t>Kel-Tec RFB regular handguard</t>
  </si>
  <si>
    <t>Lancer LCH-7 12.5 inch M-LOK handguard for AR-10</t>
  </si>
  <si>
    <t>SOK-12 aluminum handguard Bravo-18</t>
  </si>
  <si>
    <t>X47 Tactical Handguard for AK and compatible</t>
  </si>
  <si>
    <t>US Palm pistol grip for AK</t>
  </si>
  <si>
    <t>HK Grip V.2 pistol grip for AR-15 based systems</t>
  </si>
  <si>
    <t>Izhmash SVDS pistol grip</t>
  </si>
  <si>
    <t>Desert Tech pistol grip for MDR</t>
  </si>
  <si>
    <t>Razor Arms TT rubber grips</t>
  </si>
  <si>
    <t>Hogue like TT rubber grips</t>
  </si>
  <si>
    <t>Wooden Sig Sauer Elite pistol grip for P226</t>
  </si>
  <si>
    <t>Emperor scorpion Sig Sauer pistol grip for P226</t>
  </si>
  <si>
    <t>Hogue Chain link pistol grip for P226</t>
  </si>
  <si>
    <t>Axelson Tacical MK.25 pistol grip for P226</t>
  </si>
  <si>
    <t>PM-Laser TT-206 side grips with LAM</t>
  </si>
  <si>
    <t>Fab Defence AGR-870 pistol grip for Remington-870</t>
  </si>
  <si>
    <t>Izhmash AK-12 regular pistol grip</t>
  </si>
  <si>
    <t>Tacfire pistol grip for Mosin rifle</t>
  </si>
  <si>
    <t>HK "Battle Grip" pistol grip for AR-15 based systems</t>
  </si>
  <si>
    <t>HK Battle Grip with Beavertail pistol grip for AR-15 based systems</t>
  </si>
  <si>
    <t>Fab AG FAL pistol grip for SA-58</t>
  </si>
  <si>
    <t>Regular "DS Arms" pistol grip for SA-58</t>
  </si>
  <si>
    <t>TAPCO SAW-Style black pistol grip for SA-58</t>
  </si>
  <si>
    <t>Rubber with finger grooves pistol grip for P226</t>
  </si>
  <si>
    <t>Magpul MOE pistol grip for AK</t>
  </si>
  <si>
    <t>M14ALCS(MOD. 0) pistol grip for M14</t>
  </si>
  <si>
    <t>PP-19-01 Izhmash pistol grip</t>
  </si>
  <si>
    <t>TOZ 002 pistol grip for TOZ-106</t>
  </si>
  <si>
    <t>Polymer Izhmekh pistol grip for MP-443</t>
  </si>
  <si>
    <t>Sig Sauer pistol grip for P226</t>
  </si>
  <si>
    <t>TSNIITOCHMASH bakelite PB side grips</t>
  </si>
  <si>
    <t>Fancy TT side grips</t>
  </si>
  <si>
    <t>Standard TT side grips</t>
  </si>
  <si>
    <t>Izhmash AK bakelite pistol grip (6P4 Sb.8V)</t>
  </si>
  <si>
    <t>Izhmash AK polymer pistol grip (6P1 Sb.8)</t>
  </si>
  <si>
    <t>Izhmash AKM bakelite pistol grip</t>
  </si>
  <si>
    <t>Wooden Izhmash AKM pistol grip for AK</t>
  </si>
  <si>
    <t>Izhmash AK-74 Textolite pistol grip (6P4 Sb.9)</t>
  </si>
  <si>
    <t>Molot AK bakelite pistol grip</t>
  </si>
  <si>
    <t>TAPCO SAW-Style pistol grip for AK</t>
  </si>
  <si>
    <t>Zenit RK-3 AK pistol grip</t>
  </si>
  <si>
    <t>APS bakelite side-pieces</t>
  </si>
  <si>
    <t>Colt A2 AR-15 pistol grip</t>
  </si>
  <si>
    <t>DI ECS FDE pistol grip for AR-15 based systems</t>
  </si>
  <si>
    <t>Hera Arms CQR pistol grip-stock</t>
  </si>
  <si>
    <t>Hogue OverMolded Rubber Grip</t>
  </si>
  <si>
    <t>MIAD Pistol grip for AR-15 based systems</t>
  </si>
  <si>
    <t>Magpul MOE AR-15 pistol grip</t>
  </si>
  <si>
    <t>Naroh Arms GRAL-S Pistol grip for AR-15-compatible weapons</t>
  </si>
  <si>
    <t>Stark AR Rifle Grip for AR-15-compatible weapons</t>
  </si>
  <si>
    <t>Pistol grip SIG MPX</t>
  </si>
  <si>
    <t>ZMZ Polymer pistol grip for PP-91</t>
  </si>
  <si>
    <t>AS VAL Pistol grip</t>
  </si>
  <si>
    <t>Pachmayr tactical rubber grip</t>
  </si>
  <si>
    <t>Skeletonized AR-15 pistol grip</t>
  </si>
  <si>
    <t>AS VAL Pistol grip-buffer tube</t>
  </si>
  <si>
    <t>TAPCO SAW-Style pistol grip for SKS INTRAFUSE Kit</t>
  </si>
  <si>
    <t>Polymer pistol grip for M9A3</t>
  </si>
  <si>
    <t>Hera Arms HG-15 pistol grip for AR-15 based systems</t>
  </si>
  <si>
    <t>Magpul Pistol Grip for Pro 700 Kit</t>
  </si>
  <si>
    <t>SI Enhanced pistol grip for AK</t>
  </si>
  <si>
    <t>Fab Defence AG-58 pistol grip for VZ-58</t>
  </si>
  <si>
    <t>HK Ergo PSG-1 style pistol grip for AR-15 based systems</t>
  </si>
  <si>
    <t>Orsis T-5000 Pistol Grip</t>
  </si>
  <si>
    <t>Standart polymerpistol grip for M1911A1</t>
  </si>
  <si>
    <t>Pachmayr "American legend grip 423 for M1911A1</t>
  </si>
  <si>
    <t>Polymer pistol grip for KS-23M</t>
  </si>
  <si>
    <t>Standart polymerpistol grip for M45A1</t>
  </si>
  <si>
    <t>Aeroknox scorpius pistol grip for AK</t>
  </si>
  <si>
    <t>Molot VPO-101 dust cover</t>
  </si>
  <si>
    <t>Izhmash SVDS dust cover</t>
  </si>
  <si>
    <t>Upper receiver ADAR 2-15 5.56x45 for 2-15 assault rifle</t>
  </si>
  <si>
    <t>Noveske Gen.3 5.56x45 Upper receiver for AR systems</t>
  </si>
  <si>
    <t>P226 Sig Legion full size pistol slide</t>
  </si>
  <si>
    <t>P226 Sig Emperor scorpion pistol slide</t>
  </si>
  <si>
    <t>P226 Sig Stainless elite pistol slide</t>
  </si>
  <si>
    <t>P226 Axelson tactical Mk.25 pistol slide</t>
  </si>
  <si>
    <t>Izhmash regual dust cover for RPK-16</t>
  </si>
  <si>
    <t>Upper receiver HK 416A5 5.56x45 for 416A5</t>
  </si>
  <si>
    <t>Regular dust cover for FAL</t>
  </si>
  <si>
    <t>DS Arms Extreme Duty dust cover for SA58</t>
  </si>
  <si>
    <t>Glock 18C 9x19 slide</t>
  </si>
  <si>
    <t>Izhmash АK-74M dust cover (6P34 0-1)</t>
  </si>
  <si>
    <t>Glock 9x19 Moto Cut slide</t>
  </si>
  <si>
    <t>Izhmash AK-74 dust cover (6P1 0-1)</t>
  </si>
  <si>
    <t>Izhmash AKM dust cover (6P1 0-1)</t>
  </si>
  <si>
    <t>Molot AKM type dust cover</t>
  </si>
  <si>
    <t>AKS-74U Dust cover (6P26 Sb.7)</t>
  </si>
  <si>
    <t>Izhmash AKS-74UB Dust cover</t>
  </si>
  <si>
    <t>Izhmash Vityaz receiver cover</t>
  </si>
  <si>
    <t>Izhmash SOK-12 Sb.0-2 dust cover</t>
  </si>
  <si>
    <t>AS VAL Dust cover</t>
  </si>
  <si>
    <t>VSS Vintorez dust cover</t>
  </si>
  <si>
    <t>Zenit B-33 dust cover for AK-74</t>
  </si>
  <si>
    <t>Upper receiver Colt M4A1 5.56x45 for M4A1 assault rifle</t>
  </si>
  <si>
    <t>Vltor MUR-1S 5.56x45 Upper receiver for AR systems</t>
  </si>
  <si>
    <t>HK MP5SD Upper receiver</t>
  </si>
  <si>
    <t>HK MP5 Upper receiver</t>
  </si>
  <si>
    <t>Upper receiver of the first generation SIG MPX</t>
  </si>
  <si>
    <t>SIG Sauer P226R 9x19 pistol slide</t>
  </si>
  <si>
    <t>Izhmash Vityaz-SN receiver cover</t>
  </si>
  <si>
    <t>Glock Alpha Wolf Custom slide</t>
  </si>
  <si>
    <t>Polymer80 PS9 Glock slide</t>
  </si>
  <si>
    <t>Zev Tech Hex Gen3 slide</t>
  </si>
  <si>
    <t>Glock 9x19 slide</t>
  </si>
  <si>
    <t>Glock Zev Tech Hex Spartan slide</t>
  </si>
  <si>
    <t>Glock 9x19 Viper Cut slide</t>
  </si>
  <si>
    <t>Glock Alpha Wolf slide</t>
  </si>
  <si>
    <t>M9A3 9x19 pistol slide</t>
  </si>
  <si>
    <t>FN EFFEN 90 Upper receiver for P90</t>
  </si>
  <si>
    <t>FN Upper receiver for P90</t>
  </si>
  <si>
    <t>FN Upper receiver for PS90</t>
  </si>
  <si>
    <t>AKademia Bastion dust cover for AK</t>
  </si>
  <si>
    <t>Fab Defence PDC dust cover for AK-74</t>
  </si>
  <si>
    <t>TWS Dog leg rail dust cover for AK</t>
  </si>
  <si>
    <t>HK MP5 Kurz Upper receiver</t>
  </si>
  <si>
    <t>Five-seveN MK2 pistol slide</t>
  </si>
  <si>
    <t>Lightweight upper 5.56x45 for TX15 rifle</t>
  </si>
  <si>
    <t>Upper receiver KAC 7.62x51 for SR-25 rifle</t>
  </si>
  <si>
    <t>Upper receiver B&amp;T 9x19 for MP9-N SMG</t>
  </si>
  <si>
    <t>Upper receiver B&amp;T 9x19 for MP9 SMG</t>
  </si>
  <si>
    <t>Custom SVDS dust cover</t>
  </si>
  <si>
    <t>M1911A1 .45 ACP slide</t>
  </si>
  <si>
    <t>PPSH-41 dust cover</t>
  </si>
  <si>
    <t>M45A1 .45 ACP slide</t>
  </si>
  <si>
    <t>Sighting Range</t>
  </si>
  <si>
    <t>Magnification</t>
  </si>
  <si>
    <t>ELCAN SpecterDR 1x/4x Scope</t>
  </si>
  <si>
    <t>4x/1x</t>
  </si>
  <si>
    <t>Leupold Mark 4 HAMR 4x24mm DeltaPoint hybrid assault scope</t>
  </si>
  <si>
    <t>4x</t>
  </si>
  <si>
    <t>Primary Arms Compact prism scope 2.5x</t>
  </si>
  <si>
    <t>2.5x</t>
  </si>
  <si>
    <t>Sig BRAVO4 4X30 Scope</t>
  </si>
  <si>
    <t>Trijicon ACOG 3.5x35 scope</t>
  </si>
  <si>
    <t>3.5x</t>
  </si>
  <si>
    <t>Trijicon ACOG TA01NSN 4x32 scope</t>
  </si>
  <si>
    <t>Valday PS-320 1x/6x Scope</t>
  </si>
  <si>
    <t>6x/1x</t>
  </si>
  <si>
    <t>Monstrum Compact prism scope 2x32</t>
  </si>
  <si>
    <t>2x</t>
  </si>
  <si>
    <t>Aimpoint COMP M4 reflex sight</t>
  </si>
  <si>
    <t>1x</t>
  </si>
  <si>
    <t>Cobra EKP-8-02 reflex sight</t>
  </si>
  <si>
    <t>Cobra EKP-8-18 reflex sight</t>
  </si>
  <si>
    <t>Eotech 553 holographic sight</t>
  </si>
  <si>
    <t>Eotech EXPS3 holographic sight</t>
  </si>
  <si>
    <t>Eotech HHS-1 sight</t>
  </si>
  <si>
    <t>3x/1x</t>
  </si>
  <si>
    <t>Eotech XPS3-0 holographic sight</t>
  </si>
  <si>
    <t>Eotech XPS3-2 holographic sight</t>
  </si>
  <si>
    <t>Holosun HS401G5 reflex sight</t>
  </si>
  <si>
    <t>OKP-7 reflex sight</t>
  </si>
  <si>
    <t>OKP-7 reflex sight (Dovetail)</t>
  </si>
  <si>
    <t>VOMZ Pilad P1X42 "WEAVER" reflex sight</t>
  </si>
  <si>
    <t>Valday 1P87 holographic sight</t>
  </si>
  <si>
    <t>Vortex Razor AMG UH-1 holographic sight</t>
  </si>
  <si>
    <t>Walther MRS reflex sight</t>
  </si>
  <si>
    <t>FN Ring sight reflex sight</t>
  </si>
  <si>
    <t>Trijicon SRS-02 reflex sight</t>
  </si>
  <si>
    <t>Belomo PK-06 reflex sight</t>
  </si>
  <si>
    <t>Aimpoint Micro T-1 reflex sight</t>
  </si>
  <si>
    <t>Burris FastFire 3 Reflex Sight</t>
  </si>
  <si>
    <t>Leupold DeltaPoint Reflex Sight</t>
  </si>
  <si>
    <t>Trijicon RMR</t>
  </si>
  <si>
    <t>Sig Sauer Romeo 4 reflex sight</t>
  </si>
  <si>
    <t>PU 3.5x riflescope</t>
  </si>
  <si>
    <t>Nightforce ATACR 7-35x56 riflescope</t>
  </si>
  <si>
    <t>16x/7x</t>
  </si>
  <si>
    <t>Leupold Mark 4 LR 6.5-20x50 riflescope</t>
  </si>
  <si>
    <t>20x</t>
  </si>
  <si>
    <t>Optical scope March Tactical 3-24x42 FFP</t>
  </si>
  <si>
    <t>14x</t>
  </si>
  <si>
    <t>Hensoldt FF 4-16x56 scope</t>
  </si>
  <si>
    <t>16x/4x</t>
  </si>
  <si>
    <t>Zenit-Belomo PSO 1 4x24 scope</t>
  </si>
  <si>
    <t>Zenit-Belomo PSO 1M2 4x24 scope</t>
  </si>
  <si>
    <t>Zenit-Belomo PSO 1M2-1 4x24 scope</t>
  </si>
  <si>
    <t>EOtech Vudu 1-6 riflescope</t>
  </si>
  <si>
    <t>Burris FullField TAC 30 1-4x24 riflescope</t>
  </si>
  <si>
    <t>NPZ USP-1 4x scope</t>
  </si>
  <si>
    <t>KMZ 1P59 3-10x riflescope</t>
  </si>
  <si>
    <t>10x/3x</t>
  </si>
  <si>
    <t>KMZ 1P69 3-10x riflescope</t>
  </si>
  <si>
    <t>VOMZ Pilad 4x32 riflescope</t>
  </si>
  <si>
    <t>NcSTAR ADO P4 Sniper 3-9x42 riflescope</t>
  </si>
  <si>
    <t>9x/3x</t>
  </si>
  <si>
    <t>Vulcan MG night scope 3.5x</t>
  </si>
  <si>
    <t>Trijicon REAP-IR thermal riflescope</t>
  </si>
  <si>
    <t>NSPU-M night Scope</t>
  </si>
  <si>
    <t>FLIR RS-32 2.25-9x 35mm 60Hz thermal riflescope</t>
  </si>
  <si>
    <t>9x/2.25x</t>
  </si>
  <si>
    <t>VPO-101 Standard Rearsight</t>
  </si>
  <si>
    <t>SVDS frontsight</t>
  </si>
  <si>
    <t>SVDS Rearsight</t>
  </si>
  <si>
    <t>Izhmash Rearsight base for RPK-16</t>
  </si>
  <si>
    <t>Izhmash Rearsight for RPK-16</t>
  </si>
  <si>
    <t>Mosin carbine Rearsight</t>
  </si>
  <si>
    <t>Trijicon ACOG backup rear sight</t>
  </si>
  <si>
    <t>Meprolight "Tru Dot Night Sight" Frontsight for P226</t>
  </si>
  <si>
    <t>Meprolight Tru Dot Night Sight rear sight for P226</t>
  </si>
  <si>
    <t>KAC Folding sight Rear</t>
  </si>
  <si>
    <t>KAC Folding sight Frontsight</t>
  </si>
  <si>
    <t>HK 416A5 Flip Up Rearsight</t>
  </si>
  <si>
    <t>MP7 Flip Up Frontsight</t>
  </si>
  <si>
    <t>MP7 Flip Up Rearsight</t>
  </si>
  <si>
    <t>Magpul MBUS Gen.2 Frontsight</t>
  </si>
  <si>
    <t>Magpul MBUS Gen.2 Rearsight</t>
  </si>
  <si>
    <t>DS Arms Holand Type Rearsight for SA-58</t>
  </si>
  <si>
    <t>SA National Match .062 blade Frontsight M1A</t>
  </si>
  <si>
    <t>Rearsight AR-15 Carry Handle</t>
  </si>
  <si>
    <t>Mosin frontsight</t>
  </si>
  <si>
    <t>Mosin Rearsight</t>
  </si>
  <si>
    <t>AK-105 Standard Rearsight (6P44 Sb.1-30)</t>
  </si>
  <si>
    <t>AK-74M Standard Rearsight (6P20 Sb.2)</t>
  </si>
  <si>
    <t>M14 Enlarged Military Aperture Rearsight</t>
  </si>
  <si>
    <t>APB Rearsight</t>
  </si>
  <si>
    <t>APS Rearsight</t>
  </si>
  <si>
    <t>APS Frontsight</t>
  </si>
  <si>
    <t>SA XS Post .125 blade Frontsight M1A</t>
  </si>
  <si>
    <t>SIG Flip Up Frontsight</t>
  </si>
  <si>
    <t>UTG Low Profile A2 Frontsight AR-15</t>
  </si>
  <si>
    <t>Sig Sauer Standard Frontsight</t>
  </si>
  <si>
    <t>SIG Flip Up Rearsight</t>
  </si>
  <si>
    <t>Colt A2 Rearsight AR-15</t>
  </si>
  <si>
    <t>HK MP5 Drum Rearsight</t>
  </si>
  <si>
    <t>Sig Sauer P226 Standard Rearsight</t>
  </si>
  <si>
    <t>Izhmash SOK-12 rear sight</t>
  </si>
  <si>
    <t>SKS Standard Rearsight</t>
  </si>
  <si>
    <t>Izhmash SV-98 Rearsight</t>
  </si>
  <si>
    <t>AS VAL Standard rear sight</t>
  </si>
  <si>
    <t>VSS Vintorez Standard Rearsight</t>
  </si>
  <si>
    <t>Dead Ringer Snake Eye Glock front sight</t>
  </si>
  <si>
    <t>Glock Front Sight</t>
  </si>
  <si>
    <t>Truglo TFX Glock front sight</t>
  </si>
  <si>
    <t>Glock ZEV Tech Front sight</t>
  </si>
  <si>
    <t>Dead Ringer Snake Eye Glock rear sight</t>
  </si>
  <si>
    <t>Glock Rear Sight</t>
  </si>
  <si>
    <t>Truglo TFX Glock rear sight</t>
  </si>
  <si>
    <t>Glock ZEV Tech Rear sight</t>
  </si>
  <si>
    <t>AK-74 Standard Rearsight (6P1 Sb.2)</t>
  </si>
  <si>
    <t>AKM Standard Rearsight (6P1 Sb.2-1)</t>
  </si>
  <si>
    <t>AKMB system rear sight</t>
  </si>
  <si>
    <t>AKMP system front sight device</t>
  </si>
  <si>
    <t>AKMP system rear sight device</t>
  </si>
  <si>
    <t>AKM / VPO-209 Standard Rearsight</t>
  </si>
  <si>
    <t>Tactica Tula TT01 Rearsight Weaver Adapter</t>
  </si>
  <si>
    <t>Sight Mount Sig 220-239 rear sight bearing</t>
  </si>
  <si>
    <t>Izhmash rear sight for PP-19-01</t>
  </si>
  <si>
    <t>SOK-12 CSS SIGHT RAIL MOUNT rear sight</t>
  </si>
  <si>
    <t>M9A3 Standard Frontsight</t>
  </si>
  <si>
    <t>Beretta M9A3 Standard Rearsight</t>
  </si>
  <si>
    <t>Sight Mount M9 rear sight bearing</t>
  </si>
  <si>
    <t>Rearsight ASh-12 Carry Handle</t>
  </si>
  <si>
    <t>ASh-12 Folding sight Frontsight</t>
  </si>
  <si>
    <t>Five-seveN Standard Rear-sight</t>
  </si>
  <si>
    <t>Five-seveN MK2 Standard Frontsight</t>
  </si>
  <si>
    <t>KAC Folding micro sight Rear</t>
  </si>
  <si>
    <t>KAC Folding micro sight Frontsight</t>
  </si>
  <si>
    <t>B&amp;T MP9 Standard Rear-sight</t>
  </si>
  <si>
    <t>M1911A1 Front Sight</t>
  </si>
  <si>
    <t>M1911A1 Rear Sight</t>
  </si>
  <si>
    <t>Ghost ring kit M590 Frontsight</t>
  </si>
  <si>
    <t>Ghost ring Rear sight for M590</t>
  </si>
  <si>
    <t>Novak Lomount Rear Sight</t>
  </si>
  <si>
    <t>Novak Lomount Front Sight</t>
  </si>
  <si>
    <t>Check Speed Modifier %</t>
  </si>
  <si>
    <t>Load/Unload Speed Modifier %</t>
  </si>
  <si>
    <t>Capacity</t>
  </si>
  <si>
    <t>2-shot MC 20-01 Sb.3 20ga magazine for TOZ-106</t>
  </si>
  <si>
    <t>3-shell KS-23M 23mm magazine cap</t>
  </si>
  <si>
    <t>4-shell M870 12ga magazine cap</t>
  </si>
  <si>
    <t>4-shot MC 20-01 Sb.3 20ga magazine for TOZ-106</t>
  </si>
  <si>
    <t>Metal magazine for VPO-215 and compatibles, .366 TKM 4-round capacity</t>
  </si>
  <si>
    <t>MP-153 forend cap</t>
  </si>
  <si>
    <t>5-round .308 AICS M700 magazine</t>
  </si>
  <si>
    <t>5-round .308 M700 magazine</t>
  </si>
  <si>
    <t>5-round .308 T-5000 magazine</t>
  </si>
  <si>
    <t>5-shot MC 20-01 Sb.3 20ga magazine for TOZ-106</t>
  </si>
  <si>
    <t>7.62x51 metal magazine for VPO-101 and compatibles, 5-round capacity</t>
  </si>
  <si>
    <t>Magpul PMAG .308 AC 5-round M700 magazine</t>
  </si>
  <si>
    <t>MP-153 5-rd magazine extension</t>
  </si>
  <si>
    <t>Regular 4rnd magazine for Mosin rifle</t>
  </si>
  <si>
    <t>Sb.5 5-round 12/76 magazine for SOK-12 and compatible weapons</t>
  </si>
  <si>
    <t>6-shell MP-133x6 12ga magazine</t>
  </si>
  <si>
    <t>MP-153 6-rd magazine extension</t>
  </si>
  <si>
    <t>7-shell M870x7 12ga magazine</t>
  </si>
  <si>
    <t>M1911 .45 ACP 7-round magazine</t>
  </si>
  <si>
    <t>M45A1 .45 ACP 7-round magazine</t>
  </si>
  <si>
    <t>MP-153 7-rd magazine extension</t>
  </si>
  <si>
    <t>8-shell M590A1 12ga magazine cap</t>
  </si>
  <si>
    <t>8-shell MP-133x8 12ga magazine</t>
  </si>
  <si>
    <t>90-93 9x18PM Magazine, for 8 PM rounds</t>
  </si>
  <si>
    <t>MP-153 8-rd magazine extension</t>
  </si>
  <si>
    <t>TT-105 7.62x25 TT Magazine</t>
  </si>
  <si>
    <t>10 rnds. SKS internal box magazine 7.62x39</t>
  </si>
  <si>
    <t>10-round .308 AICS M700 magazine</t>
  </si>
  <si>
    <t>10-round .308 DVL-10 magazine</t>
  </si>
  <si>
    <t>10-round .308 M700 magazine</t>
  </si>
  <si>
    <t>10-round 6L24 9x39 VSS magazine</t>
  </si>
  <si>
    <t>10-round Izh.9x19 Sb.7 magazine</t>
  </si>
  <si>
    <t>10-round polymer magazine 7.62x54R for SV-98</t>
  </si>
  <si>
    <t>10-round Saiga 545 5.45x39 magazine for AK-74 and compatibles</t>
  </si>
  <si>
    <t>10-round SVD 7.62x54 magazine</t>
  </si>
  <si>
    <t>10-shell M870x10 12ga magazine</t>
  </si>
  <si>
    <t>12.7x55 magazine for ASh-12, 10-round capacity</t>
  </si>
  <si>
    <t>7.62x39 ribbed metal magazine for AK and compatibles, 10-round capacity</t>
  </si>
  <si>
    <t>7.62x51 metal magazine for VPO-101 and compatibles, 10-round capacity</t>
  </si>
  <si>
    <t>7.62x54r ProMag OPFOR for Archangel Mosin rifle kit, 10-round capacity</t>
  </si>
  <si>
    <t>FAL/SA-58 7.62x51 10 rnd</t>
  </si>
  <si>
    <t>Izhmash 7.62x39 AK aluminium magazine for AK and compatibles, 10-round capacity</t>
  </si>
  <si>
    <t>KAC Steel 10 7.62x51 10 rnd</t>
  </si>
  <si>
    <t>Magpul PMAG .308 AC 10-round M700 magazine</t>
  </si>
  <si>
    <t>PMAG GEN M3 10 5.56x45 STANAG 10-round magazine</t>
  </si>
  <si>
    <t>Promag AA-70 10-round .308 M700 magazine</t>
  </si>
  <si>
    <t>SAI-02 10-round 12x76 magazine for SOK-12 and compatible weapons</t>
  </si>
  <si>
    <t>Mec-Gar .45 ACP 11-round magazine for M1911A1</t>
  </si>
  <si>
    <t>12-round .308 MDT AICS M700 magazine</t>
  </si>
  <si>
    <t>P226 magazine</t>
  </si>
  <si>
    <t>Standard 9x19 15-round magazine for MP9</t>
  </si>
  <si>
    <t>Glock 9x19 magazine</t>
  </si>
  <si>
    <t>M9A3 9x19 17-round magazine</t>
  </si>
  <si>
    <t>MP-443 9x19 18-round magazine</t>
  </si>
  <si>
    <t>SR1-MP magazine</t>
  </si>
  <si>
    <t>12.7x55 magazine for ASh-12, 20-round capacity</t>
  </si>
  <si>
    <t>20-round 6L25 9x39 VSS magazine</t>
  </si>
  <si>
    <t>20-round SVD 7.62x54 magazine</t>
  </si>
  <si>
    <t>FAL/SA-58 "MMW" 7.62x51 20 rnd plastic mag</t>
  </si>
  <si>
    <t>FAL/SA-58 7.62x51 20 rnd</t>
  </si>
  <si>
    <t>Five-seveN 20-Round 5.7x28 magazine</t>
  </si>
  <si>
    <t>KAC Steel 20 7.62x51 20 rnd</t>
  </si>
  <si>
    <t>M1A 20 round 7.62x51 magazine</t>
  </si>
  <si>
    <t>MaxRounds Powermag 20-round 12/76 magazine for SOK-12 and compatible weapons</t>
  </si>
  <si>
    <t>P226 Extended magazine 9x19</t>
  </si>
  <si>
    <t>PMAG GEN M3 20 5.56x45 STANAG 20-round magazine</t>
  </si>
  <si>
    <t>PMAG SR/LR GEN M3 20 7.62x51 20 rnd</t>
  </si>
  <si>
    <t>Promag AA-70 20-round .308 M700 magazine</t>
  </si>
  <si>
    <t>ProMag SKS-A5 7.62x39 20-round SKS magazine</t>
  </si>
  <si>
    <t>PUFGUN SG-919 20 20-round 9x19 magazine for PP-19-01</t>
  </si>
  <si>
    <t>Standard 9x18PM 20-round magazine for PP-91</t>
  </si>
  <si>
    <t>Standard 9x19 20-round magazine for MP9</t>
  </si>
  <si>
    <t>Standard APS 9x18PM 20-round magazine</t>
  </si>
  <si>
    <t>Standard MP5 20-round 9x19 magazine</t>
  </si>
  <si>
    <t>Standard MP7 20-round 4.6x30 magazine</t>
  </si>
  <si>
    <t>Standard MPX 20-round 9x19 magazine</t>
  </si>
  <si>
    <t>Pmag GL9 polymer magazine</t>
  </si>
  <si>
    <t>Standard 9x19 25-round magazine for MP9</t>
  </si>
  <si>
    <t>30-round 5.45x39 magazine for AK-12 and compatibles</t>
  </si>
  <si>
    <t>30-round 6L23 5.45x39 magazine for AK-74 and compatibles</t>
  </si>
  <si>
    <t>30-round 7.62x39 magazine for АK-103 and compatible weapons</t>
  </si>
  <si>
    <t>30-round SR3M.130 9x39 SR3M magazine</t>
  </si>
  <si>
    <t>6L20 30-round 5.45x39 magazine for AK-74 and compatible weapons</t>
  </si>
  <si>
    <t>6L29 30-round 5.56x45 magazine for АK-101 and compatible weapons</t>
  </si>
  <si>
    <t>Arsenal CWP 30-round 5.56x45 magazine for SLR-106 and compatible weapons</t>
  </si>
  <si>
    <t>British FAL/L1A1 7.62x51 30 rnd magazine</t>
  </si>
  <si>
    <t>Colt AR-15 5.56x45 STANAG 30-round magazine</t>
  </si>
  <si>
    <t>FAL/SA-58 7.62x51 30 rnd</t>
  </si>
  <si>
    <t>HK PM Gen.2 5.56x45 STANAG 30-round magazine</t>
  </si>
  <si>
    <t>HK Polymer mag 30 5.56x45 STANAG 30-round magazine</t>
  </si>
  <si>
    <t>HK Steel Maritime 5.56x45 STANAG 30-round magazine</t>
  </si>
  <si>
    <t>Izhmash 6L10 7.62x39 magazine for AK and compatibles, 30-round capacity</t>
  </si>
  <si>
    <t>Izhmash 7.62x39 AKMS aluminium magazine for AK and compatibles, 30-round capacity</t>
  </si>
  <si>
    <t>Izhmash AK magazine (issued ‘55 or later) 30-round for 7.62x39 AK and compatibles</t>
  </si>
  <si>
    <t>M14 30 round 7.62x51 magazine</t>
  </si>
  <si>
    <t>Palm US AK30 7.62x39 magazine for AK and compatibles, 30-round capacity</t>
  </si>
  <si>
    <t>PMAG 30 AK/AKM GEN M3 7.62x39 magazine for AK and compatibles, 30-round capacity</t>
  </si>
  <si>
    <t>Pmag 30 AK74 GEN M3 5.45x39 magazine for AK and compatibles, 30-round capacity</t>
  </si>
  <si>
    <t>PMAG GEN M3 30 5.56x45 STANAG 30-round magazine</t>
  </si>
  <si>
    <t>PMAG GEN M3 W 30 5.56x45 STANAG 30-round magazine</t>
  </si>
  <si>
    <t>PUFGUN SG-919 30 30-round 9x19 magazine for PP-19-01</t>
  </si>
  <si>
    <t>Standard 9x18PM 30-round magazine for PP-91</t>
  </si>
  <si>
    <t>Standard 9x19 30-round magazine for MP9</t>
  </si>
  <si>
    <t>Standard MP5 30-round 9x19 magazine</t>
  </si>
  <si>
    <t>Standard MP7 30-round 4.6x30 magazine</t>
  </si>
  <si>
    <t>Standard MPX 30-round 9x19 magazine</t>
  </si>
  <si>
    <t>Standard PP-19-01 30-round 9x19 magazine</t>
  </si>
  <si>
    <t>TROY Battlemag 5.56x45 STANAG 30-round magazine</t>
  </si>
  <si>
    <t>Big Stick 9x19 magazine for Glock 9x19</t>
  </si>
  <si>
    <t>35-round 7.62x25 magazine for PPSH-41</t>
  </si>
  <si>
    <t>ProMag AALVX 35 7.62x39 35-round SKS magazine.</t>
  </si>
  <si>
    <t>40-round PMAG GEN M3 40 5.56x45 STANAG magazine</t>
  </si>
  <si>
    <t>Bakelite 7.62x39 magazine for AK and compatibles, 40-round capacity</t>
  </si>
  <si>
    <t>Molot 6P2.Sb-11 7.62x39 magazine for AK and compatibles, 40-round capacity</t>
  </si>
  <si>
    <t>Standard MP7 40-round 4.6x30 magazine</t>
  </si>
  <si>
    <t>MPX with TTI Base pad +11 41-round 9x19 magazine</t>
  </si>
  <si>
    <t>45-round 6L26 5.45x39 magazine for AK-74 and compatibles</t>
  </si>
  <si>
    <t>6L18 45-round 5.45x39 magazine for AK-74 and compatible weapons</t>
  </si>
  <si>
    <t>F5 MPX Drum mag 50-round 9x19 magazine</t>
  </si>
  <si>
    <t>FN magazine for P90, 50-round capacity</t>
  </si>
  <si>
    <t>SGMT Drum mag for Glock 9x19, 50 rounds capacity</t>
  </si>
  <si>
    <t>X Products X-5 MP5 50-round 9x19 magazine</t>
  </si>
  <si>
    <t>X-14 M14 50 round 7.62x51 magazine</t>
  </si>
  <si>
    <t>X-47 AK 7.62x39 50 rnd magazine</t>
  </si>
  <si>
    <t>X-FAL FAL/SA-58 7.62x51 50 rnd magazine</t>
  </si>
  <si>
    <t>60-round 6L31 5.45x39 magazine for AK-74 and compatibles</t>
  </si>
  <si>
    <t>60-round MAG5-60 5.56x45 STANAG magazine</t>
  </si>
  <si>
    <t>Magpul PMAG D-60 5.56x45 60-round magazine</t>
  </si>
  <si>
    <t>71-round 7.62x25 magazine for PPSH-41</t>
  </si>
  <si>
    <t>ProMag AK-A-16 73-round 7.62x39 magazine for AKM and compatibles</t>
  </si>
  <si>
    <t>Molot magazine for AK and compatibles, 75-round capacity</t>
  </si>
  <si>
    <t>PM/PPSH 9x18PM 84-round drum mag for PM</t>
  </si>
  <si>
    <t>95-round 5.45x39 magazine for RPK-16 and compatibles</t>
  </si>
  <si>
    <t>100-round MAG5-100 5.56x45 STANAG magazine</t>
  </si>
  <si>
    <t>Recoil (%)</t>
  </si>
  <si>
    <t>Check Accuracy Level (%)</t>
  </si>
  <si>
    <t>Check Speed Modifier (%)</t>
  </si>
  <si>
    <t>Load/Unload Speed Modifier (%)</t>
  </si>
  <si>
    <t>TT-105 7.62x25 TT</t>
  </si>
  <si>
    <t>35-round 7.62x25 for PPSH-41</t>
  </si>
  <si>
    <t>71-round 7.62x25 for PPSH-41</t>
  </si>
  <si>
    <t>90-93 9x18PM</t>
  </si>
  <si>
    <t>PM/PPSH 9x18PM 84-round drum</t>
  </si>
  <si>
    <t>Standard 9x18PM 20-round for PP-91</t>
  </si>
  <si>
    <t>Standard 9x18PM 30-round for PP-91</t>
  </si>
  <si>
    <t>Standard APS 9x18PM 20-round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</si>
</sst>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color theme="1"/>
      <name val="Arial"/>
    </font>
    <font>
      <color rgb="FF000000"/>
      <name val="Arial"/>
    </font>
    <font>
      <sz val="11.0"/>
      <color theme="1"/>
      <name val="Calibri"/>
    </font>
    <font/>
    <font>
      <b/>
      <sz val="11.0"/>
      <color theme="1"/>
      <name val="Calibri"/>
    </font>
    <font>
      <sz val="11.0"/>
      <color rgb="FF000000"/>
      <name val="Calibri"/>
    </font>
    <font>
      <sz val="11.0"/>
      <color rgb="FF000000"/>
      <name val="Sans-serif"/>
    </font>
    <font>
      <u/>
      <color rgb="FFFFFFFF"/>
    </font>
  </fonts>
  <fills count="22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CFE2F3"/>
        <bgColor rgb="FFCFE2F3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rgb="FFC27BA0"/>
        <bgColor rgb="FFC27BA0"/>
      </patternFill>
    </fill>
    <fill>
      <patternFill patternType="solid">
        <fgColor rgb="FF6AA84F"/>
        <bgColor rgb="FF6AA84F"/>
      </patternFill>
    </fill>
    <fill>
      <patternFill patternType="solid">
        <fgColor rgb="FF6D9EEB"/>
        <bgColor rgb="FF6D9EEB"/>
      </patternFill>
    </fill>
    <fill>
      <patternFill patternType="solid">
        <fgColor theme="5"/>
        <bgColor theme="5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/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2" fontId="1" numFmtId="0" xfId="0" applyAlignment="1" applyFont="1">
      <alignment readingOrder="0"/>
    </xf>
    <xf borderId="0" fillId="3" fontId="2" numFmtId="0" xfId="0" applyAlignment="1" applyFill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4" fontId="1" numFmtId="0" xfId="0" applyAlignment="1" applyFill="1" applyFont="1">
      <alignment readingOrder="0"/>
    </xf>
    <xf borderId="2" fillId="2" fontId="3" numFmtId="0" xfId="0" applyAlignment="1" applyBorder="1" applyFont="1">
      <alignment readingOrder="0" vertical="bottom"/>
    </xf>
    <xf borderId="3" fillId="0" fontId="4" numFmtId="0" xfId="0" applyBorder="1" applyFont="1"/>
    <xf borderId="4" fillId="5" fontId="5" numFmtId="0" xfId="0" applyAlignment="1" applyBorder="1" applyFill="1" applyFont="1">
      <alignment horizontal="center" shrinkToFit="0" vertical="bottom" wrapText="1"/>
    </xf>
    <xf borderId="5" fillId="6" fontId="3" numFmtId="0" xfId="0" applyAlignment="1" applyBorder="1" applyFill="1" applyFont="1">
      <alignment vertical="bottom"/>
    </xf>
    <xf borderId="6" fillId="7" fontId="3" numFmtId="0" xfId="0" applyAlignment="1" applyBorder="1" applyFill="1" applyFont="1">
      <alignment vertical="bottom"/>
    </xf>
    <xf borderId="7" fillId="0" fontId="4" numFmtId="0" xfId="0" applyBorder="1" applyFont="1"/>
    <xf borderId="6" fillId="6" fontId="3" numFmtId="0" xfId="0" applyAlignment="1" applyBorder="1" applyFont="1">
      <alignment vertical="bottom"/>
    </xf>
    <xf borderId="8" fillId="5" fontId="5" numFmtId="0" xfId="0" applyAlignment="1" applyBorder="1" applyFont="1">
      <alignment horizontal="center" shrinkToFit="0" vertical="bottom" wrapText="1"/>
    </xf>
    <xf borderId="8" fillId="8" fontId="5" numFmtId="0" xfId="0" applyAlignment="1" applyBorder="1" applyFill="1" applyFont="1">
      <alignment horizontal="center" shrinkToFit="0" vertical="bottom" wrapText="1"/>
    </xf>
    <xf borderId="8" fillId="9" fontId="5" numFmtId="0" xfId="0" applyAlignment="1" applyBorder="1" applyFill="1" applyFont="1">
      <alignment horizontal="center" shrinkToFit="0" vertical="bottom" wrapText="1"/>
    </xf>
    <xf borderId="8" fillId="10" fontId="5" numFmtId="0" xfId="0" applyAlignment="1" applyBorder="1" applyFill="1" applyFont="1">
      <alignment horizontal="center" shrinkToFit="0" vertical="bottom" wrapText="1"/>
    </xf>
    <xf borderId="8" fillId="5" fontId="5" numFmtId="49" xfId="0" applyAlignment="1" applyBorder="1" applyFont="1" applyNumberFormat="1">
      <alignment horizontal="center" shrinkToFit="0" vertical="bottom" wrapText="1"/>
    </xf>
    <xf borderId="9" fillId="6" fontId="3" numFmtId="0" xfId="0" applyAlignment="1" applyBorder="1" applyFont="1">
      <alignment shrinkToFit="0" vertical="bottom" wrapText="0"/>
    </xf>
    <xf borderId="6" fillId="6" fontId="1" numFmtId="0" xfId="0" applyAlignment="1" applyBorder="1" applyFont="1">
      <alignment vertical="bottom"/>
    </xf>
    <xf borderId="8" fillId="11" fontId="5" numFmtId="0" xfId="0" applyAlignment="1" applyBorder="1" applyFill="1" applyFont="1">
      <alignment horizontal="center" shrinkToFit="0" vertical="bottom" wrapText="1"/>
    </xf>
    <xf borderId="8" fillId="12" fontId="5" numFmtId="0" xfId="0" applyAlignment="1" applyBorder="1" applyFill="1" applyFont="1">
      <alignment horizontal="center" shrinkToFit="0" vertical="bottom" wrapText="1"/>
    </xf>
    <xf borderId="8" fillId="13" fontId="5" numFmtId="0" xfId="0" applyAlignment="1" applyBorder="1" applyFill="1" applyFont="1">
      <alignment horizontal="center" shrinkToFit="0" vertical="bottom" wrapText="1"/>
    </xf>
    <xf borderId="8" fillId="14" fontId="5" numFmtId="0" xfId="0" applyAlignment="1" applyBorder="1" applyFill="1" applyFont="1">
      <alignment horizontal="center" shrinkToFit="0" vertical="bottom" wrapText="1"/>
    </xf>
    <xf borderId="8" fillId="15" fontId="5" numFmtId="49" xfId="0" applyAlignment="1" applyBorder="1" applyFill="1" applyFont="1" applyNumberFormat="1">
      <alignment horizontal="center" shrinkToFit="0" vertical="bottom" wrapText="1"/>
    </xf>
    <xf borderId="8" fillId="16" fontId="5" numFmtId="0" xfId="0" applyAlignment="1" applyBorder="1" applyFill="1" applyFont="1">
      <alignment horizontal="center" shrinkToFit="0" vertical="bottom" wrapText="1"/>
    </xf>
    <xf borderId="6" fillId="7" fontId="6" numFmtId="0" xfId="0" applyAlignment="1" applyBorder="1" applyFont="1">
      <alignment vertical="bottom"/>
    </xf>
    <xf borderId="8" fillId="17" fontId="5" numFmtId="0" xfId="0" applyAlignment="1" applyBorder="1" applyFill="1" applyFont="1">
      <alignment horizontal="center" shrinkToFit="0" vertical="bottom" wrapText="1"/>
    </xf>
    <xf borderId="8" fillId="18" fontId="5" numFmtId="0" xfId="0" applyAlignment="1" applyBorder="1" applyFill="1" applyFont="1">
      <alignment horizontal="center" shrinkToFit="0" vertical="bottom" wrapText="1"/>
    </xf>
    <xf borderId="8" fillId="19" fontId="5" numFmtId="0" xfId="0" applyAlignment="1" applyBorder="1" applyFill="1" applyFont="1">
      <alignment horizontal="center" shrinkToFit="0" vertical="bottom" wrapText="1"/>
    </xf>
    <xf borderId="8" fillId="20" fontId="5" numFmtId="0" xfId="0" applyAlignment="1" applyBorder="1" applyFill="1" applyFont="1">
      <alignment horizontal="center" shrinkToFit="0" vertical="bottom" wrapText="1"/>
    </xf>
    <xf borderId="0" fillId="3" fontId="2" numFmtId="0" xfId="0" applyAlignment="1" applyFont="1">
      <alignment horizontal="right" readingOrder="0"/>
    </xf>
    <xf borderId="0" fillId="0" fontId="7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 readingOrder="0"/>
    </xf>
    <xf borderId="0" fillId="0" fontId="1" numFmtId="9" xfId="0" applyAlignment="1" applyFont="1" applyNumberFormat="1">
      <alignment horizontal="left" readingOrder="0"/>
    </xf>
    <xf borderId="0" fillId="0" fontId="1" numFmtId="0" xfId="0" applyAlignment="1" applyFont="1">
      <alignment horizontal="left"/>
    </xf>
    <xf borderId="0" fillId="21" fontId="1" numFmtId="0" xfId="0" applyAlignment="1" applyFill="1" applyFont="1">
      <alignment horizontal="left" readingOrder="0"/>
    </xf>
    <xf borderId="0" fillId="0" fontId="1" numFmtId="0" xfId="0" applyAlignment="1" applyFont="1">
      <alignment readingOrder="0"/>
    </xf>
    <xf borderId="0" fillId="0" fontId="8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11">
    <tableStyle count="3" pivot="0" name="Classes-style">
      <tableStyleElement dxfId="1" type="headerRow"/>
      <tableStyleElement dxfId="2" type="firstRowStripe"/>
      <tableStyleElement dxfId="3" type="secondRowStripe"/>
    </tableStyle>
    <tableStyle count="2" pivot="0" name="Weapons-style">
      <tableStyleElement dxfId="2" type="firstRowStripe"/>
      <tableStyleElement dxfId="3" type="secondRowStripe"/>
    </tableStyle>
    <tableStyle count="2" pivot="0" name="Armor Vest-style">
      <tableStyleElement dxfId="2" type="firstRowStripe"/>
      <tableStyleElement dxfId="3" type="secondRowStripe"/>
    </tableStyle>
    <tableStyle count="2" pivot="0" name="Armor Vest-style 2">
      <tableStyleElement dxfId="2" type="firstRowStripe"/>
      <tableStyleElement dxfId="3" type="secondRowStripe"/>
    </tableStyle>
    <tableStyle count="3" pivot="0" name="Backpacks-style">
      <tableStyleElement dxfId="4" type="headerRow"/>
      <tableStyleElement dxfId="2" type="firstRowStripe"/>
      <tableStyleElement dxfId="5" type="secondRowStripe"/>
    </tableStyle>
    <tableStyle count="3" pivot="0" name="Backpacks-style 2">
      <tableStyleElement dxfId="4" type="headerRow"/>
      <tableStyleElement dxfId="2" type="firstRowStripe"/>
      <tableStyleElement dxfId="5" type="secondRowStripe"/>
    </tableStyle>
    <tableStyle count="3" pivot="0" name="Gear Mods-style">
      <tableStyleElement dxfId="4" type="headerRow"/>
      <tableStyleElement dxfId="2" type="firstRowStripe"/>
      <tableStyleElement dxfId="5" type="secondRowStripe"/>
    </tableStyle>
    <tableStyle count="3" pivot="0" name="Vital parts-style">
      <tableStyleElement dxfId="4" type="headerRow"/>
      <tableStyleElement dxfId="2" type="firstRowStripe"/>
      <tableStyleElement dxfId="5" type="secondRowStripe"/>
    </tableStyle>
    <tableStyle count="2" pivot="0" name="Sights-style">
      <tableStyleElement dxfId="2" type="firstRowStripe"/>
      <tableStyleElement dxfId="3" type="secondRowStripe"/>
    </tableStyle>
    <tableStyle count="3" pivot="0" name="Magazines-style">
      <tableStyleElement dxfId="1" type="headerRow"/>
      <tableStyleElement dxfId="2" type="firstRowStripe"/>
      <tableStyleElement dxfId="3" type="secondRowStripe"/>
    </tableStyle>
    <tableStyle count="3" pivot="0" name="Magazine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Z27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Class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ref="A1:A135" displayName="Table_10" id="10">
  <tableColumns count="1">
    <tableColumn name="Class" id="1"/>
  </tableColumns>
  <tableStyleInfo name="Magazines-style" showColumnStripes="0" showFirstColumn="1" showLastColumn="1" showRowStripes="1"/>
</table>
</file>

<file path=xl/tables/table11.xml><?xml version="1.0" encoding="utf-8"?>
<table xmlns="http://schemas.openxmlformats.org/spreadsheetml/2006/main" headerRowCount="0" ref="B1:Z135" displayName="Table_11" id="11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Magazine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2:E84" displayName="Table_2" id="2">
  <tableColumns count="5">
    <tableColumn name="Column1" id="1"/>
    <tableColumn name="Column2" id="2"/>
    <tableColumn name="Column3" id="3"/>
    <tableColumn name="Column4" id="4"/>
    <tableColumn name="Column5" id="5"/>
  </tableColumns>
  <tableStyleInfo name="Weapons-style" showColumnStripes="0" showFirstColumn="1" showLastColumn="1" showRowStripes="1"/>
</table>
</file>

<file path=xl/tables/table3.xml><?xml version="1.0" encoding="utf-8"?>
<table xmlns="http://schemas.openxmlformats.org/spreadsheetml/2006/main" headerRowCount="0" ref="D2:I23" displayName="Table_3" id="3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Armor Vest-style" showColumnStripes="0" showFirstColumn="1" showLastColumn="1" showRowStripes="1"/>
</table>
</file>

<file path=xl/tables/table4.xml><?xml version="1.0" encoding="utf-8"?>
<table xmlns="http://schemas.openxmlformats.org/spreadsheetml/2006/main" headerRowCount="0" ref="A2:B23" displayName="Table_4" id="4">
  <tableColumns count="2">
    <tableColumn name="Column1" id="1"/>
    <tableColumn name="Column2" id="2"/>
  </tableColumns>
  <tableStyleInfo name="Armor Vest-style 2" showColumnStripes="0" showFirstColumn="1" showLastColumn="1" showRowStripes="1"/>
</table>
</file>

<file path=xl/tables/table5.xml><?xml version="1.0" encoding="utf-8"?>
<table xmlns="http://schemas.openxmlformats.org/spreadsheetml/2006/main" ref="A1:A1000" displayName="Table_5" id="5">
  <tableColumns count="1">
    <tableColumn name="Class" id="1"/>
  </tableColumns>
  <tableStyleInfo name="Backpacks-style" showColumnStripes="0" showFirstColumn="1" showLastColumn="1" showRowStripes="1"/>
</table>
</file>

<file path=xl/tables/table6.xml><?xml version="1.0" encoding="utf-8"?>
<table xmlns="http://schemas.openxmlformats.org/spreadsheetml/2006/main" ref="B1:G22" displayName="Table_6" id="6">
  <tableColumns count="6">
    <tableColumn name="Name" id="1"/>
    <tableColumn name="Inner grid" id="2"/>
    <tableColumn name="Outer grid" id="3"/>
    <tableColumn name="Total slots" id="4"/>
    <tableColumn name="Storage efficiency" id="5"/>
    <tableColumn name="Weight (kg)" id="6"/>
  </tableColumns>
  <tableStyleInfo name="Backpacks-style 2" showColumnStripes="0" showFirstColumn="1" showLastColumn="1" showRowStripes="1"/>
</table>
</file>

<file path=xl/tables/table7.xml><?xml version="1.0" encoding="utf-8"?>
<table xmlns="http://schemas.openxmlformats.org/spreadsheetml/2006/main" headerRowCount="0" ref="A1:E267" displayName="Table_7" id="7">
  <tableColumns count="5">
    <tableColumn name="Column1" id="1"/>
    <tableColumn name="Column2" id="2"/>
    <tableColumn name="Column3" id="3"/>
    <tableColumn name="Column4" id="4"/>
    <tableColumn name="Column5" id="5"/>
  </tableColumns>
  <tableStyleInfo name="Gear Mod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A1:Z328" displayName="Table_8" id="8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Vital part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A2:F125" displayName="Table_9" id="9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igh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7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8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escapefromtarkov.gamepedia.com/Weapon_mods" TargetMode="External"/><Relationship Id="rId2" Type="http://schemas.openxmlformats.org/officeDocument/2006/relationships/drawing" Target="../drawings/drawing8.xml"/><Relationship Id="rId4" Type="http://schemas.openxmlformats.org/officeDocument/2006/relationships/table" Target="../tables/table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4" Type="http://schemas.openxmlformats.org/officeDocument/2006/relationships/table" Target="../tables/table10.xml"/><Relationship Id="rId5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29"/>
  </cols>
  <sheetData>
    <row r="1">
      <c r="A1" s="1" t="s">
        <v>0</v>
      </c>
      <c r="B1" s="1" t="s">
        <v>1</v>
      </c>
      <c r="C1" s="2" t="s">
        <v>2</v>
      </c>
    </row>
    <row r="2">
      <c r="A2" s="3" t="s">
        <v>3</v>
      </c>
      <c r="B2" s="4">
        <v>28.0</v>
      </c>
      <c r="C2" s="4">
        <v>1.0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" t="s">
        <v>4</v>
      </c>
      <c r="B3" s="4">
        <v>4.0</v>
      </c>
      <c r="C3" s="4">
        <v>2.0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" t="s">
        <v>5</v>
      </c>
      <c r="B4" s="4">
        <v>3.0</v>
      </c>
      <c r="C4" s="4">
        <v>3.0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4" t="s">
        <v>6</v>
      </c>
      <c r="B5" s="4">
        <v>14.0</v>
      </c>
      <c r="C5" s="4">
        <v>4.0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4" t="s">
        <v>7</v>
      </c>
      <c r="B6" s="4">
        <v>7.0</v>
      </c>
      <c r="C6" s="4">
        <v>5.0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4" t="s">
        <v>8</v>
      </c>
      <c r="B7" s="4">
        <v>5.0</v>
      </c>
      <c r="C7" s="4">
        <v>6.0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4" t="s">
        <v>9</v>
      </c>
      <c r="B8" s="4">
        <v>7.0</v>
      </c>
      <c r="C8" s="4">
        <v>7.0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4" t="s">
        <v>10</v>
      </c>
      <c r="B9" s="4">
        <v>1.0</v>
      </c>
      <c r="C9" s="4">
        <v>8.0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4" t="s">
        <v>11</v>
      </c>
      <c r="B10" s="4">
        <v>16.0</v>
      </c>
      <c r="C10" s="4">
        <v>9.0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" t="s">
        <v>12</v>
      </c>
      <c r="B11" s="6">
        <v>22.0</v>
      </c>
      <c r="C11" s="6">
        <v>10.0</v>
      </c>
      <c r="D11" s="5"/>
      <c r="E11" s="4" t="s">
        <v>13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4" t="s">
        <v>14</v>
      </c>
      <c r="B12" s="4">
        <v>22.0</v>
      </c>
      <c r="C12" s="4">
        <v>11.0</v>
      </c>
      <c r="D12" s="5"/>
      <c r="E12" s="4" t="s">
        <v>15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4" t="s">
        <v>16</v>
      </c>
      <c r="B13" s="4">
        <v>18.0</v>
      </c>
      <c r="C13" s="4">
        <v>12.0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4" t="s">
        <v>17</v>
      </c>
      <c r="B14" s="4">
        <v>120.0</v>
      </c>
      <c r="C14" s="4">
        <v>13.0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4" t="s">
        <v>18</v>
      </c>
      <c r="B15" s="4">
        <v>128.0</v>
      </c>
      <c r="C15" s="4">
        <v>14.0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4" t="s">
        <v>19</v>
      </c>
      <c r="B16" s="4">
        <v>87.0</v>
      </c>
      <c r="C16" s="4">
        <v>15.0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4" t="s">
        <v>20</v>
      </c>
      <c r="B17" s="4">
        <v>18.0</v>
      </c>
      <c r="C17" s="4">
        <v>16.0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4" t="s">
        <v>21</v>
      </c>
      <c r="B18" s="4">
        <v>101.0</v>
      </c>
      <c r="C18" s="4">
        <v>17.0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4" t="s">
        <v>22</v>
      </c>
      <c r="B19" s="4">
        <v>65.0</v>
      </c>
      <c r="C19" s="4">
        <v>18.0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4" t="s">
        <v>23</v>
      </c>
      <c r="B20" s="4">
        <v>56.0</v>
      </c>
      <c r="C20" s="4">
        <v>19.0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4" t="s">
        <v>24</v>
      </c>
      <c r="B21" s="4">
        <v>8.0</v>
      </c>
      <c r="C21" s="4">
        <v>20.0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4" t="s">
        <v>25</v>
      </c>
      <c r="B22" s="4">
        <v>17.0</v>
      </c>
      <c r="C22" s="4">
        <v>21.0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4" t="s">
        <v>26</v>
      </c>
      <c r="B23" s="4">
        <v>6.0</v>
      </c>
      <c r="C23" s="4">
        <v>22.0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4" t="s">
        <v>27</v>
      </c>
      <c r="B24" s="4">
        <v>15.0</v>
      </c>
      <c r="C24" s="4">
        <v>23.0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4" t="s">
        <v>28</v>
      </c>
      <c r="B25" s="4">
        <v>4.0</v>
      </c>
      <c r="C25" s="4">
        <v>24.0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4" t="s">
        <v>29</v>
      </c>
      <c r="B26" s="4">
        <v>73.0</v>
      </c>
      <c r="C26" s="4">
        <v>25.0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4" t="s">
        <v>30</v>
      </c>
      <c r="B27" s="4">
        <v>134.0</v>
      </c>
      <c r="C27" s="4">
        <v>26.0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</sheetData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71"/>
    <col customWidth="1" min="6" max="6" width="24.14"/>
    <col customWidth="1" min="7" max="7" width="23.29"/>
    <col customWidth="1" min="8" max="8" width="29.0"/>
  </cols>
  <sheetData>
    <row r="1">
      <c r="A1" s="2" t="s">
        <v>268</v>
      </c>
      <c r="B1" s="2" t="s">
        <v>31</v>
      </c>
      <c r="C1" s="2" t="s">
        <v>307</v>
      </c>
      <c r="D1" s="2" t="s">
        <v>1220</v>
      </c>
      <c r="E1" s="2" t="s">
        <v>276</v>
      </c>
      <c r="F1" s="2" t="s">
        <v>1221</v>
      </c>
      <c r="G1" s="2" t="s">
        <v>1222</v>
      </c>
      <c r="H1" s="2" t="s">
        <v>1223</v>
      </c>
      <c r="I1" s="2" t="s">
        <v>1085</v>
      </c>
    </row>
    <row r="2">
      <c r="A2" s="42" t="s">
        <v>1224</v>
      </c>
      <c r="B2" s="42" t="s">
        <v>78</v>
      </c>
      <c r="C2" s="42">
        <v>0.08</v>
      </c>
      <c r="D2" s="42">
        <v>0.0</v>
      </c>
      <c r="E2" s="42">
        <v>0.0</v>
      </c>
      <c r="F2" s="42">
        <v>1.0</v>
      </c>
      <c r="G2" s="42">
        <v>-20.0</v>
      </c>
      <c r="H2" s="42">
        <v>-15.0</v>
      </c>
      <c r="I2" s="42">
        <v>8.0</v>
      </c>
    </row>
    <row r="3">
      <c r="A3" s="42" t="s">
        <v>1225</v>
      </c>
      <c r="B3" s="42" t="s">
        <v>78</v>
      </c>
      <c r="C3" s="42">
        <v>0.38</v>
      </c>
      <c r="D3" s="42">
        <v>0.0</v>
      </c>
      <c r="E3" s="42">
        <v>-3.0</v>
      </c>
      <c r="F3" s="42">
        <v>0.0</v>
      </c>
      <c r="G3" s="42">
        <v>20.0</v>
      </c>
      <c r="H3" s="42">
        <v>20.0</v>
      </c>
      <c r="I3" s="42">
        <v>35.0</v>
      </c>
    </row>
    <row r="4">
      <c r="A4" s="42" t="s">
        <v>1226</v>
      </c>
      <c r="B4" s="42" t="s">
        <v>78</v>
      </c>
      <c r="C4" s="42">
        <v>0.98</v>
      </c>
      <c r="D4" s="42">
        <v>0.0</v>
      </c>
      <c r="E4" s="42">
        <v>-9.0</v>
      </c>
      <c r="F4" s="42">
        <v>0.0</v>
      </c>
      <c r="G4" s="42">
        <v>30.0</v>
      </c>
      <c r="H4" s="42">
        <v>35.0</v>
      </c>
      <c r="I4" s="42">
        <v>71.0</v>
      </c>
    </row>
    <row r="5">
      <c r="A5" s="44" t="s">
        <v>1227</v>
      </c>
      <c r="B5" s="44" t="s">
        <v>63</v>
      </c>
      <c r="C5" s="42">
        <v>0.044</v>
      </c>
      <c r="D5" s="42">
        <v>0.0</v>
      </c>
      <c r="E5" s="42">
        <v>0.0</v>
      </c>
      <c r="F5" s="42">
        <v>1.0</v>
      </c>
      <c r="G5" s="42">
        <v>-20.0</v>
      </c>
      <c r="H5" s="42">
        <v>-20.0</v>
      </c>
      <c r="I5" s="42">
        <v>8.0</v>
      </c>
    </row>
    <row r="6">
      <c r="A6" s="44" t="s">
        <v>1228</v>
      </c>
      <c r="B6" s="44" t="s">
        <v>63</v>
      </c>
      <c r="C6" s="42">
        <v>0.364</v>
      </c>
      <c r="D6" s="42">
        <v>-4.0</v>
      </c>
      <c r="E6" s="42">
        <v>-20.0</v>
      </c>
      <c r="F6" s="42">
        <v>0.0</v>
      </c>
      <c r="G6" s="42">
        <v>25.0</v>
      </c>
      <c r="H6" s="42">
        <v>25.0</v>
      </c>
      <c r="I6" s="42">
        <v>84.0</v>
      </c>
    </row>
    <row r="7">
      <c r="A7" s="45" t="s">
        <v>1229</v>
      </c>
      <c r="B7" s="44" t="s">
        <v>63</v>
      </c>
      <c r="C7" s="42">
        <v>0.103</v>
      </c>
      <c r="D7" s="42">
        <v>0.0</v>
      </c>
      <c r="E7" s="42">
        <v>0.0</v>
      </c>
      <c r="F7" s="42">
        <v>0.0</v>
      </c>
      <c r="G7" s="42">
        <v>0.0</v>
      </c>
      <c r="H7" s="42">
        <v>0.0</v>
      </c>
      <c r="I7" s="42">
        <v>20.0</v>
      </c>
    </row>
    <row r="8">
      <c r="A8" s="42" t="s">
        <v>1230</v>
      </c>
      <c r="B8" s="44" t="s">
        <v>63</v>
      </c>
      <c r="C8" s="42">
        <v>0.128</v>
      </c>
      <c r="D8" s="42">
        <v>0.0</v>
      </c>
      <c r="E8" s="42">
        <v>0.0</v>
      </c>
      <c r="F8" s="42">
        <v>0.0</v>
      </c>
      <c r="G8" s="42">
        <v>0.0</v>
      </c>
      <c r="H8" s="42">
        <v>0.0</v>
      </c>
      <c r="I8" s="42">
        <v>30.0</v>
      </c>
    </row>
    <row r="9">
      <c r="A9" s="44" t="s">
        <v>1231</v>
      </c>
      <c r="B9" s="44" t="s">
        <v>63</v>
      </c>
      <c r="C9" s="42">
        <v>0.044</v>
      </c>
      <c r="D9" s="42">
        <v>0.0</v>
      </c>
      <c r="E9" s="42">
        <v>0.0</v>
      </c>
      <c r="F9" s="42">
        <v>1.0</v>
      </c>
      <c r="G9" s="42">
        <v>-30.0</v>
      </c>
      <c r="H9" s="42">
        <v>0.0</v>
      </c>
      <c r="I9" s="42">
        <v>20.0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0"/>
  </cols>
  <sheetData>
    <row r="1">
      <c r="A1" s="1" t="s">
        <v>31</v>
      </c>
      <c r="B1" s="7" t="s">
        <v>32</v>
      </c>
      <c r="C1" s="8"/>
    </row>
    <row r="2">
      <c r="A2" s="9" t="s">
        <v>33</v>
      </c>
      <c r="B2" s="10" t="s">
        <v>34</v>
      </c>
      <c r="C2" s="8"/>
    </row>
    <row r="3">
      <c r="A3" s="9" t="s">
        <v>33</v>
      </c>
      <c r="B3" s="11" t="s">
        <v>35</v>
      </c>
      <c r="C3" s="12"/>
    </row>
    <row r="4">
      <c r="A4" s="9" t="s">
        <v>33</v>
      </c>
      <c r="B4" s="13" t="s">
        <v>36</v>
      </c>
      <c r="C4" s="12"/>
    </row>
    <row r="5">
      <c r="A5" s="9" t="s">
        <v>33</v>
      </c>
      <c r="B5" s="11" t="s">
        <v>37</v>
      </c>
      <c r="C5" s="12"/>
    </row>
    <row r="6">
      <c r="A6" s="9" t="s">
        <v>33</v>
      </c>
      <c r="B6" s="13" t="s">
        <v>38</v>
      </c>
      <c r="C6" s="12"/>
    </row>
    <row r="7">
      <c r="A7" s="14" t="s">
        <v>39</v>
      </c>
      <c r="B7" s="11" t="s">
        <v>40</v>
      </c>
      <c r="C7" s="12"/>
    </row>
    <row r="8">
      <c r="A8" s="14" t="s">
        <v>39</v>
      </c>
      <c r="B8" s="13" t="s">
        <v>41</v>
      </c>
      <c r="C8" s="12"/>
    </row>
    <row r="9">
      <c r="A9" s="14" t="s">
        <v>39</v>
      </c>
      <c r="B9" s="11" t="s">
        <v>42</v>
      </c>
      <c r="C9" s="12"/>
    </row>
    <row r="10">
      <c r="A10" s="14" t="s">
        <v>39</v>
      </c>
      <c r="B10" s="13" t="s">
        <v>43</v>
      </c>
      <c r="C10" s="12"/>
    </row>
    <row r="11">
      <c r="A11" s="14" t="s">
        <v>39</v>
      </c>
      <c r="B11" s="11" t="s">
        <v>44</v>
      </c>
      <c r="C11" s="12"/>
    </row>
    <row r="12">
      <c r="A12" s="14" t="s">
        <v>39</v>
      </c>
      <c r="B12" s="13" t="s">
        <v>45</v>
      </c>
      <c r="C12" s="12"/>
    </row>
    <row r="13">
      <c r="A13" s="14" t="s">
        <v>39</v>
      </c>
      <c r="B13" s="11" t="s">
        <v>46</v>
      </c>
      <c r="C13" s="12"/>
    </row>
    <row r="14">
      <c r="A14" s="14" t="s">
        <v>39</v>
      </c>
      <c r="B14" s="13" t="s">
        <v>47</v>
      </c>
      <c r="C14" s="12"/>
    </row>
    <row r="15">
      <c r="A15" s="14" t="s">
        <v>39</v>
      </c>
      <c r="B15" s="11" t="s">
        <v>48</v>
      </c>
      <c r="C15" s="12"/>
    </row>
    <row r="16">
      <c r="A16" s="14" t="s">
        <v>39</v>
      </c>
      <c r="B16" s="13" t="s">
        <v>49</v>
      </c>
      <c r="C16" s="12"/>
    </row>
    <row r="17">
      <c r="A17" s="14" t="s">
        <v>39</v>
      </c>
      <c r="B17" s="11" t="s">
        <v>50</v>
      </c>
      <c r="C17" s="12"/>
    </row>
    <row r="18">
      <c r="A18" s="15" t="s">
        <v>51</v>
      </c>
      <c r="B18" s="13" t="s">
        <v>52</v>
      </c>
      <c r="C18" s="12"/>
    </row>
    <row r="19">
      <c r="A19" s="15" t="s">
        <v>51</v>
      </c>
      <c r="B19" s="11" t="s">
        <v>53</v>
      </c>
      <c r="C19" s="12"/>
    </row>
    <row r="20">
      <c r="A20" s="15" t="s">
        <v>51</v>
      </c>
      <c r="B20" s="13" t="s">
        <v>54</v>
      </c>
      <c r="C20" s="12"/>
    </row>
    <row r="21">
      <c r="A21" s="15" t="s">
        <v>51</v>
      </c>
      <c r="B21" s="11" t="s">
        <v>55</v>
      </c>
      <c r="C21" s="12"/>
    </row>
    <row r="22">
      <c r="A22" s="15" t="s">
        <v>51</v>
      </c>
      <c r="B22" s="13" t="s">
        <v>56</v>
      </c>
      <c r="C22" s="12"/>
    </row>
    <row r="23">
      <c r="A23" s="15" t="s">
        <v>51</v>
      </c>
      <c r="B23" s="11" t="s">
        <v>46</v>
      </c>
      <c r="C23" s="12"/>
    </row>
    <row r="24">
      <c r="A24" s="15" t="s">
        <v>51</v>
      </c>
      <c r="B24" s="13" t="s">
        <v>57</v>
      </c>
      <c r="C24" s="12"/>
    </row>
    <row r="25">
      <c r="A25" s="15" t="s">
        <v>51</v>
      </c>
      <c r="B25" s="11" t="s">
        <v>48</v>
      </c>
      <c r="C25" s="12"/>
    </row>
    <row r="26">
      <c r="A26" s="15" t="s">
        <v>58</v>
      </c>
      <c r="B26" s="13" t="s">
        <v>59</v>
      </c>
      <c r="C26" s="12"/>
    </row>
    <row r="27">
      <c r="A27" s="15" t="s">
        <v>58</v>
      </c>
      <c r="B27" s="11" t="s">
        <v>60</v>
      </c>
      <c r="C27" s="12"/>
    </row>
    <row r="28">
      <c r="A28" s="15" t="s">
        <v>58</v>
      </c>
      <c r="B28" s="13" t="s">
        <v>61</v>
      </c>
      <c r="C28" s="12"/>
    </row>
    <row r="29">
      <c r="A29" s="15" t="s">
        <v>58</v>
      </c>
      <c r="B29" s="11" t="s">
        <v>62</v>
      </c>
      <c r="C29" s="12"/>
    </row>
    <row r="30">
      <c r="A30" s="16" t="s">
        <v>63</v>
      </c>
      <c r="B30" s="13" t="s">
        <v>64</v>
      </c>
      <c r="C30" s="12"/>
    </row>
    <row r="31">
      <c r="A31" s="16" t="s">
        <v>63</v>
      </c>
      <c r="B31" s="11" t="s">
        <v>65</v>
      </c>
      <c r="C31" s="12"/>
    </row>
    <row r="32">
      <c r="A32" s="16" t="s">
        <v>63</v>
      </c>
      <c r="B32" s="13" t="s">
        <v>66</v>
      </c>
      <c r="C32" s="12"/>
    </row>
    <row r="33">
      <c r="A33" s="16" t="s">
        <v>63</v>
      </c>
      <c r="B33" s="11" t="s">
        <v>67</v>
      </c>
      <c r="C33" s="12"/>
    </row>
    <row r="34">
      <c r="A34" s="16" t="s">
        <v>63</v>
      </c>
      <c r="B34" s="13" t="s">
        <v>68</v>
      </c>
      <c r="C34" s="12"/>
    </row>
    <row r="35">
      <c r="A35" s="16" t="s">
        <v>63</v>
      </c>
      <c r="B35" s="11" t="s">
        <v>69</v>
      </c>
      <c r="C35" s="12"/>
    </row>
    <row r="36">
      <c r="A36" s="16" t="s">
        <v>63</v>
      </c>
      <c r="B36" s="13" t="s">
        <v>70</v>
      </c>
      <c r="C36" s="12"/>
    </row>
    <row r="37">
      <c r="A37" s="16" t="s">
        <v>63</v>
      </c>
      <c r="B37" s="11" t="s">
        <v>71</v>
      </c>
      <c r="C37" s="12"/>
    </row>
    <row r="38">
      <c r="A38" s="16" t="s">
        <v>63</v>
      </c>
      <c r="B38" s="13" t="s">
        <v>72</v>
      </c>
      <c r="C38" s="12"/>
    </row>
    <row r="39">
      <c r="A39" s="16" t="s">
        <v>63</v>
      </c>
      <c r="B39" s="11" t="s">
        <v>73</v>
      </c>
      <c r="C39" s="12"/>
    </row>
    <row r="40">
      <c r="A40" s="16" t="s">
        <v>63</v>
      </c>
      <c r="B40" s="13" t="s">
        <v>74</v>
      </c>
      <c r="C40" s="12"/>
    </row>
    <row r="41">
      <c r="A41" s="16" t="s">
        <v>63</v>
      </c>
      <c r="B41" s="11" t="s">
        <v>75</v>
      </c>
      <c r="C41" s="12"/>
    </row>
    <row r="42">
      <c r="A42" s="16" t="s">
        <v>63</v>
      </c>
      <c r="B42" s="13" t="s">
        <v>76</v>
      </c>
      <c r="C42" s="12"/>
    </row>
    <row r="43">
      <c r="A43" s="16" t="s">
        <v>63</v>
      </c>
      <c r="B43" s="11" t="s">
        <v>77</v>
      </c>
      <c r="C43" s="12"/>
    </row>
    <row r="44">
      <c r="A44" s="17" t="s">
        <v>78</v>
      </c>
      <c r="B44" s="13" t="s">
        <v>79</v>
      </c>
      <c r="C44" s="12"/>
    </row>
    <row r="45">
      <c r="A45" s="17" t="s">
        <v>78</v>
      </c>
      <c r="B45" s="11" t="s">
        <v>80</v>
      </c>
      <c r="C45" s="12"/>
    </row>
    <row r="46">
      <c r="A46" s="17" t="s">
        <v>78</v>
      </c>
      <c r="B46" s="13" t="s">
        <v>81</v>
      </c>
      <c r="C46" s="12"/>
    </row>
    <row r="47">
      <c r="A47" s="17" t="s">
        <v>78</v>
      </c>
      <c r="B47" s="11" t="s">
        <v>82</v>
      </c>
      <c r="C47" s="12"/>
    </row>
    <row r="48">
      <c r="A48" s="17" t="s">
        <v>78</v>
      </c>
      <c r="B48" s="13" t="s">
        <v>83</v>
      </c>
      <c r="C48" s="12"/>
    </row>
    <row r="49">
      <c r="A49" s="17" t="s">
        <v>78</v>
      </c>
      <c r="B49" s="11" t="s">
        <v>84</v>
      </c>
      <c r="C49" s="12"/>
    </row>
    <row r="50">
      <c r="A50" s="17" t="s">
        <v>78</v>
      </c>
      <c r="B50" s="13" t="s">
        <v>85</v>
      </c>
      <c r="C50" s="12"/>
    </row>
    <row r="51" ht="30.75" customHeight="1">
      <c r="A51" s="14" t="s">
        <v>86</v>
      </c>
      <c r="B51" s="13" t="s">
        <v>87</v>
      </c>
      <c r="C51" s="12"/>
    </row>
    <row r="52" ht="25.5" customHeight="1">
      <c r="A52" s="14" t="s">
        <v>86</v>
      </c>
      <c r="B52" s="11" t="s">
        <v>88</v>
      </c>
      <c r="C52" s="12"/>
    </row>
    <row r="53" ht="36.0" customHeight="1">
      <c r="A53" s="14" t="s">
        <v>86</v>
      </c>
      <c r="B53" s="13" t="s">
        <v>68</v>
      </c>
      <c r="C53" s="12"/>
    </row>
    <row r="54" ht="32.25" customHeight="1">
      <c r="A54" s="14" t="s">
        <v>86</v>
      </c>
      <c r="B54" s="11" t="s">
        <v>89</v>
      </c>
      <c r="C54" s="12"/>
    </row>
    <row r="55" ht="32.25" customHeight="1">
      <c r="A55" s="14" t="s">
        <v>86</v>
      </c>
      <c r="B55" s="13" t="s">
        <v>90</v>
      </c>
      <c r="C55" s="12"/>
    </row>
    <row r="56" ht="23.25" customHeight="1">
      <c r="A56" s="14" t="s">
        <v>86</v>
      </c>
      <c r="B56" s="11" t="s">
        <v>73</v>
      </c>
      <c r="C56" s="12"/>
    </row>
    <row r="57" ht="25.5" customHeight="1">
      <c r="A57" s="14" t="s">
        <v>86</v>
      </c>
      <c r="B57" s="13" t="s">
        <v>91</v>
      </c>
      <c r="C57" s="12"/>
    </row>
    <row r="58" ht="26.25" customHeight="1">
      <c r="A58" s="14" t="s">
        <v>86</v>
      </c>
      <c r="B58" s="11" t="s">
        <v>92</v>
      </c>
      <c r="C58" s="12"/>
    </row>
    <row r="59">
      <c r="A59" s="18" t="s">
        <v>93</v>
      </c>
      <c r="B59" s="13" t="s">
        <v>87</v>
      </c>
      <c r="C59" s="12"/>
    </row>
    <row r="60">
      <c r="A60" s="18" t="s">
        <v>93</v>
      </c>
      <c r="B60" s="11" t="s">
        <v>94</v>
      </c>
      <c r="C60" s="12"/>
    </row>
    <row r="61">
      <c r="A61" s="18" t="s">
        <v>93</v>
      </c>
      <c r="B61" s="19" t="s">
        <v>95</v>
      </c>
      <c r="C61" s="20"/>
    </row>
    <row r="62">
      <c r="A62" s="18" t="s">
        <v>93</v>
      </c>
      <c r="B62" s="11" t="s">
        <v>96</v>
      </c>
      <c r="C62" s="12"/>
    </row>
    <row r="63">
      <c r="A63" s="18" t="s">
        <v>93</v>
      </c>
      <c r="B63" s="13" t="s">
        <v>97</v>
      </c>
      <c r="C63" s="12"/>
    </row>
    <row r="64">
      <c r="A64" s="21" t="s">
        <v>98</v>
      </c>
      <c r="B64" s="11" t="s">
        <v>99</v>
      </c>
      <c r="C64" s="12"/>
    </row>
    <row r="65">
      <c r="A65" s="21" t="s">
        <v>98</v>
      </c>
      <c r="B65" s="13" t="s">
        <v>100</v>
      </c>
      <c r="C65" s="12"/>
    </row>
    <row r="66">
      <c r="A66" s="21" t="s">
        <v>98</v>
      </c>
      <c r="B66" s="11" t="s">
        <v>101</v>
      </c>
      <c r="C66" s="12"/>
    </row>
    <row r="67">
      <c r="A67" s="21" t="s">
        <v>98</v>
      </c>
      <c r="B67" s="13" t="s">
        <v>102</v>
      </c>
      <c r="C67" s="12"/>
    </row>
    <row r="68">
      <c r="A68" s="22" t="s">
        <v>103</v>
      </c>
      <c r="B68" s="13" t="s">
        <v>104</v>
      </c>
      <c r="C68" s="12"/>
    </row>
    <row r="69">
      <c r="A69" s="22" t="s">
        <v>103</v>
      </c>
      <c r="B69" s="11" t="s">
        <v>105</v>
      </c>
      <c r="C69" s="12"/>
    </row>
    <row r="70">
      <c r="A70" s="22" t="s">
        <v>103</v>
      </c>
      <c r="B70" s="13" t="s">
        <v>106</v>
      </c>
      <c r="C70" s="12"/>
    </row>
    <row r="71">
      <c r="A71" s="22" t="s">
        <v>103</v>
      </c>
      <c r="B71" s="11" t="s">
        <v>107</v>
      </c>
      <c r="C71" s="12"/>
    </row>
    <row r="72">
      <c r="A72" s="22" t="s">
        <v>103</v>
      </c>
      <c r="B72" s="13" t="s">
        <v>108</v>
      </c>
      <c r="C72" s="12"/>
    </row>
    <row r="73">
      <c r="A73" s="22" t="s">
        <v>103</v>
      </c>
      <c r="B73" s="11" t="s">
        <v>109</v>
      </c>
      <c r="C73" s="12"/>
    </row>
    <row r="74">
      <c r="A74" s="22" t="s">
        <v>103</v>
      </c>
      <c r="B74" s="13" t="s">
        <v>110</v>
      </c>
      <c r="C74" s="12"/>
    </row>
    <row r="75">
      <c r="A75" s="23" t="s">
        <v>111</v>
      </c>
      <c r="B75" s="13" t="s">
        <v>112</v>
      </c>
      <c r="C75" s="12"/>
    </row>
    <row r="76">
      <c r="A76" s="23" t="s">
        <v>111</v>
      </c>
      <c r="B76" s="11" t="s">
        <v>113</v>
      </c>
      <c r="C76" s="12"/>
    </row>
    <row r="77">
      <c r="A77" s="23" t="s">
        <v>111</v>
      </c>
      <c r="B77" s="13" t="s">
        <v>114</v>
      </c>
      <c r="C77" s="12"/>
    </row>
    <row r="78">
      <c r="A78" s="23" t="s">
        <v>111</v>
      </c>
      <c r="B78" s="11" t="s">
        <v>115</v>
      </c>
      <c r="C78" s="12"/>
    </row>
    <row r="79">
      <c r="A79" s="24" t="s">
        <v>116</v>
      </c>
      <c r="B79" s="13" t="s">
        <v>117</v>
      </c>
      <c r="C79" s="12"/>
    </row>
    <row r="80">
      <c r="A80" s="24" t="s">
        <v>116</v>
      </c>
      <c r="B80" s="11" t="s">
        <v>118</v>
      </c>
      <c r="C80" s="12"/>
    </row>
    <row r="81">
      <c r="A81" s="24" t="s">
        <v>116</v>
      </c>
      <c r="B81" s="13" t="s">
        <v>119</v>
      </c>
      <c r="C81" s="12"/>
    </row>
    <row r="82">
      <c r="A82" s="24" t="s">
        <v>116</v>
      </c>
      <c r="B82" s="11" t="s">
        <v>120</v>
      </c>
      <c r="C82" s="12"/>
    </row>
    <row r="83">
      <c r="A83" s="25" t="s">
        <v>121</v>
      </c>
      <c r="B83" s="13" t="s">
        <v>122</v>
      </c>
      <c r="C83" s="12"/>
    </row>
    <row r="84">
      <c r="A84" s="25" t="s">
        <v>121</v>
      </c>
      <c r="B84" s="11" t="s">
        <v>123</v>
      </c>
      <c r="C84" s="12"/>
    </row>
    <row r="85">
      <c r="A85" s="25" t="s">
        <v>121</v>
      </c>
      <c r="B85" s="13" t="s">
        <v>124</v>
      </c>
      <c r="C85" s="12"/>
    </row>
    <row r="86">
      <c r="A86" s="25" t="s">
        <v>121</v>
      </c>
      <c r="B86" s="11" t="s">
        <v>125</v>
      </c>
      <c r="C86" s="12"/>
    </row>
    <row r="87">
      <c r="A87" s="26" t="s">
        <v>126</v>
      </c>
      <c r="B87" s="11" t="s">
        <v>127</v>
      </c>
      <c r="C87" s="12"/>
    </row>
    <row r="88">
      <c r="A88" s="26" t="s">
        <v>126</v>
      </c>
      <c r="B88" s="13" t="s">
        <v>128</v>
      </c>
      <c r="C88" s="12"/>
    </row>
    <row r="89">
      <c r="A89" s="26" t="s">
        <v>126</v>
      </c>
      <c r="B89" s="11" t="s">
        <v>129</v>
      </c>
      <c r="C89" s="12"/>
    </row>
    <row r="90">
      <c r="A90" s="26" t="s">
        <v>126</v>
      </c>
      <c r="B90" s="13" t="s">
        <v>130</v>
      </c>
      <c r="C90" s="12"/>
    </row>
    <row r="91">
      <c r="A91" s="26" t="s">
        <v>126</v>
      </c>
      <c r="B91" s="11" t="s">
        <v>123</v>
      </c>
      <c r="C91" s="12"/>
    </row>
    <row r="92">
      <c r="A92" s="26" t="s">
        <v>126</v>
      </c>
      <c r="B92" s="13" t="s">
        <v>131</v>
      </c>
      <c r="C92" s="12"/>
    </row>
    <row r="93">
      <c r="A93" s="26" t="s">
        <v>126</v>
      </c>
      <c r="B93" s="11" t="s">
        <v>132</v>
      </c>
      <c r="C93" s="12"/>
    </row>
    <row r="94">
      <c r="A94" s="26" t="s">
        <v>126</v>
      </c>
      <c r="B94" s="13" t="s">
        <v>133</v>
      </c>
      <c r="C94" s="12"/>
    </row>
    <row r="95">
      <c r="A95" s="26" t="s">
        <v>126</v>
      </c>
      <c r="B95" s="11" t="s">
        <v>120</v>
      </c>
      <c r="C95" s="12"/>
    </row>
    <row r="96">
      <c r="A96" s="26" t="s">
        <v>126</v>
      </c>
      <c r="B96" s="13" t="s">
        <v>134</v>
      </c>
      <c r="C96" s="12"/>
    </row>
    <row r="97">
      <c r="A97" s="26" t="s">
        <v>126</v>
      </c>
      <c r="B97" s="11" t="s">
        <v>135</v>
      </c>
      <c r="C97" s="12"/>
    </row>
    <row r="98">
      <c r="A98" s="26" t="s">
        <v>126</v>
      </c>
      <c r="B98" s="13" t="s">
        <v>136</v>
      </c>
      <c r="C98" s="12"/>
    </row>
    <row r="99">
      <c r="A99" s="22" t="s">
        <v>137</v>
      </c>
      <c r="B99" s="11" t="s">
        <v>138</v>
      </c>
      <c r="C99" s="12"/>
    </row>
    <row r="100">
      <c r="A100" s="22" t="s">
        <v>137</v>
      </c>
      <c r="B100" s="13" t="s">
        <v>139</v>
      </c>
      <c r="C100" s="12"/>
    </row>
    <row r="101">
      <c r="A101" s="22" t="s">
        <v>137</v>
      </c>
      <c r="B101" s="11" t="s">
        <v>140</v>
      </c>
      <c r="C101" s="12"/>
    </row>
    <row r="102">
      <c r="A102" s="22" t="s">
        <v>137</v>
      </c>
      <c r="B102" s="13" t="s">
        <v>141</v>
      </c>
      <c r="C102" s="12"/>
    </row>
    <row r="103">
      <c r="A103" s="22" t="s">
        <v>137</v>
      </c>
      <c r="B103" s="11" t="s">
        <v>123</v>
      </c>
      <c r="C103" s="12"/>
    </row>
    <row r="104">
      <c r="A104" s="22" t="s">
        <v>137</v>
      </c>
      <c r="B104" s="13" t="s">
        <v>142</v>
      </c>
      <c r="C104" s="12"/>
    </row>
    <row r="105" ht="16.5" customHeight="1">
      <c r="A105" s="22" t="s">
        <v>137</v>
      </c>
      <c r="B105" s="27" t="s">
        <v>143</v>
      </c>
      <c r="C105" s="12"/>
    </row>
    <row r="106" ht="24.0" customHeight="1">
      <c r="A106" s="22" t="s">
        <v>137</v>
      </c>
      <c r="B106" s="13" t="s">
        <v>144</v>
      </c>
      <c r="C106" s="12"/>
    </row>
    <row r="107" ht="32.25" customHeight="1">
      <c r="A107" s="22" t="s">
        <v>137</v>
      </c>
      <c r="B107" s="11" t="s">
        <v>145</v>
      </c>
      <c r="C107" s="12"/>
    </row>
    <row r="108" ht="33.75" customHeight="1">
      <c r="A108" s="28" t="s">
        <v>146</v>
      </c>
      <c r="B108" s="13" t="s">
        <v>128</v>
      </c>
      <c r="C108" s="12"/>
    </row>
    <row r="109" ht="36.75" customHeight="1">
      <c r="A109" s="28" t="s">
        <v>146</v>
      </c>
      <c r="B109" s="11" t="s">
        <v>130</v>
      </c>
      <c r="C109" s="12"/>
    </row>
    <row r="110" ht="37.5" customHeight="1">
      <c r="A110" s="28" t="s">
        <v>146</v>
      </c>
      <c r="B110" s="13" t="s">
        <v>147</v>
      </c>
      <c r="C110" s="12"/>
    </row>
    <row r="111" ht="35.25" customHeight="1">
      <c r="A111" s="28" t="s">
        <v>146</v>
      </c>
      <c r="B111" s="11" t="s">
        <v>132</v>
      </c>
      <c r="C111" s="12"/>
    </row>
    <row r="112" ht="33.0" customHeight="1">
      <c r="A112" s="28" t="s">
        <v>146</v>
      </c>
      <c r="B112" s="13" t="s">
        <v>120</v>
      </c>
      <c r="C112" s="12"/>
    </row>
    <row r="113" ht="27.75" customHeight="1">
      <c r="A113" s="29" t="s">
        <v>148</v>
      </c>
      <c r="B113" s="11" t="s">
        <v>149</v>
      </c>
      <c r="C113" s="12"/>
    </row>
    <row r="114" ht="30.75" customHeight="1">
      <c r="A114" s="29" t="s">
        <v>148</v>
      </c>
      <c r="B114" s="13" t="s">
        <v>150</v>
      </c>
      <c r="C114" s="12"/>
    </row>
    <row r="115">
      <c r="A115" s="29" t="s">
        <v>148</v>
      </c>
      <c r="B115" s="11" t="s">
        <v>151</v>
      </c>
      <c r="C115" s="12"/>
    </row>
    <row r="116" ht="32.25" customHeight="1">
      <c r="A116" s="29" t="s">
        <v>148</v>
      </c>
      <c r="B116" s="13" t="s">
        <v>152</v>
      </c>
      <c r="C116" s="12"/>
    </row>
    <row r="117" ht="26.25" customHeight="1">
      <c r="A117" s="29" t="s">
        <v>148</v>
      </c>
      <c r="B117" s="11" t="s">
        <v>153</v>
      </c>
      <c r="C117" s="12"/>
    </row>
    <row r="118" ht="28.5" customHeight="1">
      <c r="A118" s="29" t="s">
        <v>148</v>
      </c>
      <c r="B118" s="13" t="s">
        <v>154</v>
      </c>
      <c r="C118" s="12"/>
    </row>
    <row r="119" ht="27.75" customHeight="1">
      <c r="A119" s="29" t="s">
        <v>148</v>
      </c>
      <c r="B119" s="13" t="s">
        <v>155</v>
      </c>
      <c r="C119" s="12"/>
    </row>
    <row r="120">
      <c r="A120" s="30" t="s">
        <v>156</v>
      </c>
      <c r="B120" s="13" t="s">
        <v>157</v>
      </c>
      <c r="C120" s="12"/>
    </row>
    <row r="121">
      <c r="A121" s="30" t="s">
        <v>156</v>
      </c>
      <c r="B121" s="11" t="s">
        <v>158</v>
      </c>
      <c r="C121" s="12"/>
    </row>
    <row r="122">
      <c r="A122" s="30" t="s">
        <v>156</v>
      </c>
      <c r="B122" s="13" t="s">
        <v>159</v>
      </c>
      <c r="C122" s="12"/>
    </row>
    <row r="123">
      <c r="A123" s="30" t="s">
        <v>156</v>
      </c>
      <c r="B123" s="11" t="s">
        <v>160</v>
      </c>
      <c r="C123" s="12"/>
    </row>
    <row r="124">
      <c r="A124" s="30" t="s">
        <v>156</v>
      </c>
      <c r="B124" s="13" t="s">
        <v>161</v>
      </c>
      <c r="C124" s="12"/>
    </row>
    <row r="125">
      <c r="A125" s="30" t="s">
        <v>156</v>
      </c>
      <c r="B125" s="11" t="s">
        <v>162</v>
      </c>
      <c r="C125" s="12"/>
    </row>
    <row r="126">
      <c r="A126" s="31" t="s">
        <v>163</v>
      </c>
      <c r="B126" s="13" t="s">
        <v>164</v>
      </c>
      <c r="C126" s="12"/>
    </row>
    <row r="127">
      <c r="A127" s="31" t="s">
        <v>163</v>
      </c>
      <c r="B127" s="11" t="s">
        <v>165</v>
      </c>
      <c r="C127" s="12"/>
    </row>
    <row r="128">
      <c r="A128" s="31" t="s">
        <v>163</v>
      </c>
      <c r="B128" s="13" t="s">
        <v>166</v>
      </c>
      <c r="C128" s="12"/>
    </row>
  </sheetData>
  <mergeCells count="127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14:C114"/>
    <mergeCell ref="B115:C115"/>
    <mergeCell ref="B116:C116"/>
    <mergeCell ref="B117:C117"/>
    <mergeCell ref="B118:C118"/>
    <mergeCell ref="B119:C119"/>
    <mergeCell ref="B120:C120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  <col customWidth="1" min="2" max="2" width="26.57"/>
    <col customWidth="1" min="3" max="3" width="29.14"/>
    <col customWidth="1" min="5" max="5" width="19.14"/>
  </cols>
  <sheetData>
    <row r="1" ht="18.0" customHeight="1">
      <c r="A1" s="2" t="s">
        <v>0</v>
      </c>
      <c r="B1" s="2" t="s">
        <v>167</v>
      </c>
      <c r="C1" s="2" t="s">
        <v>168</v>
      </c>
      <c r="D1" s="2" t="s">
        <v>169</v>
      </c>
      <c r="E1" s="2" t="s">
        <v>31</v>
      </c>
    </row>
    <row r="2">
      <c r="A2" s="32">
        <v>1.0</v>
      </c>
      <c r="B2" s="33" t="s">
        <v>170</v>
      </c>
      <c r="C2" s="4" t="s">
        <v>171</v>
      </c>
      <c r="D2" s="4">
        <v>800.0</v>
      </c>
      <c r="E2" s="4" t="s">
        <v>137</v>
      </c>
    </row>
    <row r="3">
      <c r="A3" s="32">
        <v>1.0</v>
      </c>
      <c r="B3" s="33" t="s">
        <v>172</v>
      </c>
      <c r="C3" s="4" t="s">
        <v>173</v>
      </c>
      <c r="D3" s="4">
        <v>650.0</v>
      </c>
      <c r="E3" s="4" t="s">
        <v>137</v>
      </c>
    </row>
    <row r="4">
      <c r="A4" s="32">
        <v>1.0</v>
      </c>
      <c r="B4" s="33" t="s">
        <v>174</v>
      </c>
      <c r="C4" s="3" t="s">
        <v>173</v>
      </c>
      <c r="D4" s="4">
        <v>600.0</v>
      </c>
      <c r="E4" s="4" t="s">
        <v>137</v>
      </c>
    </row>
    <row r="5">
      <c r="A5" s="32">
        <v>1.0</v>
      </c>
      <c r="B5" s="33" t="s">
        <v>175</v>
      </c>
      <c r="C5" s="4" t="s">
        <v>173</v>
      </c>
      <c r="D5" s="4">
        <v>600.0</v>
      </c>
      <c r="E5" s="4" t="s">
        <v>146</v>
      </c>
    </row>
    <row r="6">
      <c r="A6" s="32">
        <v>1.0</v>
      </c>
      <c r="B6" s="33" t="s">
        <v>176</v>
      </c>
      <c r="C6" s="3" t="s">
        <v>173</v>
      </c>
      <c r="D6" s="34">
        <v>600.0</v>
      </c>
      <c r="E6" s="4" t="s">
        <v>146</v>
      </c>
    </row>
    <row r="7">
      <c r="A7" s="32">
        <v>1.0</v>
      </c>
      <c r="B7" s="33" t="s">
        <v>177</v>
      </c>
      <c r="C7" s="4" t="s">
        <v>173</v>
      </c>
      <c r="D7" s="32">
        <v>600.0</v>
      </c>
      <c r="E7" s="4" t="s">
        <v>178</v>
      </c>
    </row>
    <row r="8">
      <c r="A8" s="32">
        <v>1.0</v>
      </c>
      <c r="B8" s="33" t="s">
        <v>179</v>
      </c>
      <c r="C8" s="3" t="s">
        <v>173</v>
      </c>
      <c r="D8" s="4">
        <v>650.0</v>
      </c>
      <c r="E8" s="4" t="s">
        <v>178</v>
      </c>
    </row>
    <row r="9">
      <c r="A9" s="32">
        <v>1.0</v>
      </c>
      <c r="B9" s="33" t="s">
        <v>180</v>
      </c>
      <c r="C9" s="4" t="s">
        <v>173</v>
      </c>
      <c r="D9" s="4">
        <v>650.0</v>
      </c>
      <c r="E9" s="4" t="s">
        <v>178</v>
      </c>
    </row>
    <row r="10">
      <c r="A10" s="32">
        <v>1.0</v>
      </c>
      <c r="B10" s="33" t="s">
        <v>181</v>
      </c>
      <c r="C10" s="4" t="s">
        <v>173</v>
      </c>
      <c r="D10" s="4">
        <v>650.0</v>
      </c>
      <c r="E10" s="4" t="s">
        <v>178</v>
      </c>
    </row>
    <row r="11">
      <c r="A11" s="32">
        <v>1.0</v>
      </c>
      <c r="B11" s="33" t="s">
        <v>182</v>
      </c>
      <c r="C11" s="4" t="s">
        <v>173</v>
      </c>
      <c r="D11" s="4">
        <v>600.0</v>
      </c>
      <c r="E11" s="4" t="s">
        <v>146</v>
      </c>
    </row>
    <row r="12">
      <c r="A12" s="32">
        <v>1.0</v>
      </c>
      <c r="B12" s="33" t="s">
        <v>183</v>
      </c>
      <c r="C12" s="3" t="s">
        <v>173</v>
      </c>
      <c r="D12" s="4">
        <v>600.0</v>
      </c>
      <c r="E12" s="4" t="s">
        <v>146</v>
      </c>
    </row>
    <row r="13">
      <c r="A13" s="32">
        <v>1.0</v>
      </c>
      <c r="B13" s="33" t="s">
        <v>184</v>
      </c>
      <c r="C13" s="4" t="s">
        <v>173</v>
      </c>
      <c r="D13" s="32">
        <v>600.0</v>
      </c>
      <c r="E13" s="4" t="s">
        <v>146</v>
      </c>
    </row>
    <row r="14">
      <c r="A14" s="32">
        <v>1.0</v>
      </c>
      <c r="B14" s="33" t="s">
        <v>185</v>
      </c>
      <c r="C14" s="3" t="s">
        <v>173</v>
      </c>
      <c r="D14" s="32">
        <v>600.0</v>
      </c>
      <c r="E14" s="4" t="s">
        <v>146</v>
      </c>
    </row>
    <row r="15">
      <c r="A15" s="32">
        <v>1.0</v>
      </c>
      <c r="B15" s="33" t="s">
        <v>186</v>
      </c>
      <c r="C15" s="4" t="s">
        <v>173</v>
      </c>
      <c r="D15" s="4">
        <v>650.0</v>
      </c>
      <c r="E15" s="4" t="s">
        <v>126</v>
      </c>
    </row>
    <row r="16">
      <c r="A16" s="32">
        <v>1.0</v>
      </c>
      <c r="B16" s="33" t="s">
        <v>187</v>
      </c>
      <c r="C16" s="3" t="s">
        <v>173</v>
      </c>
      <c r="D16" s="34">
        <v>650.0</v>
      </c>
      <c r="E16" s="4" t="s">
        <v>126</v>
      </c>
    </row>
    <row r="17">
      <c r="A17" s="32">
        <v>1.0</v>
      </c>
      <c r="B17" s="33" t="s">
        <v>188</v>
      </c>
      <c r="C17" s="4" t="s">
        <v>173</v>
      </c>
      <c r="D17" s="34">
        <v>650.0</v>
      </c>
      <c r="E17" s="4" t="s">
        <v>126</v>
      </c>
    </row>
    <row r="18">
      <c r="A18" s="32">
        <v>1.0</v>
      </c>
      <c r="B18" s="33" t="s">
        <v>189</v>
      </c>
      <c r="C18" s="4" t="s">
        <v>173</v>
      </c>
      <c r="D18" s="34">
        <v>650.0</v>
      </c>
      <c r="E18" s="4" t="s">
        <v>126</v>
      </c>
    </row>
    <row r="19">
      <c r="A19" s="32">
        <v>1.0</v>
      </c>
      <c r="B19" s="33" t="s">
        <v>190</v>
      </c>
      <c r="C19" s="4" t="s">
        <v>173</v>
      </c>
      <c r="D19" s="34">
        <v>650.0</v>
      </c>
      <c r="E19" s="4" t="s">
        <v>126</v>
      </c>
    </row>
    <row r="20">
      <c r="A20" s="32">
        <v>1.0</v>
      </c>
      <c r="B20" s="33" t="s">
        <v>191</v>
      </c>
      <c r="C20" s="4" t="s">
        <v>173</v>
      </c>
      <c r="D20" s="34">
        <v>650.0</v>
      </c>
      <c r="E20" s="4" t="s">
        <v>163</v>
      </c>
    </row>
    <row r="21">
      <c r="A21" s="32">
        <v>1.0</v>
      </c>
      <c r="B21" s="33" t="s">
        <v>192</v>
      </c>
      <c r="C21" s="4" t="s">
        <v>173</v>
      </c>
      <c r="D21" s="34">
        <v>650.0</v>
      </c>
      <c r="E21" s="4" t="s">
        <v>137</v>
      </c>
    </row>
    <row r="22">
      <c r="A22" s="32">
        <v>1.0</v>
      </c>
      <c r="B22" s="33" t="s">
        <v>193</v>
      </c>
      <c r="C22" s="4" t="s">
        <v>173</v>
      </c>
      <c r="D22" s="34">
        <v>650.0</v>
      </c>
      <c r="E22" s="4" t="s">
        <v>148</v>
      </c>
    </row>
    <row r="23">
      <c r="A23" s="32">
        <v>1.0</v>
      </c>
      <c r="B23" s="33" t="s">
        <v>194</v>
      </c>
      <c r="C23" s="4" t="s">
        <v>173</v>
      </c>
      <c r="D23" s="34">
        <v>850.0</v>
      </c>
      <c r="E23" s="4" t="s">
        <v>137</v>
      </c>
    </row>
    <row r="24">
      <c r="A24" s="32">
        <v>1.0</v>
      </c>
      <c r="B24" s="33" t="s">
        <v>195</v>
      </c>
      <c r="C24" s="3" t="s">
        <v>171</v>
      </c>
      <c r="D24" s="34">
        <v>700.0</v>
      </c>
      <c r="E24" s="4" t="s">
        <v>148</v>
      </c>
    </row>
    <row r="25">
      <c r="A25" s="32">
        <v>1.0</v>
      </c>
      <c r="B25" s="33" t="s">
        <v>196</v>
      </c>
      <c r="C25" s="4" t="s">
        <v>173</v>
      </c>
      <c r="D25" s="4">
        <v>800.0</v>
      </c>
      <c r="E25" s="4" t="s">
        <v>137</v>
      </c>
    </row>
    <row r="26">
      <c r="A26" s="32">
        <v>1.0</v>
      </c>
      <c r="B26" s="33" t="s">
        <v>197</v>
      </c>
      <c r="C26" s="4" t="s">
        <v>173</v>
      </c>
      <c r="D26" s="34">
        <v>700.0</v>
      </c>
      <c r="E26" s="4" t="s">
        <v>148</v>
      </c>
    </row>
    <row r="27">
      <c r="A27" s="32">
        <v>1.0</v>
      </c>
      <c r="B27" s="33" t="s">
        <v>198</v>
      </c>
      <c r="C27" s="3" t="s">
        <v>171</v>
      </c>
      <c r="D27" s="4">
        <v>800.0</v>
      </c>
      <c r="E27" s="4" t="s">
        <v>137</v>
      </c>
    </row>
    <row r="28">
      <c r="A28" s="32">
        <v>1.0</v>
      </c>
      <c r="B28" s="33" t="s">
        <v>199</v>
      </c>
      <c r="C28" s="3" t="s">
        <v>171</v>
      </c>
      <c r="D28" s="32">
        <v>600.0</v>
      </c>
      <c r="E28" s="35">
        <v>0.366</v>
      </c>
    </row>
    <row r="29">
      <c r="A29" s="32">
        <v>1.0</v>
      </c>
      <c r="B29" s="33" t="s">
        <v>200</v>
      </c>
      <c r="C29" s="3" t="s">
        <v>171</v>
      </c>
      <c r="D29" s="32">
        <v>600.0</v>
      </c>
      <c r="E29" s="4" t="s">
        <v>146</v>
      </c>
    </row>
    <row r="30">
      <c r="A30" s="32">
        <v>2.0</v>
      </c>
      <c r="B30" s="33" t="s">
        <v>201</v>
      </c>
      <c r="C30" s="4" t="s">
        <v>173</v>
      </c>
      <c r="D30" s="4">
        <v>900.0</v>
      </c>
      <c r="E30" s="4" t="s">
        <v>202</v>
      </c>
    </row>
    <row r="31">
      <c r="A31" s="32">
        <v>2.0</v>
      </c>
      <c r="B31" s="33" t="s">
        <v>203</v>
      </c>
      <c r="C31" s="3" t="s">
        <v>171</v>
      </c>
      <c r="D31" s="4">
        <v>40.0</v>
      </c>
      <c r="E31" s="4" t="s">
        <v>146</v>
      </c>
    </row>
    <row r="32">
      <c r="A32" s="32">
        <v>2.0</v>
      </c>
      <c r="B32" s="33" t="s">
        <v>204</v>
      </c>
      <c r="C32" s="3" t="s">
        <v>171</v>
      </c>
      <c r="D32" s="4">
        <v>40.0</v>
      </c>
      <c r="E32" s="4" t="s">
        <v>146</v>
      </c>
    </row>
    <row r="33">
      <c r="A33" s="32">
        <v>2.0</v>
      </c>
      <c r="B33" s="33" t="s">
        <v>205</v>
      </c>
      <c r="C33" s="3" t="s">
        <v>171</v>
      </c>
      <c r="D33" s="32">
        <v>600.0</v>
      </c>
      <c r="E33" s="4" t="s">
        <v>148</v>
      </c>
    </row>
    <row r="34">
      <c r="A34" s="36">
        <v>3.0</v>
      </c>
      <c r="B34" s="33" t="s">
        <v>206</v>
      </c>
      <c r="C34" s="4" t="s">
        <v>173</v>
      </c>
      <c r="D34" s="34">
        <v>650.0</v>
      </c>
      <c r="E34" s="4" t="s">
        <v>126</v>
      </c>
    </row>
    <row r="35">
      <c r="A35" s="37">
        <v>4.0</v>
      </c>
      <c r="B35" s="33" t="s">
        <v>207</v>
      </c>
      <c r="C35" s="4" t="s">
        <v>208</v>
      </c>
      <c r="D35" s="4">
        <v>800.0</v>
      </c>
      <c r="E35" s="4" t="s">
        <v>209</v>
      </c>
    </row>
    <row r="36">
      <c r="A36" s="37">
        <v>4.0</v>
      </c>
      <c r="B36" s="33" t="s">
        <v>210</v>
      </c>
      <c r="C36" s="4" t="s">
        <v>208</v>
      </c>
      <c r="D36" s="4">
        <v>900.0</v>
      </c>
      <c r="E36" s="4" t="s">
        <v>209</v>
      </c>
    </row>
    <row r="37">
      <c r="A37" s="37">
        <v>4.0</v>
      </c>
      <c r="B37" s="33" t="s">
        <v>211</v>
      </c>
      <c r="C37" s="4" t="s">
        <v>173</v>
      </c>
      <c r="D37" s="4">
        <v>950.0</v>
      </c>
      <c r="E37" s="4" t="s">
        <v>111</v>
      </c>
    </row>
    <row r="38">
      <c r="A38" s="37">
        <v>4.0</v>
      </c>
      <c r="B38" s="33" t="s">
        <v>212</v>
      </c>
      <c r="C38" s="4" t="s">
        <v>173</v>
      </c>
      <c r="D38" s="4">
        <v>950.0</v>
      </c>
      <c r="E38" s="4" t="s">
        <v>111</v>
      </c>
    </row>
    <row r="39">
      <c r="A39" s="37">
        <v>4.0</v>
      </c>
      <c r="B39" s="33" t="s">
        <v>213</v>
      </c>
      <c r="C39" s="4" t="s">
        <v>173</v>
      </c>
      <c r="D39" s="4">
        <v>900.0</v>
      </c>
      <c r="E39" s="4" t="s">
        <v>209</v>
      </c>
    </row>
    <row r="40">
      <c r="A40" s="37">
        <v>4.0</v>
      </c>
      <c r="B40" s="33" t="s">
        <v>214</v>
      </c>
      <c r="C40" s="4" t="s">
        <v>173</v>
      </c>
      <c r="D40" s="4">
        <v>1100.0</v>
      </c>
      <c r="E40" s="4" t="s">
        <v>209</v>
      </c>
    </row>
    <row r="41">
      <c r="A41" s="37">
        <v>4.0</v>
      </c>
      <c r="B41" s="33" t="s">
        <v>215</v>
      </c>
      <c r="C41" s="4" t="s">
        <v>173</v>
      </c>
      <c r="D41" s="4">
        <v>850.0</v>
      </c>
      <c r="E41" s="4" t="s">
        <v>209</v>
      </c>
    </row>
    <row r="42">
      <c r="A42" s="36">
        <v>4.0</v>
      </c>
      <c r="B42" s="33" t="s">
        <v>216</v>
      </c>
      <c r="C42" s="4" t="s">
        <v>173</v>
      </c>
      <c r="D42" s="4">
        <v>900.0</v>
      </c>
      <c r="E42" s="4" t="s">
        <v>103</v>
      </c>
    </row>
    <row r="43">
      <c r="A43" s="37">
        <v>4.0</v>
      </c>
      <c r="B43" s="33" t="s">
        <v>217</v>
      </c>
      <c r="C43" s="4" t="s">
        <v>173</v>
      </c>
      <c r="D43" s="4">
        <v>700.0</v>
      </c>
      <c r="E43" s="4" t="s">
        <v>218</v>
      </c>
    </row>
    <row r="44">
      <c r="A44" s="37">
        <v>4.0</v>
      </c>
      <c r="B44" s="33" t="s">
        <v>219</v>
      </c>
      <c r="C44" s="4" t="s">
        <v>173</v>
      </c>
      <c r="D44" s="4">
        <v>1000.0</v>
      </c>
      <c r="E44" s="4" t="s">
        <v>218</v>
      </c>
    </row>
    <row r="45">
      <c r="A45" s="37">
        <v>4.0</v>
      </c>
      <c r="B45" s="33" t="s">
        <v>220</v>
      </c>
      <c r="C45" s="4" t="s">
        <v>173</v>
      </c>
      <c r="D45" s="4">
        <v>900.0</v>
      </c>
      <c r="E45" s="4" t="s">
        <v>218</v>
      </c>
    </row>
    <row r="46">
      <c r="A46" s="37">
        <v>4.0</v>
      </c>
      <c r="B46" s="33" t="s">
        <v>221</v>
      </c>
      <c r="C46" s="4" t="s">
        <v>173</v>
      </c>
      <c r="D46" s="4">
        <v>900.0</v>
      </c>
      <c r="E46" s="4" t="s">
        <v>218</v>
      </c>
    </row>
    <row r="47">
      <c r="A47" s="37">
        <v>4.0</v>
      </c>
      <c r="B47" s="33" t="s">
        <v>222</v>
      </c>
      <c r="C47" s="4" t="s">
        <v>173</v>
      </c>
      <c r="D47" s="4">
        <v>1000.0</v>
      </c>
      <c r="E47" s="4" t="s">
        <v>223</v>
      </c>
    </row>
    <row r="48">
      <c r="A48" s="36">
        <v>4.0</v>
      </c>
      <c r="B48" s="33" t="s">
        <v>224</v>
      </c>
      <c r="C48" s="3" t="s">
        <v>171</v>
      </c>
      <c r="D48" s="34">
        <v>650.0</v>
      </c>
      <c r="E48" s="4" t="s">
        <v>209</v>
      </c>
    </row>
    <row r="49">
      <c r="A49" s="36">
        <v>5.0</v>
      </c>
      <c r="B49" s="33" t="s">
        <v>225</v>
      </c>
      <c r="C49" s="4" t="s">
        <v>226</v>
      </c>
      <c r="D49" s="4">
        <v>30.0</v>
      </c>
      <c r="E49" s="4" t="s">
        <v>227</v>
      </c>
    </row>
    <row r="50">
      <c r="A50" s="36">
        <v>5.0</v>
      </c>
      <c r="B50" s="33" t="s">
        <v>228</v>
      </c>
      <c r="C50" s="4" t="s">
        <v>226</v>
      </c>
      <c r="D50" s="4">
        <v>30.0</v>
      </c>
      <c r="E50" s="4" t="s">
        <v>227</v>
      </c>
    </row>
    <row r="51">
      <c r="A51" s="36">
        <v>5.0</v>
      </c>
      <c r="B51" s="33" t="s">
        <v>229</v>
      </c>
      <c r="C51" s="4" t="s">
        <v>226</v>
      </c>
      <c r="D51" s="4">
        <v>30.0</v>
      </c>
      <c r="E51" s="4" t="s">
        <v>227</v>
      </c>
    </row>
    <row r="52">
      <c r="A52" s="36">
        <v>5.0</v>
      </c>
      <c r="B52" s="33" t="s">
        <v>230</v>
      </c>
      <c r="C52" s="3" t="s">
        <v>171</v>
      </c>
      <c r="D52" s="4">
        <v>40.0</v>
      </c>
      <c r="E52" s="4" t="s">
        <v>227</v>
      </c>
    </row>
    <row r="53">
      <c r="A53" s="36">
        <v>5.0</v>
      </c>
      <c r="B53" s="33" t="s">
        <v>231</v>
      </c>
      <c r="C53" s="3" t="s">
        <v>171</v>
      </c>
      <c r="D53" s="4">
        <v>40.0</v>
      </c>
      <c r="E53" s="4" t="s">
        <v>227</v>
      </c>
    </row>
    <row r="54">
      <c r="A54" s="36">
        <v>5.0</v>
      </c>
      <c r="B54" s="4" t="s">
        <v>227</v>
      </c>
      <c r="C54" s="4" t="s">
        <v>232</v>
      </c>
      <c r="D54" s="4">
        <v>30.0</v>
      </c>
      <c r="E54" s="4" t="s">
        <v>233</v>
      </c>
    </row>
    <row r="55">
      <c r="A55" s="36">
        <v>5.0</v>
      </c>
      <c r="B55" s="33" t="s">
        <v>234</v>
      </c>
      <c r="C55" s="4" t="s">
        <v>232</v>
      </c>
      <c r="D55" s="4">
        <v>30.0</v>
      </c>
      <c r="E55" s="4" t="s">
        <v>58</v>
      </c>
    </row>
    <row r="56">
      <c r="A56" s="36">
        <v>6.0</v>
      </c>
      <c r="B56" s="33" t="s">
        <v>235</v>
      </c>
      <c r="C56" s="3" t="s">
        <v>171</v>
      </c>
      <c r="D56" s="4">
        <v>700.0</v>
      </c>
      <c r="E56" s="4" t="s">
        <v>148</v>
      </c>
    </row>
    <row r="57">
      <c r="A57" s="36">
        <v>6.0</v>
      </c>
      <c r="B57" s="33" t="s">
        <v>236</v>
      </c>
      <c r="C57" s="3" t="s">
        <v>171</v>
      </c>
      <c r="D57" s="4">
        <v>700.0</v>
      </c>
      <c r="E57" s="4" t="s">
        <v>148</v>
      </c>
    </row>
    <row r="58">
      <c r="A58" s="36">
        <v>6.0</v>
      </c>
      <c r="B58" s="33" t="s">
        <v>237</v>
      </c>
      <c r="C58" s="3" t="s">
        <v>171</v>
      </c>
      <c r="D58" s="4">
        <v>700.0</v>
      </c>
      <c r="E58" s="4" t="s">
        <v>148</v>
      </c>
    </row>
    <row r="59">
      <c r="A59" s="36">
        <v>6.0</v>
      </c>
      <c r="B59" s="33" t="s">
        <v>238</v>
      </c>
      <c r="C59" s="3" t="s">
        <v>171</v>
      </c>
      <c r="D59" s="4">
        <v>700.0</v>
      </c>
      <c r="E59" s="4" t="s">
        <v>239</v>
      </c>
    </row>
    <row r="60">
      <c r="A60" s="36">
        <v>6.0</v>
      </c>
      <c r="B60" s="33" t="s">
        <v>240</v>
      </c>
      <c r="C60" s="4" t="s">
        <v>173</v>
      </c>
      <c r="D60" s="4">
        <v>900.0</v>
      </c>
      <c r="E60" s="4" t="s">
        <v>202</v>
      </c>
    </row>
    <row r="61">
      <c r="A61" s="36">
        <v>7.0</v>
      </c>
      <c r="B61" s="33" t="s">
        <v>241</v>
      </c>
      <c r="C61" s="4" t="s">
        <v>232</v>
      </c>
      <c r="D61" s="4">
        <v>30.0</v>
      </c>
      <c r="E61" s="4" t="s">
        <v>148</v>
      </c>
    </row>
    <row r="62">
      <c r="A62" s="36">
        <v>7.0</v>
      </c>
      <c r="B62" s="33" t="s">
        <v>242</v>
      </c>
      <c r="C62" s="4" t="s">
        <v>232</v>
      </c>
      <c r="D62" s="4">
        <v>30.0</v>
      </c>
      <c r="E62" s="4" t="s">
        <v>148</v>
      </c>
    </row>
    <row r="63">
      <c r="A63" s="36">
        <v>7.0</v>
      </c>
      <c r="B63" s="33" t="s">
        <v>243</v>
      </c>
      <c r="C63" s="4" t="s">
        <v>232</v>
      </c>
      <c r="D63" s="4">
        <v>30.0</v>
      </c>
      <c r="E63" s="4" t="s">
        <v>239</v>
      </c>
    </row>
    <row r="64">
      <c r="A64" s="36">
        <v>7.0</v>
      </c>
      <c r="B64" s="33" t="s">
        <v>244</v>
      </c>
      <c r="C64" s="4" t="s">
        <v>232</v>
      </c>
      <c r="D64" s="4">
        <v>30.0</v>
      </c>
      <c r="E64" s="4" t="s">
        <v>239</v>
      </c>
    </row>
    <row r="65">
      <c r="A65" s="36">
        <v>7.0</v>
      </c>
      <c r="B65" s="33" t="s">
        <v>245</v>
      </c>
      <c r="C65" s="4" t="s">
        <v>232</v>
      </c>
      <c r="D65" s="4">
        <v>30.0</v>
      </c>
      <c r="E65" s="4" t="s">
        <v>239</v>
      </c>
    </row>
    <row r="66">
      <c r="A66" s="36">
        <v>7.0</v>
      </c>
      <c r="B66" s="33" t="s">
        <v>246</v>
      </c>
      <c r="C66" s="4" t="s">
        <v>232</v>
      </c>
      <c r="D66" s="4">
        <v>30.0</v>
      </c>
      <c r="E66" s="4" t="s">
        <v>148</v>
      </c>
    </row>
    <row r="67">
      <c r="A67" s="36">
        <v>7.0</v>
      </c>
      <c r="B67" s="33" t="s">
        <v>247</v>
      </c>
      <c r="C67" s="4" t="s">
        <v>232</v>
      </c>
      <c r="D67" s="4">
        <v>30.0</v>
      </c>
      <c r="E67" s="35">
        <v>0.366</v>
      </c>
    </row>
    <row r="68">
      <c r="A68" s="36">
        <v>8.0</v>
      </c>
      <c r="B68" s="33" t="s">
        <v>248</v>
      </c>
      <c r="C68" s="3" t="s">
        <v>171</v>
      </c>
      <c r="D68" s="4">
        <v>30.0</v>
      </c>
      <c r="E68" s="4" t="s">
        <v>249</v>
      </c>
    </row>
    <row r="69">
      <c r="A69" s="36">
        <v>9.0</v>
      </c>
      <c r="B69" s="33" t="s">
        <v>250</v>
      </c>
      <c r="C69" s="4" t="s">
        <v>173</v>
      </c>
      <c r="D69" s="4">
        <v>750.0</v>
      </c>
      <c r="E69" s="4" t="s">
        <v>218</v>
      </c>
    </row>
    <row r="70">
      <c r="A70" s="36">
        <v>9.0</v>
      </c>
      <c r="B70" s="33" t="s">
        <v>251</v>
      </c>
      <c r="C70" s="4" t="s">
        <v>173</v>
      </c>
      <c r="D70" s="4">
        <v>750.0</v>
      </c>
      <c r="E70" s="4" t="s">
        <v>218</v>
      </c>
    </row>
    <row r="71">
      <c r="A71" s="36">
        <v>9.0</v>
      </c>
      <c r="B71" s="33" t="s">
        <v>252</v>
      </c>
      <c r="C71" s="3" t="s">
        <v>171</v>
      </c>
      <c r="D71" s="4">
        <v>30.0</v>
      </c>
      <c r="E71" s="4" t="s">
        <v>103</v>
      </c>
    </row>
    <row r="72">
      <c r="A72" s="36">
        <v>9.0</v>
      </c>
      <c r="B72" s="33" t="s">
        <v>253</v>
      </c>
      <c r="C72" s="3" t="s">
        <v>171</v>
      </c>
      <c r="D72" s="4">
        <v>30.0</v>
      </c>
      <c r="E72" s="4" t="s">
        <v>209</v>
      </c>
    </row>
    <row r="73">
      <c r="A73" s="36">
        <v>9.0</v>
      </c>
      <c r="B73" s="33" t="s">
        <v>254</v>
      </c>
      <c r="C73" s="4" t="s">
        <v>173</v>
      </c>
      <c r="D73" s="4">
        <v>1200.0</v>
      </c>
      <c r="E73" s="4" t="s">
        <v>209</v>
      </c>
    </row>
    <row r="74">
      <c r="A74" s="36">
        <v>9.0</v>
      </c>
      <c r="B74" s="33" t="s">
        <v>255</v>
      </c>
      <c r="C74" s="3" t="s">
        <v>171</v>
      </c>
      <c r="D74" s="4">
        <v>30.0</v>
      </c>
      <c r="E74" s="4" t="s">
        <v>256</v>
      </c>
    </row>
    <row r="75">
      <c r="A75" s="36">
        <v>9.0</v>
      </c>
      <c r="B75" s="33" t="s">
        <v>257</v>
      </c>
      <c r="C75" s="3" t="s">
        <v>171</v>
      </c>
      <c r="D75" s="4">
        <v>30.0</v>
      </c>
      <c r="E75" s="3" t="s">
        <v>256</v>
      </c>
    </row>
    <row r="76">
      <c r="A76" s="36">
        <v>9.0</v>
      </c>
      <c r="B76" s="33" t="s">
        <v>258</v>
      </c>
      <c r="C76" s="3" t="s">
        <v>171</v>
      </c>
      <c r="D76" s="4">
        <v>30.0</v>
      </c>
      <c r="E76" s="4" t="s">
        <v>209</v>
      </c>
    </row>
    <row r="77">
      <c r="A77" s="36">
        <v>9.0</v>
      </c>
      <c r="B77" s="33" t="s">
        <v>259</v>
      </c>
      <c r="C77" s="3" t="s">
        <v>171</v>
      </c>
      <c r="D77" s="4">
        <v>30.0</v>
      </c>
      <c r="E77" s="4" t="s">
        <v>209</v>
      </c>
    </row>
    <row r="78">
      <c r="A78" s="36">
        <v>9.0</v>
      </c>
      <c r="B78" s="33" t="s">
        <v>260</v>
      </c>
      <c r="C78" s="3" t="s">
        <v>171</v>
      </c>
      <c r="D78" s="4">
        <v>30.0</v>
      </c>
      <c r="E78" s="4" t="s">
        <v>209</v>
      </c>
    </row>
    <row r="79">
      <c r="A79" s="36">
        <v>9.0</v>
      </c>
      <c r="B79" s="33" t="s">
        <v>261</v>
      </c>
      <c r="C79" s="3" t="s">
        <v>171</v>
      </c>
      <c r="D79" s="4">
        <v>30.0</v>
      </c>
      <c r="E79" s="4" t="s">
        <v>218</v>
      </c>
    </row>
    <row r="80">
      <c r="A80" s="36">
        <v>9.0</v>
      </c>
      <c r="B80" s="33" t="s">
        <v>262</v>
      </c>
      <c r="C80" s="3" t="s">
        <v>171</v>
      </c>
      <c r="D80" s="4">
        <v>30.0</v>
      </c>
      <c r="E80" s="4" t="s">
        <v>218</v>
      </c>
    </row>
    <row r="81">
      <c r="A81" s="36">
        <v>9.0</v>
      </c>
      <c r="B81" s="33" t="s">
        <v>263</v>
      </c>
      <c r="C81" s="3" t="s">
        <v>171</v>
      </c>
      <c r="D81" s="4">
        <v>30.0</v>
      </c>
      <c r="E81" s="4" t="s">
        <v>218</v>
      </c>
    </row>
    <row r="82">
      <c r="A82" s="36">
        <v>9.0</v>
      </c>
      <c r="B82" s="33" t="s">
        <v>264</v>
      </c>
      <c r="C82" s="3" t="s">
        <v>171</v>
      </c>
      <c r="D82" s="4">
        <v>30.0</v>
      </c>
      <c r="E82" s="4" t="s">
        <v>265</v>
      </c>
    </row>
    <row r="83">
      <c r="A83" s="36">
        <v>9.0</v>
      </c>
      <c r="B83" s="33" t="s">
        <v>266</v>
      </c>
      <c r="C83" s="3" t="s">
        <v>171</v>
      </c>
      <c r="D83" s="4">
        <v>30.0</v>
      </c>
      <c r="E83" s="4" t="s">
        <v>223</v>
      </c>
    </row>
    <row r="84">
      <c r="A84" s="36">
        <v>9.0</v>
      </c>
      <c r="B84" s="33" t="s">
        <v>267</v>
      </c>
      <c r="C84" s="3" t="s">
        <v>171</v>
      </c>
      <c r="D84" s="4">
        <v>30.0</v>
      </c>
      <c r="E84" s="4" t="s">
        <v>223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34.71"/>
    <col customWidth="1" min="5" max="5" width="23.57"/>
    <col customWidth="1" min="7" max="7" width="18.14"/>
  </cols>
  <sheetData>
    <row r="1">
      <c r="A1" s="2" t="s">
        <v>268</v>
      </c>
      <c r="B1" s="2" t="s">
        <v>269</v>
      </c>
      <c r="C1" s="2" t="s">
        <v>270</v>
      </c>
      <c r="D1" s="2" t="s">
        <v>271</v>
      </c>
      <c r="E1" s="2" t="s">
        <v>272</v>
      </c>
      <c r="F1" s="2" t="s">
        <v>273</v>
      </c>
      <c r="G1" s="2" t="s">
        <v>274</v>
      </c>
      <c r="H1" s="2" t="s">
        <v>275</v>
      </c>
      <c r="I1" s="2" t="s">
        <v>276</v>
      </c>
    </row>
    <row r="2">
      <c r="A2" s="38" t="s">
        <v>277</v>
      </c>
      <c r="B2" s="38">
        <v>10.0</v>
      </c>
      <c r="C2" s="6">
        <v>10.0</v>
      </c>
      <c r="D2" s="35">
        <v>2.0</v>
      </c>
      <c r="E2" s="35" t="s">
        <v>278</v>
      </c>
      <c r="F2" s="35">
        <v>40.0</v>
      </c>
      <c r="G2" s="39">
        <v>-0.03</v>
      </c>
      <c r="H2" s="39">
        <v>-0.03</v>
      </c>
      <c r="I2" s="35">
        <v>-1.0</v>
      </c>
    </row>
    <row r="3">
      <c r="A3" s="38" t="s">
        <v>279</v>
      </c>
      <c r="B3" s="38">
        <v>10.0</v>
      </c>
      <c r="C3" s="6">
        <v>10.0</v>
      </c>
      <c r="D3" s="35">
        <v>2.0</v>
      </c>
      <c r="E3" s="35" t="s">
        <v>278</v>
      </c>
      <c r="F3" s="35">
        <v>50.0</v>
      </c>
      <c r="G3" s="39">
        <v>-0.03</v>
      </c>
      <c r="H3" s="39">
        <v>-0.01</v>
      </c>
      <c r="I3" s="35">
        <v>-2.0</v>
      </c>
    </row>
    <row r="4">
      <c r="A4" s="38" t="s">
        <v>280</v>
      </c>
      <c r="B4" s="38">
        <v>10.0</v>
      </c>
      <c r="C4" s="6">
        <v>10.0</v>
      </c>
      <c r="D4" s="35">
        <v>2.0</v>
      </c>
      <c r="E4" s="35" t="s">
        <v>278</v>
      </c>
      <c r="F4" s="35">
        <v>80.0</v>
      </c>
      <c r="G4" s="39">
        <v>-0.06</v>
      </c>
      <c r="H4" s="39">
        <v>-0.03</v>
      </c>
      <c r="I4" s="35">
        <v>-7.0</v>
      </c>
    </row>
    <row r="5">
      <c r="A5" s="38" t="s">
        <v>281</v>
      </c>
      <c r="B5" s="38">
        <v>10.0</v>
      </c>
      <c r="C5" s="6">
        <v>10.0</v>
      </c>
      <c r="D5" s="35">
        <v>3.0</v>
      </c>
      <c r="E5" s="35" t="s">
        <v>278</v>
      </c>
      <c r="F5" s="35">
        <v>50.0</v>
      </c>
      <c r="G5" s="39">
        <v>-0.18</v>
      </c>
      <c r="H5" s="39">
        <v>-0.06</v>
      </c>
      <c r="I5" s="35">
        <v>-8.0</v>
      </c>
    </row>
    <row r="6">
      <c r="A6" s="38" t="s">
        <v>282</v>
      </c>
      <c r="B6" s="38">
        <v>10.0</v>
      </c>
      <c r="C6" s="6">
        <v>10.0</v>
      </c>
      <c r="D6" s="35">
        <v>3.0</v>
      </c>
      <c r="E6" s="35" t="s">
        <v>278</v>
      </c>
      <c r="F6" s="35">
        <v>50.0</v>
      </c>
      <c r="G6" s="39">
        <v>-0.1</v>
      </c>
      <c r="H6" s="39">
        <v>-0.04</v>
      </c>
      <c r="I6" s="35">
        <v>-5.0</v>
      </c>
    </row>
    <row r="7">
      <c r="A7" s="38" t="s">
        <v>283</v>
      </c>
      <c r="B7" s="38">
        <v>10.0</v>
      </c>
      <c r="C7" s="6">
        <v>10.0</v>
      </c>
      <c r="D7" s="35">
        <v>3.0</v>
      </c>
      <c r="E7" s="35" t="s">
        <v>278</v>
      </c>
      <c r="F7" s="35">
        <v>60.0</v>
      </c>
      <c r="G7" s="39">
        <v>-0.11</v>
      </c>
      <c r="H7" s="39">
        <v>-0.05</v>
      </c>
      <c r="I7" s="35">
        <v>-9.0</v>
      </c>
    </row>
    <row r="8">
      <c r="A8" s="38" t="s">
        <v>284</v>
      </c>
      <c r="B8" s="38">
        <v>10.0</v>
      </c>
      <c r="C8" s="6">
        <v>10.0</v>
      </c>
      <c r="D8" s="35">
        <v>3.0</v>
      </c>
      <c r="E8" s="35" t="s">
        <v>278</v>
      </c>
      <c r="F8" s="35">
        <v>70.0</v>
      </c>
      <c r="G8" s="39">
        <v>-0.08</v>
      </c>
      <c r="H8" s="39">
        <v>-0.05</v>
      </c>
      <c r="I8" s="35">
        <v>-6.0</v>
      </c>
    </row>
    <row r="9">
      <c r="A9" s="38" t="s">
        <v>285</v>
      </c>
      <c r="B9" s="38">
        <v>10.0</v>
      </c>
      <c r="C9" s="6">
        <v>10.0</v>
      </c>
      <c r="D9" s="35">
        <v>4.0</v>
      </c>
      <c r="E9" s="35" t="s">
        <v>286</v>
      </c>
      <c r="F9" s="35">
        <v>85.0</v>
      </c>
      <c r="G9" s="39">
        <v>-0.09</v>
      </c>
      <c r="H9" s="39">
        <v>-0.02</v>
      </c>
      <c r="I9" s="35">
        <v>-3.0</v>
      </c>
    </row>
    <row r="10">
      <c r="A10" s="38" t="s">
        <v>287</v>
      </c>
      <c r="B10" s="38">
        <v>10.0</v>
      </c>
      <c r="C10" s="6">
        <v>10.0</v>
      </c>
      <c r="D10" s="35">
        <v>4.0</v>
      </c>
      <c r="E10" s="35" t="s">
        <v>278</v>
      </c>
      <c r="F10" s="35">
        <v>47.0</v>
      </c>
      <c r="G10" s="39">
        <v>-0.12</v>
      </c>
      <c r="H10" s="39">
        <v>-0.03</v>
      </c>
      <c r="I10" s="35">
        <v>-5.0</v>
      </c>
    </row>
    <row r="11">
      <c r="A11" s="38" t="s">
        <v>288</v>
      </c>
      <c r="B11" s="38">
        <v>10.0</v>
      </c>
      <c r="C11" s="6">
        <v>10.0</v>
      </c>
      <c r="D11" s="35">
        <v>4.0</v>
      </c>
      <c r="E11" s="35" t="s">
        <v>278</v>
      </c>
      <c r="F11" s="35">
        <v>55.0</v>
      </c>
      <c r="G11" s="39">
        <v>-0.11</v>
      </c>
      <c r="H11" s="39">
        <v>-0.03</v>
      </c>
      <c r="I11" s="35">
        <v>-9.0</v>
      </c>
    </row>
    <row r="12">
      <c r="A12" s="38" t="s">
        <v>289</v>
      </c>
      <c r="B12" s="38">
        <v>10.0</v>
      </c>
      <c r="C12" s="6">
        <v>10.0</v>
      </c>
      <c r="D12" s="35">
        <v>5.0</v>
      </c>
      <c r="E12" s="35" t="s">
        <v>278</v>
      </c>
      <c r="F12" s="35">
        <v>45.0</v>
      </c>
      <c r="G12" s="39">
        <v>-0.18</v>
      </c>
      <c r="H12" s="39">
        <v>-0.09</v>
      </c>
      <c r="I12" s="35">
        <v>-10.0</v>
      </c>
    </row>
    <row r="13">
      <c r="A13" s="38" t="s">
        <v>290</v>
      </c>
      <c r="B13" s="38">
        <v>10.0</v>
      </c>
      <c r="C13" s="6">
        <v>10.0</v>
      </c>
      <c r="D13" s="35">
        <v>5.0</v>
      </c>
      <c r="E13" s="35" t="s">
        <v>278</v>
      </c>
      <c r="F13" s="35">
        <v>60.0</v>
      </c>
      <c r="G13" s="39">
        <v>-0.13</v>
      </c>
      <c r="H13" s="39">
        <v>-0.12</v>
      </c>
      <c r="I13" s="35">
        <v>-11.0</v>
      </c>
    </row>
    <row r="14">
      <c r="A14" s="38" t="s">
        <v>291</v>
      </c>
      <c r="B14" s="38">
        <v>10.0</v>
      </c>
      <c r="C14" s="6">
        <v>10.0</v>
      </c>
      <c r="D14" s="35">
        <v>5.0</v>
      </c>
      <c r="E14" s="35" t="s">
        <v>278</v>
      </c>
      <c r="F14" s="35">
        <v>60.0</v>
      </c>
      <c r="G14" s="39">
        <v>-0.09</v>
      </c>
      <c r="H14" s="39">
        <v>-0.03</v>
      </c>
      <c r="I14" s="35">
        <v>-5.0</v>
      </c>
    </row>
    <row r="15">
      <c r="A15" s="38" t="s">
        <v>292</v>
      </c>
      <c r="B15" s="38">
        <v>10.0</v>
      </c>
      <c r="C15" s="6">
        <v>10.0</v>
      </c>
      <c r="D15" s="35">
        <v>5.0</v>
      </c>
      <c r="E15" s="35" t="s">
        <v>278</v>
      </c>
      <c r="F15" s="35">
        <v>65.0</v>
      </c>
      <c r="G15" s="39">
        <v>-0.11</v>
      </c>
      <c r="H15" s="39">
        <v>-0.17</v>
      </c>
      <c r="I15" s="35">
        <v>-12.0</v>
      </c>
    </row>
    <row r="16">
      <c r="A16" s="38" t="s">
        <v>293</v>
      </c>
      <c r="B16" s="38">
        <v>10.0</v>
      </c>
      <c r="C16" s="6">
        <v>10.0</v>
      </c>
      <c r="D16" s="35">
        <v>5.0</v>
      </c>
      <c r="E16" s="35" t="s">
        <v>278</v>
      </c>
      <c r="F16" s="35">
        <v>65.0</v>
      </c>
      <c r="G16" s="39">
        <v>-0.1</v>
      </c>
      <c r="H16" s="39">
        <v>-0.03</v>
      </c>
      <c r="I16" s="35">
        <v>-4.0</v>
      </c>
    </row>
    <row r="17">
      <c r="A17" s="38" t="s">
        <v>294</v>
      </c>
      <c r="B17" s="38">
        <v>10.0</v>
      </c>
      <c r="C17" s="6">
        <v>10.0</v>
      </c>
      <c r="D17" s="35">
        <v>5.0</v>
      </c>
      <c r="E17" s="35" t="s">
        <v>278</v>
      </c>
      <c r="F17" s="35">
        <v>70.0</v>
      </c>
      <c r="G17" s="39">
        <v>-0.09</v>
      </c>
      <c r="H17" s="39">
        <v>-0.12</v>
      </c>
      <c r="I17" s="35">
        <v>-7.0</v>
      </c>
    </row>
    <row r="18">
      <c r="A18" s="38" t="s">
        <v>295</v>
      </c>
      <c r="B18" s="38">
        <v>10.0</v>
      </c>
      <c r="C18" s="6">
        <v>10.0</v>
      </c>
      <c r="D18" s="35">
        <v>5.0</v>
      </c>
      <c r="E18" s="35" t="s">
        <v>296</v>
      </c>
      <c r="F18" s="35">
        <v>75.0</v>
      </c>
      <c r="G18" s="39">
        <v>-0.2</v>
      </c>
      <c r="H18" s="39">
        <v>-0.14</v>
      </c>
      <c r="I18" s="35">
        <v>-14.0</v>
      </c>
    </row>
    <row r="19">
      <c r="A19" s="38" t="s">
        <v>297</v>
      </c>
      <c r="B19" s="38">
        <v>10.0</v>
      </c>
      <c r="C19" s="6">
        <v>10.0</v>
      </c>
      <c r="D19" s="35">
        <v>5.0</v>
      </c>
      <c r="E19" s="35" t="s">
        <v>296</v>
      </c>
      <c r="F19" s="35">
        <v>95.0</v>
      </c>
      <c r="G19" s="39">
        <v>-0.33</v>
      </c>
      <c r="H19" s="39">
        <v>-0.19</v>
      </c>
      <c r="I19" s="35">
        <v>-22.0</v>
      </c>
    </row>
    <row r="20">
      <c r="A20" s="38" t="s">
        <v>298</v>
      </c>
      <c r="B20" s="38">
        <v>10.0</v>
      </c>
      <c r="C20" s="6">
        <v>10.0</v>
      </c>
      <c r="D20" s="35">
        <v>5.0</v>
      </c>
      <c r="E20" s="35" t="s">
        <v>296</v>
      </c>
      <c r="F20" s="35">
        <v>100.0</v>
      </c>
      <c r="G20" s="39">
        <v>-0.37</v>
      </c>
      <c r="H20" s="39">
        <v>-0.15</v>
      </c>
      <c r="I20" s="35">
        <v>-14.0</v>
      </c>
    </row>
    <row r="21">
      <c r="A21" s="38" t="s">
        <v>299</v>
      </c>
      <c r="B21" s="38">
        <v>10.0</v>
      </c>
      <c r="C21" s="6">
        <v>10.0</v>
      </c>
      <c r="D21" s="35">
        <v>6.0</v>
      </c>
      <c r="E21" s="35" t="s">
        <v>286</v>
      </c>
      <c r="F21" s="35">
        <v>80.0</v>
      </c>
      <c r="G21" s="39">
        <v>-0.1</v>
      </c>
      <c r="H21" s="39">
        <v>-0.02</v>
      </c>
      <c r="I21" s="35">
        <v>-1.0</v>
      </c>
    </row>
    <row r="22">
      <c r="A22" s="38" t="s">
        <v>300</v>
      </c>
      <c r="B22" s="38">
        <v>10.0</v>
      </c>
      <c r="C22" s="6">
        <v>10.0</v>
      </c>
      <c r="D22" s="35">
        <v>6.0</v>
      </c>
      <c r="E22" s="35" t="s">
        <v>278</v>
      </c>
      <c r="F22" s="35">
        <v>75.0</v>
      </c>
      <c r="G22" s="39">
        <v>-0.13</v>
      </c>
      <c r="H22" s="39">
        <v>-0.05</v>
      </c>
      <c r="I22" s="35">
        <v>-6.0</v>
      </c>
    </row>
    <row r="23">
      <c r="A23" s="38" t="s">
        <v>301</v>
      </c>
      <c r="B23" s="38">
        <v>10.0</v>
      </c>
      <c r="C23" s="6">
        <v>10.0</v>
      </c>
      <c r="D23" s="35">
        <v>6.0</v>
      </c>
      <c r="E23" s="35" t="s">
        <v>296</v>
      </c>
      <c r="F23" s="35">
        <v>85.0</v>
      </c>
      <c r="G23" s="39">
        <v>-0.42</v>
      </c>
      <c r="H23" s="39">
        <v>-0.21</v>
      </c>
      <c r="I23" s="35">
        <v>27.0</v>
      </c>
    </row>
    <row r="24">
      <c r="B24" s="40"/>
      <c r="C24" s="40"/>
      <c r="D24" s="40"/>
      <c r="E24" s="40"/>
    </row>
    <row r="25">
      <c r="B25" s="40"/>
      <c r="C25" s="41" t="s">
        <v>302</v>
      </c>
      <c r="D25" s="40"/>
      <c r="E25" s="40"/>
    </row>
    <row r="26">
      <c r="B26" s="40"/>
      <c r="C26" s="40"/>
      <c r="D26" s="40"/>
      <c r="E26" s="40"/>
    </row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29"/>
    <col customWidth="1" min="2" max="2" width="66.29"/>
    <col customWidth="1" min="6" max="6" width="19.0"/>
  </cols>
  <sheetData>
    <row r="1">
      <c r="A1" s="4" t="s">
        <v>0</v>
      </c>
      <c r="B1" s="5" t="s">
        <v>268</v>
      </c>
      <c r="C1" s="5" t="s">
        <v>303</v>
      </c>
      <c r="D1" s="5" t="s">
        <v>304</v>
      </c>
      <c r="E1" s="5" t="s">
        <v>305</v>
      </c>
      <c r="F1" s="5" t="s">
        <v>306</v>
      </c>
      <c r="G1" s="5" t="s">
        <v>307</v>
      </c>
    </row>
    <row r="2">
      <c r="A2" s="4">
        <v>11.0</v>
      </c>
      <c r="B2" s="5" t="s">
        <v>308</v>
      </c>
      <c r="C2" s="5" t="s">
        <v>309</v>
      </c>
      <c r="D2" s="5" t="s">
        <v>310</v>
      </c>
      <c r="E2" s="5">
        <v>48.0</v>
      </c>
      <c r="F2" s="5">
        <v>1.14</v>
      </c>
      <c r="G2" s="5">
        <v>3.3</v>
      </c>
    </row>
    <row r="3">
      <c r="A3" s="4">
        <v>11.0</v>
      </c>
      <c r="B3" s="5" t="s">
        <v>311</v>
      </c>
      <c r="C3" s="5" t="s">
        <v>310</v>
      </c>
      <c r="D3" s="5" t="s">
        <v>312</v>
      </c>
      <c r="E3" s="5">
        <v>42.0</v>
      </c>
      <c r="F3" s="5">
        <v>1.2</v>
      </c>
      <c r="G3" s="5">
        <v>1.2</v>
      </c>
    </row>
    <row r="4">
      <c r="A4" s="4">
        <v>11.0</v>
      </c>
      <c r="B4" s="5" t="s">
        <v>313</v>
      </c>
      <c r="C4" s="5" t="s">
        <v>314</v>
      </c>
      <c r="D4" s="5" t="s">
        <v>312</v>
      </c>
      <c r="E4" s="5">
        <v>40.0</v>
      </c>
      <c r="F4" s="5">
        <v>1.14</v>
      </c>
      <c r="G4" s="5">
        <v>3.63</v>
      </c>
    </row>
    <row r="5">
      <c r="A5" s="4">
        <v>11.0</v>
      </c>
      <c r="B5" s="5" t="s">
        <v>315</v>
      </c>
      <c r="C5" s="5" t="s">
        <v>312</v>
      </c>
      <c r="D5" s="5" t="s">
        <v>312</v>
      </c>
      <c r="E5" s="5">
        <v>35.0</v>
      </c>
      <c r="F5" s="5">
        <v>1.0</v>
      </c>
      <c r="G5" s="5">
        <v>1.3</v>
      </c>
    </row>
    <row r="6">
      <c r="A6" s="4">
        <v>11.0</v>
      </c>
      <c r="B6" s="5" t="s">
        <v>316</v>
      </c>
      <c r="C6" s="5" t="s">
        <v>312</v>
      </c>
      <c r="D6" s="5" t="s">
        <v>312</v>
      </c>
      <c r="E6" s="5">
        <v>35.0</v>
      </c>
      <c r="F6" s="5">
        <v>1.0</v>
      </c>
      <c r="G6" s="5">
        <v>1.5</v>
      </c>
    </row>
    <row r="7">
      <c r="A7" s="4">
        <v>11.0</v>
      </c>
      <c r="B7" s="5" t="s">
        <v>317</v>
      </c>
      <c r="C7" s="5" t="s">
        <v>318</v>
      </c>
      <c r="D7" s="5" t="s">
        <v>312</v>
      </c>
      <c r="E7" s="5">
        <v>35.0</v>
      </c>
      <c r="F7" s="5">
        <v>1.0</v>
      </c>
      <c r="G7" s="5">
        <v>1.3</v>
      </c>
    </row>
    <row r="8">
      <c r="A8" s="4">
        <v>11.0</v>
      </c>
      <c r="B8" s="5" t="s">
        <v>319</v>
      </c>
      <c r="C8" s="5" t="s">
        <v>312</v>
      </c>
      <c r="D8" s="5" t="s">
        <v>320</v>
      </c>
      <c r="E8" s="5">
        <v>35.0</v>
      </c>
      <c r="F8" s="5">
        <v>1.75</v>
      </c>
      <c r="G8" s="5">
        <v>1.6</v>
      </c>
    </row>
    <row r="9">
      <c r="A9" s="4">
        <v>11.0</v>
      </c>
      <c r="B9" s="5" t="s">
        <v>321</v>
      </c>
      <c r="C9" s="5" t="s">
        <v>322</v>
      </c>
      <c r="D9" s="5" t="s">
        <v>323</v>
      </c>
      <c r="E9" s="5">
        <v>32.0</v>
      </c>
      <c r="F9" s="5">
        <v>1.28</v>
      </c>
      <c r="G9" s="5">
        <v>1.25</v>
      </c>
    </row>
    <row r="10">
      <c r="A10" s="4">
        <v>11.0</v>
      </c>
      <c r="B10" s="5" t="s">
        <v>324</v>
      </c>
      <c r="C10" s="5" t="s">
        <v>325</v>
      </c>
      <c r="D10" s="5" t="s">
        <v>325</v>
      </c>
      <c r="E10" s="5">
        <v>30.0</v>
      </c>
      <c r="F10" s="5">
        <v>1.0</v>
      </c>
      <c r="G10" s="5">
        <v>1.3</v>
      </c>
    </row>
    <row r="11">
      <c r="A11" s="4">
        <v>11.0</v>
      </c>
      <c r="B11" s="5" t="s">
        <v>326</v>
      </c>
      <c r="C11" s="5" t="s">
        <v>325</v>
      </c>
      <c r="D11" s="5" t="s">
        <v>323</v>
      </c>
      <c r="E11" s="5">
        <v>30.0</v>
      </c>
      <c r="F11" s="5">
        <v>1.2</v>
      </c>
      <c r="G11" s="5">
        <v>1.1</v>
      </c>
    </row>
    <row r="12">
      <c r="A12" s="4">
        <v>11.0</v>
      </c>
      <c r="B12" s="5" t="s">
        <v>327</v>
      </c>
      <c r="C12" s="5" t="s">
        <v>325</v>
      </c>
      <c r="D12" s="5" t="s">
        <v>325</v>
      </c>
      <c r="E12" s="5">
        <v>30.0</v>
      </c>
      <c r="F12" s="5">
        <v>1.0</v>
      </c>
      <c r="G12" s="5">
        <v>1.31</v>
      </c>
    </row>
    <row r="13">
      <c r="A13" s="4">
        <v>11.0</v>
      </c>
      <c r="B13" s="5" t="s">
        <v>328</v>
      </c>
      <c r="C13" s="5" t="s">
        <v>320</v>
      </c>
      <c r="D13" s="5" t="s">
        <v>320</v>
      </c>
      <c r="E13" s="5">
        <v>20.0</v>
      </c>
      <c r="F13" s="5">
        <v>1.0</v>
      </c>
      <c r="G13" s="5">
        <v>0.8</v>
      </c>
    </row>
    <row r="14">
      <c r="A14" s="4">
        <v>11.0</v>
      </c>
      <c r="B14" s="5" t="s">
        <v>329</v>
      </c>
      <c r="C14" s="5" t="s">
        <v>320</v>
      </c>
      <c r="D14" s="5" t="s">
        <v>320</v>
      </c>
      <c r="E14" s="5">
        <v>20.0</v>
      </c>
      <c r="F14" s="5">
        <v>1.0</v>
      </c>
      <c r="G14" s="5">
        <v>0.56</v>
      </c>
    </row>
    <row r="15">
      <c r="A15" s="4">
        <v>11.0</v>
      </c>
      <c r="B15" s="5" t="s">
        <v>330</v>
      </c>
      <c r="C15" s="5" t="s">
        <v>320</v>
      </c>
      <c r="D15" s="5" t="s">
        <v>320</v>
      </c>
      <c r="E15" s="5">
        <v>20.0</v>
      </c>
      <c r="F15" s="5">
        <v>1.0</v>
      </c>
      <c r="G15" s="5">
        <v>1.1</v>
      </c>
    </row>
    <row r="16">
      <c r="A16" s="4">
        <v>11.0</v>
      </c>
      <c r="B16" s="5" t="s">
        <v>331</v>
      </c>
      <c r="C16" s="5" t="s">
        <v>332</v>
      </c>
      <c r="D16" s="5" t="s">
        <v>332</v>
      </c>
      <c r="E16" s="5">
        <v>16.0</v>
      </c>
      <c r="F16" s="5">
        <v>1.0</v>
      </c>
      <c r="G16" s="5">
        <v>0.7</v>
      </c>
    </row>
    <row r="17">
      <c r="A17" s="4">
        <v>11.0</v>
      </c>
      <c r="B17" s="5" t="s">
        <v>333</v>
      </c>
      <c r="C17" s="5" t="s">
        <v>332</v>
      </c>
      <c r="D17" s="5" t="s">
        <v>332</v>
      </c>
      <c r="E17" s="5">
        <v>16.0</v>
      </c>
      <c r="F17" s="5">
        <v>1.0</v>
      </c>
      <c r="G17" s="5">
        <v>1.2</v>
      </c>
    </row>
    <row r="18">
      <c r="A18" s="4">
        <v>11.0</v>
      </c>
      <c r="B18" s="5" t="s">
        <v>334</v>
      </c>
      <c r="C18" s="5" t="s">
        <v>335</v>
      </c>
      <c r="D18" s="5" t="s">
        <v>335</v>
      </c>
      <c r="E18" s="5">
        <v>12.0</v>
      </c>
      <c r="F18" s="5">
        <v>1.0</v>
      </c>
      <c r="G18" s="5">
        <v>0.9</v>
      </c>
    </row>
    <row r="19">
      <c r="A19" s="4">
        <v>11.0</v>
      </c>
      <c r="B19" s="5" t="s">
        <v>336</v>
      </c>
      <c r="C19" s="5" t="s">
        <v>337</v>
      </c>
      <c r="D19" s="5" t="s">
        <v>337</v>
      </c>
      <c r="E19" s="5">
        <v>12.0</v>
      </c>
      <c r="F19" s="5">
        <v>1.0</v>
      </c>
      <c r="G19" s="5">
        <v>0.82</v>
      </c>
    </row>
    <row r="20">
      <c r="A20" s="4">
        <v>11.0</v>
      </c>
      <c r="B20" s="5" t="s">
        <v>338</v>
      </c>
      <c r="C20" s="5" t="s">
        <v>339</v>
      </c>
      <c r="D20" s="5" t="s">
        <v>339</v>
      </c>
      <c r="E20" s="5">
        <v>9.0</v>
      </c>
      <c r="F20" s="5">
        <v>1.0</v>
      </c>
      <c r="G20" s="5">
        <v>0.7</v>
      </c>
    </row>
    <row r="21">
      <c r="A21" s="4">
        <v>11.0</v>
      </c>
      <c r="B21" s="5" t="s">
        <v>340</v>
      </c>
      <c r="C21" s="5" t="s">
        <v>341</v>
      </c>
      <c r="D21" s="5" t="s">
        <v>337</v>
      </c>
      <c r="E21" s="5">
        <v>8.0</v>
      </c>
      <c r="F21" s="5">
        <v>0.66</v>
      </c>
      <c r="G21" s="5">
        <v>0.8</v>
      </c>
    </row>
    <row r="22">
      <c r="A22" s="4">
        <v>11.0</v>
      </c>
      <c r="B22" s="5" t="s">
        <v>342</v>
      </c>
      <c r="C22" s="5" t="s">
        <v>343</v>
      </c>
      <c r="D22" s="5" t="s">
        <v>339</v>
      </c>
      <c r="E22" s="5">
        <v>6.0</v>
      </c>
      <c r="F22" s="5">
        <v>0.66</v>
      </c>
      <c r="G22" s="5">
        <v>0.6</v>
      </c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drawing r:id="rId1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86"/>
    <col customWidth="1" min="2" max="2" width="52.14"/>
    <col customWidth="1" min="3" max="3" width="22.43"/>
    <col customWidth="1" min="4" max="5" width="12.14"/>
  </cols>
  <sheetData>
    <row r="1">
      <c r="A1" s="4" t="s">
        <v>344</v>
      </c>
      <c r="B1" s="4" t="s">
        <v>268</v>
      </c>
      <c r="C1" s="4" t="s">
        <v>345</v>
      </c>
      <c r="D1" s="4" t="s">
        <v>276</v>
      </c>
      <c r="E1" s="4"/>
    </row>
    <row r="2">
      <c r="A2" s="4">
        <v>12.0</v>
      </c>
      <c r="B2" s="4" t="s">
        <v>346</v>
      </c>
      <c r="C2" s="5"/>
      <c r="D2" s="5">
        <f>+2</f>
        <v>2</v>
      </c>
      <c r="E2" s="5"/>
    </row>
    <row r="3">
      <c r="A3" s="4">
        <v>12.0</v>
      </c>
      <c r="B3" s="4" t="s">
        <v>347</v>
      </c>
      <c r="C3" s="5"/>
      <c r="D3" s="5"/>
      <c r="E3" s="5"/>
    </row>
    <row r="4">
      <c r="A4" s="4">
        <v>12.0</v>
      </c>
      <c r="B4" s="4" t="s">
        <v>348</v>
      </c>
      <c r="C4" s="5"/>
      <c r="D4" s="5">
        <f t="shared" ref="D4:D6" si="1">+1</f>
        <v>1</v>
      </c>
      <c r="E4" s="5"/>
    </row>
    <row r="5">
      <c r="A5" s="4">
        <v>12.0</v>
      </c>
      <c r="B5" s="4" t="s">
        <v>349</v>
      </c>
      <c r="C5" s="5"/>
      <c r="D5" s="5">
        <f t="shared" si="1"/>
        <v>1</v>
      </c>
      <c r="E5" s="5"/>
    </row>
    <row r="6">
      <c r="A6" s="4">
        <v>12.0</v>
      </c>
      <c r="B6" s="4" t="s">
        <v>350</v>
      </c>
      <c r="C6" s="5"/>
      <c r="D6" s="5">
        <f t="shared" si="1"/>
        <v>1</v>
      </c>
      <c r="E6" s="5"/>
    </row>
    <row r="7">
      <c r="A7" s="4">
        <v>12.0</v>
      </c>
      <c r="B7" s="4" t="s">
        <v>351</v>
      </c>
      <c r="C7" s="5"/>
      <c r="D7" s="5">
        <f>+3</f>
        <v>3</v>
      </c>
      <c r="E7" s="5"/>
    </row>
    <row r="8">
      <c r="A8" s="4">
        <v>12.0</v>
      </c>
      <c r="B8" s="4" t="s">
        <v>352</v>
      </c>
      <c r="C8" s="5"/>
      <c r="D8" s="5"/>
      <c r="E8" s="5"/>
    </row>
    <row r="9">
      <c r="A9" s="4">
        <v>12.0</v>
      </c>
      <c r="B9" s="4" t="s">
        <v>353</v>
      </c>
      <c r="C9" s="5"/>
      <c r="D9" s="5"/>
      <c r="E9" s="5"/>
    </row>
    <row r="10">
      <c r="A10" s="4">
        <v>12.0</v>
      </c>
      <c r="B10" s="4" t="s">
        <v>354</v>
      </c>
      <c r="C10" s="5"/>
      <c r="D10" s="5"/>
      <c r="E10" s="5"/>
    </row>
    <row r="11">
      <c r="A11" s="4">
        <v>12.0</v>
      </c>
      <c r="B11" s="4" t="s">
        <v>355</v>
      </c>
      <c r="C11" s="5"/>
      <c r="D11" s="5"/>
      <c r="E11" s="5"/>
    </row>
    <row r="12">
      <c r="A12" s="4">
        <v>12.0</v>
      </c>
      <c r="B12" s="4" t="s">
        <v>356</v>
      </c>
      <c r="C12" s="5"/>
      <c r="D12" s="5"/>
      <c r="E12" s="5"/>
    </row>
    <row r="13">
      <c r="A13" s="4">
        <v>12.0</v>
      </c>
      <c r="B13" s="4" t="s">
        <v>357</v>
      </c>
      <c r="C13" s="5"/>
      <c r="D13" s="5">
        <f>+1</f>
        <v>1</v>
      </c>
      <c r="E13" s="5"/>
    </row>
    <row r="14">
      <c r="A14" s="4">
        <v>12.0</v>
      </c>
      <c r="B14" s="4" t="s">
        <v>358</v>
      </c>
      <c r="C14" s="5"/>
      <c r="D14" s="5"/>
      <c r="E14" s="5"/>
    </row>
    <row r="15">
      <c r="A15" s="4">
        <v>12.0</v>
      </c>
      <c r="B15" s="4" t="s">
        <v>359</v>
      </c>
      <c r="C15" s="5"/>
      <c r="D15" s="5">
        <f>+1</f>
        <v>1</v>
      </c>
      <c r="E15" s="5"/>
    </row>
    <row r="16">
      <c r="A16" s="4">
        <v>12.0</v>
      </c>
      <c r="B16" s="4" t="s">
        <v>360</v>
      </c>
      <c r="C16" s="5"/>
      <c r="D16" s="5"/>
      <c r="E16" s="5"/>
    </row>
    <row r="17">
      <c r="A17" s="4">
        <v>12.0</v>
      </c>
      <c r="B17" s="4" t="s">
        <v>361</v>
      </c>
      <c r="C17" s="5"/>
      <c r="D17" s="5"/>
      <c r="E17" s="5"/>
    </row>
    <row r="18">
      <c r="A18" s="4">
        <v>12.0</v>
      </c>
      <c r="B18" s="4" t="s">
        <v>362</v>
      </c>
      <c r="C18" s="5"/>
      <c r="D18" s="5">
        <f>+2</f>
        <v>2</v>
      </c>
      <c r="E18" s="5"/>
    </row>
    <row r="19">
      <c r="A19" s="4">
        <v>12.0</v>
      </c>
      <c r="B19" s="4" t="s">
        <v>363</v>
      </c>
      <c r="C19" s="5"/>
      <c r="D19" s="5">
        <f>+3</f>
        <v>3</v>
      </c>
      <c r="E19" s="5"/>
    </row>
    <row r="20">
      <c r="A20" s="4">
        <v>13.0</v>
      </c>
      <c r="B20" s="4" t="s">
        <v>364</v>
      </c>
      <c r="C20" s="5"/>
      <c r="D20" s="5"/>
      <c r="E20" s="5"/>
    </row>
    <row r="21">
      <c r="A21" s="4">
        <v>13.0</v>
      </c>
      <c r="B21" s="4" t="s">
        <v>365</v>
      </c>
      <c r="C21" s="5"/>
      <c r="D21" s="4">
        <v>-1.0</v>
      </c>
      <c r="E21" s="5"/>
    </row>
    <row r="22">
      <c r="A22" s="4">
        <v>13.0</v>
      </c>
      <c r="B22" s="4" t="s">
        <v>366</v>
      </c>
      <c r="C22" s="5"/>
      <c r="D22" s="4">
        <v>-1.0</v>
      </c>
      <c r="E22" s="5"/>
    </row>
    <row r="23">
      <c r="A23" s="4">
        <v>13.0</v>
      </c>
      <c r="B23" s="4" t="s">
        <v>367</v>
      </c>
      <c r="C23" s="5"/>
      <c r="D23" s="5"/>
      <c r="E23" s="5"/>
    </row>
    <row r="24">
      <c r="A24" s="4">
        <v>13.0</v>
      </c>
      <c r="B24" s="4" t="s">
        <v>368</v>
      </c>
      <c r="C24" s="5"/>
      <c r="D24" s="5"/>
      <c r="E24" s="5"/>
    </row>
    <row r="25">
      <c r="A25" s="4">
        <v>13.0</v>
      </c>
      <c r="B25" s="4" t="s">
        <v>369</v>
      </c>
      <c r="C25" s="5"/>
      <c r="D25" s="5"/>
      <c r="E25" s="5"/>
    </row>
    <row r="26">
      <c r="A26" s="4">
        <v>13.0</v>
      </c>
      <c r="B26" s="4" t="s">
        <v>370</v>
      </c>
      <c r="C26" s="5"/>
      <c r="D26" s="5"/>
      <c r="E26" s="5"/>
    </row>
    <row r="27">
      <c r="A27" s="4">
        <v>13.0</v>
      </c>
      <c r="B27" s="4" t="s">
        <v>371</v>
      </c>
      <c r="C27" s="5"/>
      <c r="D27" s="5"/>
      <c r="E27" s="5"/>
    </row>
    <row r="28">
      <c r="A28" s="4">
        <v>13.0</v>
      </c>
      <c r="B28" s="4" t="s">
        <v>372</v>
      </c>
      <c r="C28" s="5"/>
      <c r="D28" s="5"/>
      <c r="E28" s="5"/>
    </row>
    <row r="29">
      <c r="A29" s="4">
        <v>13.0</v>
      </c>
      <c r="B29" s="4" t="s">
        <v>373</v>
      </c>
      <c r="C29" s="5"/>
      <c r="D29" s="4">
        <v>-2.0</v>
      </c>
      <c r="E29" s="5"/>
    </row>
    <row r="30">
      <c r="A30" s="4">
        <v>13.0</v>
      </c>
      <c r="B30" s="4" t="s">
        <v>374</v>
      </c>
      <c r="C30" s="5"/>
      <c r="D30" s="5"/>
      <c r="E30" s="5"/>
    </row>
    <row r="31">
      <c r="A31" s="4">
        <v>13.0</v>
      </c>
      <c r="B31" s="4" t="s">
        <v>375</v>
      </c>
      <c r="C31" s="5"/>
      <c r="D31" s="4">
        <v>-1.0</v>
      </c>
      <c r="E31" s="5"/>
    </row>
    <row r="32">
      <c r="A32" s="4">
        <v>13.0</v>
      </c>
      <c r="B32" s="4" t="s">
        <v>376</v>
      </c>
      <c r="C32" s="5"/>
      <c r="D32" s="5"/>
      <c r="E32" s="5"/>
    </row>
    <row r="33">
      <c r="A33" s="4">
        <v>13.0</v>
      </c>
      <c r="B33" s="4" t="s">
        <v>377</v>
      </c>
      <c r="C33" s="5"/>
      <c r="D33" s="5"/>
      <c r="E33" s="5"/>
    </row>
    <row r="34">
      <c r="A34" s="4">
        <v>13.0</v>
      </c>
      <c r="B34" s="4" t="s">
        <v>378</v>
      </c>
      <c r="C34" s="5"/>
      <c r="D34" s="5"/>
      <c r="E34" s="5"/>
    </row>
    <row r="35">
      <c r="A35" s="4">
        <v>13.0</v>
      </c>
      <c r="B35" s="4" t="s">
        <v>379</v>
      </c>
      <c r="C35" s="5"/>
      <c r="D35" s="4">
        <v>-1.0</v>
      </c>
      <c r="E35" s="5"/>
    </row>
    <row r="36">
      <c r="A36" s="4">
        <v>13.0</v>
      </c>
      <c r="B36" s="4" t="s">
        <v>380</v>
      </c>
      <c r="C36" s="5"/>
      <c r="D36" s="4">
        <v>-2.0</v>
      </c>
      <c r="E36" s="5"/>
    </row>
    <row r="37">
      <c r="A37" s="4">
        <v>13.0</v>
      </c>
      <c r="B37" s="4" t="s">
        <v>381</v>
      </c>
      <c r="C37" s="5"/>
      <c r="D37" s="4">
        <v>-1.0</v>
      </c>
      <c r="E37" s="5"/>
    </row>
    <row r="38">
      <c r="A38" s="4">
        <v>13.0</v>
      </c>
      <c r="B38" s="4" t="s">
        <v>382</v>
      </c>
      <c r="C38" s="5"/>
      <c r="D38" s="5"/>
      <c r="E38" s="5"/>
    </row>
    <row r="39">
      <c r="A39" s="4">
        <v>13.0</v>
      </c>
      <c r="B39" s="4" t="s">
        <v>383</v>
      </c>
      <c r="C39" s="5"/>
      <c r="D39" s="5"/>
      <c r="E39" s="5"/>
    </row>
    <row r="40">
      <c r="A40" s="4">
        <v>13.0</v>
      </c>
      <c r="B40" s="4" t="s">
        <v>384</v>
      </c>
      <c r="C40" s="5"/>
      <c r="D40" s="5"/>
      <c r="E40" s="5"/>
    </row>
    <row r="41">
      <c r="A41" s="4">
        <v>13.0</v>
      </c>
      <c r="B41" s="4" t="s">
        <v>385</v>
      </c>
      <c r="C41" s="5"/>
      <c r="D41" s="5"/>
      <c r="E41" s="5"/>
    </row>
    <row r="42">
      <c r="A42" s="4">
        <v>13.0</v>
      </c>
      <c r="B42" s="4" t="s">
        <v>386</v>
      </c>
      <c r="C42" s="5"/>
      <c r="D42" s="5"/>
      <c r="E42" s="5"/>
    </row>
    <row r="43">
      <c r="A43" s="4">
        <v>13.0</v>
      </c>
      <c r="B43" s="4" t="s">
        <v>387</v>
      </c>
      <c r="C43" s="5"/>
      <c r="D43" s="5"/>
      <c r="E43" s="5"/>
    </row>
    <row r="44">
      <c r="A44" s="4">
        <v>13.0</v>
      </c>
      <c r="B44" s="4" t="s">
        <v>388</v>
      </c>
      <c r="C44" s="5"/>
      <c r="D44" s="5"/>
      <c r="E44" s="5"/>
    </row>
    <row r="45">
      <c r="A45" s="4">
        <v>13.0</v>
      </c>
      <c r="B45" s="4" t="s">
        <v>389</v>
      </c>
      <c r="C45" s="5"/>
      <c r="D45" s="5"/>
      <c r="E45" s="5"/>
    </row>
    <row r="46">
      <c r="A46" s="4">
        <v>13.0</v>
      </c>
      <c r="B46" s="4" t="s">
        <v>390</v>
      </c>
      <c r="C46" s="5"/>
      <c r="D46" s="4">
        <v>-1.0</v>
      </c>
      <c r="E46" s="5"/>
    </row>
    <row r="47">
      <c r="A47" s="4">
        <v>13.0</v>
      </c>
      <c r="B47" s="4" t="s">
        <v>391</v>
      </c>
      <c r="C47" s="5"/>
      <c r="D47" s="4">
        <v>-1.0</v>
      </c>
      <c r="E47" s="5"/>
    </row>
    <row r="48">
      <c r="A48" s="4">
        <v>13.0</v>
      </c>
      <c r="B48" s="4" t="s">
        <v>392</v>
      </c>
      <c r="C48" s="5"/>
      <c r="D48" s="4">
        <v>-1.0</v>
      </c>
      <c r="E48" s="5"/>
    </row>
    <row r="49">
      <c r="A49" s="4">
        <v>13.0</v>
      </c>
      <c r="B49" s="4" t="s">
        <v>393</v>
      </c>
      <c r="C49" s="5"/>
      <c r="D49" s="4">
        <v>-1.0</v>
      </c>
      <c r="E49" s="5"/>
    </row>
    <row r="50">
      <c r="A50" s="4">
        <v>13.0</v>
      </c>
      <c r="B50" s="4" t="s">
        <v>394</v>
      </c>
      <c r="C50" s="5"/>
      <c r="D50" s="4">
        <v>-1.0</v>
      </c>
      <c r="E50" s="5"/>
    </row>
    <row r="51">
      <c r="A51" s="4">
        <v>13.0</v>
      </c>
      <c r="B51" s="4" t="s">
        <v>395</v>
      </c>
      <c r="C51" s="5"/>
      <c r="D51" s="5"/>
      <c r="E51" s="5"/>
    </row>
    <row r="52">
      <c r="A52" s="4">
        <v>13.0</v>
      </c>
      <c r="B52" s="4" t="s">
        <v>396</v>
      </c>
      <c r="C52" s="5"/>
      <c r="D52" s="4">
        <v>-1.0</v>
      </c>
      <c r="E52" s="5"/>
    </row>
    <row r="53">
      <c r="A53" s="4">
        <v>13.0</v>
      </c>
      <c r="B53" s="4" t="s">
        <v>397</v>
      </c>
      <c r="C53" s="5"/>
      <c r="D53" s="5"/>
      <c r="E53" s="5"/>
    </row>
    <row r="54">
      <c r="A54" s="4">
        <v>13.0</v>
      </c>
      <c r="B54" s="4" t="s">
        <v>398</v>
      </c>
      <c r="C54" s="5"/>
      <c r="D54" s="5"/>
      <c r="E54" s="5"/>
    </row>
    <row r="55">
      <c r="A55" s="4">
        <v>13.0</v>
      </c>
      <c r="B55" s="4" t="s">
        <v>399</v>
      </c>
      <c r="C55" s="5"/>
      <c r="D55" s="4">
        <v>-4.0</v>
      </c>
      <c r="E55" s="5"/>
    </row>
    <row r="56">
      <c r="A56" s="4">
        <v>13.0</v>
      </c>
      <c r="B56" s="4" t="s">
        <v>400</v>
      </c>
      <c r="C56" s="5"/>
      <c r="D56" s="4">
        <v>-1.0</v>
      </c>
      <c r="E56" s="5"/>
    </row>
    <row r="57">
      <c r="A57" s="4">
        <v>13.0</v>
      </c>
      <c r="B57" s="4" t="s">
        <v>401</v>
      </c>
      <c r="C57" s="5"/>
      <c r="D57" s="5">
        <f t="shared" ref="D57:D58" si="2">+2</f>
        <v>2</v>
      </c>
      <c r="E57" s="5"/>
    </row>
    <row r="58">
      <c r="A58" s="4">
        <v>13.0</v>
      </c>
      <c r="B58" s="4" t="s">
        <v>402</v>
      </c>
      <c r="C58" s="5"/>
      <c r="D58" s="5">
        <f t="shared" si="2"/>
        <v>2</v>
      </c>
      <c r="E58" s="5"/>
    </row>
    <row r="59">
      <c r="A59" s="4">
        <v>13.0</v>
      </c>
      <c r="B59" s="4" t="s">
        <v>403</v>
      </c>
      <c r="C59" s="5"/>
      <c r="D59" s="4">
        <v>-1.0</v>
      </c>
      <c r="E59" s="5"/>
    </row>
    <row r="60">
      <c r="A60" s="4">
        <v>13.0</v>
      </c>
      <c r="B60" s="4" t="s">
        <v>404</v>
      </c>
      <c r="C60" s="5"/>
      <c r="D60" s="5">
        <f>+5</f>
        <v>5</v>
      </c>
      <c r="E60" s="5"/>
    </row>
    <row r="61">
      <c r="A61" s="4">
        <v>13.0</v>
      </c>
      <c r="B61" s="4" t="s">
        <v>405</v>
      </c>
      <c r="C61" s="5"/>
      <c r="D61" s="4">
        <v>-1.0</v>
      </c>
      <c r="E61" s="5"/>
    </row>
    <row r="62">
      <c r="A62" s="4">
        <v>13.0</v>
      </c>
      <c r="B62" s="4" t="s">
        <v>406</v>
      </c>
      <c r="C62" s="5"/>
      <c r="D62" s="4">
        <v>-1.0</v>
      </c>
      <c r="E62" s="5"/>
    </row>
    <row r="63">
      <c r="A63" s="4">
        <v>13.0</v>
      </c>
      <c r="B63" s="4" t="s">
        <v>407</v>
      </c>
      <c r="C63" s="5"/>
      <c r="D63" s="4">
        <v>-1.0</v>
      </c>
      <c r="E63" s="5"/>
    </row>
    <row r="64">
      <c r="A64" s="4">
        <v>13.0</v>
      </c>
      <c r="B64" s="4" t="s">
        <v>408</v>
      </c>
      <c r="C64" s="5"/>
      <c r="D64" s="4">
        <v>-1.0</v>
      </c>
      <c r="E64" s="5"/>
    </row>
    <row r="65">
      <c r="A65" s="4">
        <v>13.0</v>
      </c>
      <c r="B65" s="4" t="s">
        <v>409</v>
      </c>
      <c r="C65" s="5"/>
      <c r="D65" s="5"/>
      <c r="E65" s="5"/>
    </row>
    <row r="66">
      <c r="A66" s="4">
        <v>13.0</v>
      </c>
      <c r="B66" s="4" t="s">
        <v>410</v>
      </c>
      <c r="C66" s="5"/>
      <c r="D66" s="5"/>
      <c r="E66" s="5"/>
    </row>
    <row r="67">
      <c r="A67" s="4">
        <v>13.0</v>
      </c>
      <c r="B67" s="4" t="s">
        <v>411</v>
      </c>
      <c r="C67" s="5"/>
      <c r="D67" s="5"/>
      <c r="E67" s="5"/>
    </row>
    <row r="68">
      <c r="A68" s="4">
        <v>13.0</v>
      </c>
      <c r="B68" s="4" t="s">
        <v>412</v>
      </c>
      <c r="C68" s="5"/>
      <c r="D68" s="4">
        <v>-1.0</v>
      </c>
      <c r="E68" s="5"/>
    </row>
    <row r="69">
      <c r="A69" s="4">
        <v>13.0</v>
      </c>
      <c r="B69" s="4" t="s">
        <v>413</v>
      </c>
      <c r="C69" s="5"/>
      <c r="D69" s="4">
        <v>-1.0</v>
      </c>
      <c r="E69" s="5"/>
    </row>
    <row r="70">
      <c r="A70" s="4">
        <v>13.0</v>
      </c>
      <c r="B70" s="4" t="s">
        <v>414</v>
      </c>
      <c r="C70" s="5"/>
      <c r="D70" s="4">
        <v>-1.7</v>
      </c>
      <c r="E70" s="5"/>
    </row>
    <row r="71">
      <c r="A71" s="4">
        <v>13.0</v>
      </c>
      <c r="B71" s="4" t="s">
        <v>415</v>
      </c>
      <c r="C71" s="5"/>
      <c r="D71" s="4">
        <v>-1.0</v>
      </c>
      <c r="E71" s="5"/>
    </row>
    <row r="72">
      <c r="A72" s="4">
        <v>13.0</v>
      </c>
      <c r="B72" s="4" t="s">
        <v>416</v>
      </c>
      <c r="C72" s="5"/>
      <c r="D72" s="4">
        <v>-1.0</v>
      </c>
      <c r="E72" s="5"/>
    </row>
    <row r="73">
      <c r="A73" s="4">
        <v>13.0</v>
      </c>
      <c r="B73" s="4" t="s">
        <v>417</v>
      </c>
      <c r="C73" s="5"/>
      <c r="D73" s="5"/>
      <c r="E73" s="5"/>
    </row>
    <row r="74">
      <c r="A74" s="4">
        <v>13.0</v>
      </c>
      <c r="B74" s="4" t="s">
        <v>418</v>
      </c>
      <c r="C74" s="5"/>
      <c r="D74" s="5"/>
      <c r="E74" s="5"/>
    </row>
    <row r="75">
      <c r="A75" s="4">
        <v>13.0</v>
      </c>
      <c r="B75" s="4" t="s">
        <v>419</v>
      </c>
      <c r="C75" s="5"/>
      <c r="D75" s="5"/>
      <c r="E75" s="5"/>
    </row>
    <row r="76">
      <c r="A76" s="4">
        <v>13.0</v>
      </c>
      <c r="B76" s="4" t="s">
        <v>420</v>
      </c>
      <c r="C76" s="5"/>
      <c r="D76" s="4">
        <v>-1.0</v>
      </c>
      <c r="E76" s="5"/>
    </row>
    <row r="77">
      <c r="A77" s="4">
        <v>13.0</v>
      </c>
      <c r="B77" s="4" t="s">
        <v>421</v>
      </c>
      <c r="C77" s="5"/>
      <c r="D77" s="5"/>
      <c r="E77" s="5"/>
    </row>
    <row r="78">
      <c r="A78" s="4">
        <v>13.0</v>
      </c>
      <c r="B78" s="4" t="s">
        <v>422</v>
      </c>
      <c r="C78" s="5"/>
      <c r="D78" s="4">
        <v>-1.0</v>
      </c>
      <c r="E78" s="5"/>
    </row>
    <row r="79">
      <c r="A79" s="4">
        <v>13.0</v>
      </c>
      <c r="B79" s="4" t="s">
        <v>423</v>
      </c>
      <c r="C79" s="5"/>
      <c r="D79" s="5"/>
      <c r="E79" s="5"/>
    </row>
    <row r="80">
      <c r="A80" s="4">
        <v>13.0</v>
      </c>
      <c r="B80" s="4" t="s">
        <v>424</v>
      </c>
      <c r="C80" s="5"/>
      <c r="D80" s="4">
        <v>-1.0</v>
      </c>
      <c r="E80" s="5"/>
    </row>
    <row r="81">
      <c r="A81" s="4">
        <v>13.0</v>
      </c>
      <c r="B81" s="4" t="s">
        <v>425</v>
      </c>
      <c r="C81" s="5"/>
      <c r="D81" s="4">
        <v>-1.0</v>
      </c>
      <c r="E81" s="5"/>
    </row>
    <row r="82">
      <c r="A82" s="4">
        <v>13.0</v>
      </c>
      <c r="B82" s="4" t="s">
        <v>426</v>
      </c>
      <c r="C82" s="5"/>
      <c r="D82" s="4">
        <v>-1.0</v>
      </c>
      <c r="E82" s="5"/>
    </row>
    <row r="83">
      <c r="A83" s="4">
        <v>13.0</v>
      </c>
      <c r="B83" s="4" t="s">
        <v>427</v>
      </c>
      <c r="C83" s="5"/>
      <c r="D83" s="5"/>
      <c r="E83" s="5"/>
    </row>
    <row r="84">
      <c r="A84" s="4">
        <v>13.0</v>
      </c>
      <c r="B84" s="4" t="s">
        <v>428</v>
      </c>
      <c r="C84" s="5"/>
      <c r="D84" s="4">
        <v>-2.0</v>
      </c>
      <c r="E84" s="5"/>
    </row>
    <row r="85">
      <c r="A85" s="4">
        <v>13.0</v>
      </c>
      <c r="B85" s="4" t="s">
        <v>429</v>
      </c>
      <c r="C85" s="5"/>
      <c r="D85" s="4">
        <v>-1.0</v>
      </c>
      <c r="E85" s="5"/>
    </row>
    <row r="86">
      <c r="A86" s="4">
        <v>13.0</v>
      </c>
      <c r="B86" s="4" t="s">
        <v>430</v>
      </c>
      <c r="C86" s="5"/>
      <c r="D86" s="4">
        <v>-1.0</v>
      </c>
      <c r="E86" s="5"/>
    </row>
    <row r="87">
      <c r="A87" s="4">
        <v>13.0</v>
      </c>
      <c r="B87" s="4" t="s">
        <v>431</v>
      </c>
      <c r="C87" s="5"/>
      <c r="D87" s="4">
        <v>-1.0</v>
      </c>
      <c r="E87" s="5"/>
    </row>
    <row r="88">
      <c r="A88" s="4">
        <v>13.0</v>
      </c>
      <c r="B88" s="4" t="s">
        <v>432</v>
      </c>
      <c r="C88" s="5"/>
      <c r="D88" s="4">
        <v>-1.0</v>
      </c>
      <c r="E88" s="5"/>
    </row>
    <row r="89">
      <c r="A89" s="4">
        <v>13.0</v>
      </c>
      <c r="B89" s="4" t="s">
        <v>433</v>
      </c>
      <c r="C89" s="5"/>
      <c r="D89" s="4">
        <v>-1.0</v>
      </c>
      <c r="E89" s="5"/>
    </row>
    <row r="90">
      <c r="A90" s="4">
        <v>13.0</v>
      </c>
      <c r="B90" s="4" t="s">
        <v>434</v>
      </c>
      <c r="C90" s="5"/>
      <c r="D90" s="5"/>
      <c r="E90" s="5"/>
    </row>
    <row r="91">
      <c r="A91" s="4">
        <v>13.0</v>
      </c>
      <c r="B91" s="4" t="s">
        <v>435</v>
      </c>
      <c r="C91" s="5"/>
      <c r="D91" s="5"/>
      <c r="E91" s="5"/>
    </row>
    <row r="92">
      <c r="A92" s="4">
        <v>13.0</v>
      </c>
      <c r="B92" s="4" t="s">
        <v>436</v>
      </c>
      <c r="C92" s="5"/>
      <c r="D92" s="5"/>
      <c r="E92" s="5"/>
    </row>
    <row r="93">
      <c r="A93" s="4">
        <v>13.0</v>
      </c>
      <c r="B93" s="4" t="s">
        <v>437</v>
      </c>
      <c r="C93" s="5"/>
      <c r="D93" s="5"/>
      <c r="E93" s="5"/>
    </row>
    <row r="94">
      <c r="A94" s="4">
        <v>13.0</v>
      </c>
      <c r="B94" s="4" t="s">
        <v>438</v>
      </c>
      <c r="C94" s="5"/>
      <c r="D94" s="4">
        <v>-2.0</v>
      </c>
      <c r="E94" s="5"/>
    </row>
    <row r="95">
      <c r="A95" s="4">
        <v>13.0</v>
      </c>
      <c r="B95" s="4" t="s">
        <v>439</v>
      </c>
      <c r="C95" s="5"/>
      <c r="D95" s="4">
        <v>-2.0</v>
      </c>
      <c r="E95" s="5"/>
    </row>
    <row r="96">
      <c r="A96" s="4">
        <v>13.0</v>
      </c>
      <c r="B96" s="4" t="s">
        <v>440</v>
      </c>
      <c r="C96" s="5"/>
      <c r="D96" s="4">
        <v>-1.0</v>
      </c>
      <c r="E96" s="5"/>
    </row>
    <row r="97">
      <c r="A97" s="4">
        <v>13.0</v>
      </c>
      <c r="B97" s="4" t="s">
        <v>441</v>
      </c>
      <c r="C97" s="5"/>
      <c r="D97" s="4">
        <v>-1.0</v>
      </c>
      <c r="E97" s="5"/>
    </row>
    <row r="98">
      <c r="A98" s="4">
        <v>13.0</v>
      </c>
      <c r="B98" s="4" t="s">
        <v>442</v>
      </c>
      <c r="C98" s="5"/>
      <c r="D98" s="4">
        <v>-1.0</v>
      </c>
      <c r="E98" s="5"/>
    </row>
    <row r="99">
      <c r="A99" s="4">
        <v>13.0</v>
      </c>
      <c r="B99" s="4" t="s">
        <v>443</v>
      </c>
      <c r="C99" s="5"/>
      <c r="D99" s="4">
        <v>-1.0</v>
      </c>
      <c r="E99" s="5"/>
    </row>
    <row r="100">
      <c r="A100" s="4">
        <v>13.0</v>
      </c>
      <c r="B100" s="4" t="s">
        <v>444</v>
      </c>
      <c r="C100" s="5"/>
      <c r="D100" s="4">
        <v>-1.0</v>
      </c>
      <c r="E100" s="5"/>
    </row>
    <row r="101">
      <c r="A101" s="4">
        <v>13.0</v>
      </c>
      <c r="B101" s="4" t="s">
        <v>445</v>
      </c>
      <c r="C101" s="5"/>
      <c r="D101" s="4">
        <v>-1.0</v>
      </c>
      <c r="E101" s="5"/>
    </row>
    <row r="102">
      <c r="A102" s="4">
        <v>13.0</v>
      </c>
      <c r="B102" s="4" t="s">
        <v>446</v>
      </c>
      <c r="C102" s="5"/>
      <c r="D102" s="4">
        <v>-2.0</v>
      </c>
      <c r="E102" s="5"/>
    </row>
    <row r="103">
      <c r="A103" s="4">
        <v>13.0</v>
      </c>
      <c r="B103" s="4" t="s">
        <v>447</v>
      </c>
      <c r="C103" s="5"/>
      <c r="D103" s="5"/>
      <c r="E103" s="5"/>
    </row>
    <row r="104">
      <c r="A104" s="4">
        <v>13.0</v>
      </c>
      <c r="B104" s="4" t="s">
        <v>448</v>
      </c>
      <c r="C104" s="5"/>
      <c r="D104" s="5"/>
      <c r="E104" s="5"/>
    </row>
    <row r="105">
      <c r="A105" s="4">
        <v>13.0</v>
      </c>
      <c r="B105" s="4" t="s">
        <v>449</v>
      </c>
      <c r="C105" s="5"/>
      <c r="D105" s="5"/>
      <c r="E105" s="5"/>
    </row>
    <row r="106">
      <c r="A106" s="4">
        <v>13.0</v>
      </c>
      <c r="B106" s="4" t="s">
        <v>450</v>
      </c>
      <c r="C106" s="5"/>
      <c r="D106" s="5"/>
      <c r="E106" s="5"/>
    </row>
    <row r="107">
      <c r="A107" s="4">
        <v>13.0</v>
      </c>
      <c r="B107" s="4" t="s">
        <v>451</v>
      </c>
      <c r="C107" s="5"/>
      <c r="D107" s="4">
        <v>-1.0</v>
      </c>
      <c r="E107" s="5"/>
    </row>
    <row r="108">
      <c r="A108" s="4">
        <v>13.0</v>
      </c>
      <c r="B108" s="4" t="s">
        <v>452</v>
      </c>
      <c r="C108" s="5"/>
      <c r="D108" s="4">
        <v>-1.0</v>
      </c>
      <c r="E108" s="5"/>
    </row>
    <row r="109">
      <c r="A109" s="4">
        <v>13.0</v>
      </c>
      <c r="B109" s="4" t="s">
        <v>453</v>
      </c>
      <c r="C109" s="5"/>
      <c r="D109" s="4">
        <v>-1.0</v>
      </c>
      <c r="E109" s="5"/>
    </row>
    <row r="110">
      <c r="A110" s="4">
        <v>13.0</v>
      </c>
      <c r="B110" s="4" t="s">
        <v>454</v>
      </c>
      <c r="C110" s="5"/>
      <c r="D110" s="5"/>
      <c r="E110" s="5"/>
    </row>
    <row r="111">
      <c r="A111" s="4">
        <v>13.0</v>
      </c>
      <c r="B111" s="4" t="s">
        <v>455</v>
      </c>
      <c r="C111" s="5"/>
      <c r="D111" s="5"/>
      <c r="E111" s="5"/>
    </row>
    <row r="112">
      <c r="A112" s="4">
        <v>13.0</v>
      </c>
      <c r="B112" s="4" t="s">
        <v>456</v>
      </c>
      <c r="C112" s="5"/>
      <c r="D112" s="5"/>
      <c r="E112" s="5"/>
    </row>
    <row r="113">
      <c r="A113" s="4">
        <v>13.0</v>
      </c>
      <c r="B113" s="4" t="s">
        <v>457</v>
      </c>
      <c r="C113" s="5"/>
      <c r="D113" s="5"/>
      <c r="E113" s="5"/>
    </row>
    <row r="114">
      <c r="A114" s="4">
        <v>13.0</v>
      </c>
      <c r="B114" s="4" t="s">
        <v>458</v>
      </c>
      <c r="C114" s="5"/>
      <c r="D114" s="5"/>
      <c r="E114" s="5"/>
    </row>
    <row r="115">
      <c r="A115" s="4">
        <v>13.0</v>
      </c>
      <c r="B115" s="4" t="s">
        <v>459</v>
      </c>
      <c r="C115" s="5"/>
      <c r="D115" s="4">
        <v>-1.0</v>
      </c>
      <c r="E115" s="5"/>
    </row>
    <row r="116">
      <c r="A116" s="4">
        <v>13.0</v>
      </c>
      <c r="B116" s="4" t="s">
        <v>460</v>
      </c>
      <c r="C116" s="5"/>
      <c r="D116" s="5"/>
      <c r="E116" s="5"/>
    </row>
    <row r="117">
      <c r="A117" s="4">
        <v>13.0</v>
      </c>
      <c r="B117" s="4" t="s">
        <v>461</v>
      </c>
      <c r="C117" s="5"/>
      <c r="D117" s="5"/>
      <c r="E117" s="5"/>
    </row>
    <row r="118">
      <c r="A118" s="4">
        <v>13.0</v>
      </c>
      <c r="B118" s="4" t="s">
        <v>462</v>
      </c>
      <c r="C118" s="5"/>
      <c r="D118" s="4">
        <v>-1.0</v>
      </c>
      <c r="E118" s="5"/>
    </row>
    <row r="119">
      <c r="A119" s="4">
        <v>13.0</v>
      </c>
      <c r="B119" s="4" t="s">
        <v>463</v>
      </c>
      <c r="C119" s="5"/>
      <c r="D119" s="4">
        <v>-1.0</v>
      </c>
      <c r="E119" s="5"/>
    </row>
    <row r="120">
      <c r="A120" s="4">
        <v>13.0</v>
      </c>
      <c r="B120" s="4" t="s">
        <v>464</v>
      </c>
      <c r="C120" s="5"/>
      <c r="D120" s="4">
        <v>-1.0</v>
      </c>
      <c r="E120" s="5"/>
    </row>
    <row r="121">
      <c r="A121" s="4">
        <v>13.0</v>
      </c>
      <c r="B121" s="4" t="s">
        <v>465</v>
      </c>
      <c r="C121" s="5"/>
      <c r="D121" s="5"/>
      <c r="E121" s="5"/>
    </row>
    <row r="122">
      <c r="A122" s="4">
        <v>13.0</v>
      </c>
      <c r="B122" s="4" t="s">
        <v>466</v>
      </c>
      <c r="C122" s="5"/>
      <c r="D122" s="5"/>
      <c r="E122" s="5"/>
    </row>
    <row r="123">
      <c r="A123" s="4">
        <v>13.0</v>
      </c>
      <c r="B123" s="4" t="s">
        <v>467</v>
      </c>
      <c r="C123" s="5"/>
      <c r="D123" s="4">
        <v>-2.0</v>
      </c>
      <c r="E123" s="5"/>
    </row>
    <row r="124">
      <c r="A124" s="4">
        <v>13.0</v>
      </c>
      <c r="B124" s="4" t="s">
        <v>468</v>
      </c>
      <c r="C124" s="5"/>
      <c r="D124" s="5">
        <f>+1</f>
        <v>1</v>
      </c>
      <c r="E124" s="5"/>
    </row>
    <row r="125">
      <c r="A125" s="4">
        <v>13.0</v>
      </c>
      <c r="B125" s="4" t="s">
        <v>469</v>
      </c>
      <c r="C125" s="5"/>
      <c r="D125" s="5"/>
      <c r="E125" s="5"/>
    </row>
    <row r="126">
      <c r="A126" s="4">
        <v>13.0</v>
      </c>
      <c r="B126" s="4" t="s">
        <v>470</v>
      </c>
      <c r="C126" s="5"/>
      <c r="D126" s="5"/>
      <c r="E126" s="5"/>
    </row>
    <row r="127">
      <c r="A127" s="4">
        <v>13.0</v>
      </c>
      <c r="B127" s="4" t="s">
        <v>471</v>
      </c>
      <c r="C127" s="5"/>
      <c r="D127" s="5"/>
      <c r="E127" s="5"/>
    </row>
    <row r="128">
      <c r="A128" s="4">
        <v>13.0</v>
      </c>
      <c r="B128" s="4" t="s">
        <v>472</v>
      </c>
      <c r="C128" s="5"/>
      <c r="D128" s="5"/>
      <c r="E128" s="5"/>
    </row>
    <row r="129">
      <c r="A129" s="4">
        <v>13.0</v>
      </c>
      <c r="B129" s="4" t="s">
        <v>473</v>
      </c>
      <c r="C129" s="5"/>
      <c r="D129" s="5"/>
      <c r="E129" s="5"/>
    </row>
    <row r="130">
      <c r="A130" s="4">
        <v>13.0</v>
      </c>
      <c r="B130" s="4" t="s">
        <v>474</v>
      </c>
      <c r="C130" s="5"/>
      <c r="D130" s="4">
        <v>-1.0</v>
      </c>
      <c r="E130" s="5"/>
    </row>
    <row r="131">
      <c r="A131" s="4">
        <v>13.0</v>
      </c>
      <c r="B131" s="4" t="s">
        <v>475</v>
      </c>
      <c r="C131" s="5"/>
      <c r="D131" s="4">
        <v>-1.0</v>
      </c>
      <c r="E131" s="5"/>
    </row>
    <row r="132">
      <c r="A132" s="4">
        <v>13.0</v>
      </c>
      <c r="B132" s="4" t="s">
        <v>476</v>
      </c>
      <c r="C132" s="4">
        <v>-2.0</v>
      </c>
      <c r="D132" s="5">
        <f>+3</f>
        <v>3</v>
      </c>
      <c r="E132" s="5"/>
    </row>
    <row r="133">
      <c r="A133" s="4">
        <v>13.0</v>
      </c>
      <c r="B133" s="4" t="s">
        <v>477</v>
      </c>
      <c r="C133" s="5"/>
      <c r="D133" s="4">
        <v>-2.0</v>
      </c>
      <c r="E133" s="5"/>
    </row>
    <row r="134">
      <c r="A134" s="4">
        <v>13.0</v>
      </c>
      <c r="B134" s="4" t="s">
        <v>478</v>
      </c>
      <c r="C134" s="5"/>
      <c r="D134" s="5"/>
      <c r="E134" s="5"/>
    </row>
    <row r="135">
      <c r="A135" s="4">
        <v>13.0</v>
      </c>
      <c r="B135" s="4" t="s">
        <v>479</v>
      </c>
      <c r="C135" s="4">
        <v>-2.0</v>
      </c>
      <c r="D135" s="4">
        <v>-2.0</v>
      </c>
      <c r="E135" s="5"/>
    </row>
    <row r="136">
      <c r="A136" s="4">
        <v>13.0</v>
      </c>
      <c r="B136" s="4" t="s">
        <v>480</v>
      </c>
      <c r="C136" s="5"/>
      <c r="D136" s="4">
        <v>-1.0</v>
      </c>
      <c r="E136" s="5"/>
    </row>
    <row r="137">
      <c r="A137" s="4">
        <v>13.0</v>
      </c>
      <c r="B137" s="4" t="s">
        <v>481</v>
      </c>
      <c r="C137" s="5"/>
      <c r="D137" s="4">
        <v>-2.0</v>
      </c>
      <c r="E137" s="5"/>
    </row>
    <row r="138">
      <c r="A138" s="4">
        <v>13.0</v>
      </c>
      <c r="B138" s="4" t="s">
        <v>482</v>
      </c>
      <c r="C138" s="5"/>
      <c r="D138" s="5"/>
      <c r="E138" s="5"/>
    </row>
    <row r="139">
      <c r="A139" s="4">
        <v>13.0</v>
      </c>
      <c r="B139" s="4" t="s">
        <v>483</v>
      </c>
      <c r="C139" s="5"/>
      <c r="D139" s="5"/>
      <c r="E139" s="5"/>
    </row>
    <row r="140">
      <c r="A140" s="4">
        <v>14.0</v>
      </c>
      <c r="B140" s="4" t="s">
        <v>484</v>
      </c>
      <c r="C140" s="4">
        <v>-4.0</v>
      </c>
      <c r="D140" s="5">
        <f>+1</f>
        <v>1</v>
      </c>
      <c r="E140" s="5"/>
    </row>
    <row r="141">
      <c r="A141" s="4">
        <v>14.0</v>
      </c>
      <c r="B141" s="4" t="s">
        <v>485</v>
      </c>
      <c r="C141" s="4">
        <v>-35.0</v>
      </c>
      <c r="D141" s="5">
        <f>+10</f>
        <v>10</v>
      </c>
      <c r="E141" s="5"/>
    </row>
    <row r="142">
      <c r="A142" s="4">
        <v>14.0</v>
      </c>
      <c r="B142" s="4" t="s">
        <v>486</v>
      </c>
      <c r="C142" s="4">
        <v>-37.0</v>
      </c>
      <c r="D142" s="5">
        <f>+2</f>
        <v>2</v>
      </c>
      <c r="E142" s="5"/>
    </row>
    <row r="143">
      <c r="A143" s="4">
        <v>14.0</v>
      </c>
      <c r="B143" s="4" t="s">
        <v>487</v>
      </c>
      <c r="C143" s="4">
        <v>-46.0</v>
      </c>
      <c r="D143" s="5">
        <f>+16</f>
        <v>16</v>
      </c>
      <c r="E143" s="5"/>
    </row>
    <row r="144">
      <c r="A144" s="4">
        <v>14.0</v>
      </c>
      <c r="B144" s="4" t="s">
        <v>488</v>
      </c>
      <c r="C144" s="4">
        <v>-39.0</v>
      </c>
      <c r="D144" s="5">
        <f>+3</f>
        <v>3</v>
      </c>
      <c r="E144" s="5"/>
    </row>
    <row r="145">
      <c r="A145" s="4">
        <v>14.0</v>
      </c>
      <c r="B145" s="4" t="s">
        <v>489</v>
      </c>
      <c r="C145" s="4">
        <v>-43.0</v>
      </c>
      <c r="D145" s="5">
        <f>+2</f>
        <v>2</v>
      </c>
      <c r="E145" s="5"/>
    </row>
    <row r="146">
      <c r="A146" s="4">
        <v>14.0</v>
      </c>
      <c r="B146" s="4" t="s">
        <v>490</v>
      </c>
      <c r="C146" s="4">
        <v>-36.0</v>
      </c>
      <c r="D146" s="5">
        <f>+13</f>
        <v>13</v>
      </c>
      <c r="E146" s="5"/>
    </row>
    <row r="147">
      <c r="A147" s="4">
        <v>14.0</v>
      </c>
      <c r="B147" s="4" t="s">
        <v>491</v>
      </c>
      <c r="C147" s="4">
        <v>-50.0</v>
      </c>
      <c r="D147" s="5">
        <f>+8</f>
        <v>8</v>
      </c>
      <c r="E147" s="5"/>
    </row>
    <row r="148">
      <c r="A148" s="4">
        <v>14.0</v>
      </c>
      <c r="B148" s="4" t="s">
        <v>492</v>
      </c>
      <c r="C148" s="4">
        <v>-33.0</v>
      </c>
      <c r="D148" s="5">
        <f>+11</f>
        <v>11</v>
      </c>
      <c r="E148" s="5"/>
    </row>
    <row r="149">
      <c r="A149" s="4">
        <v>14.0</v>
      </c>
      <c r="B149" s="4" t="s">
        <v>493</v>
      </c>
      <c r="C149" s="5"/>
      <c r="D149" s="5">
        <f>+2</f>
        <v>2</v>
      </c>
      <c r="E149" s="5"/>
    </row>
    <row r="150">
      <c r="A150" s="4">
        <v>14.0</v>
      </c>
      <c r="B150" s="4" t="s">
        <v>494</v>
      </c>
      <c r="C150" s="4">
        <v>-35.0</v>
      </c>
      <c r="D150" s="5">
        <f>+7</f>
        <v>7</v>
      </c>
      <c r="E150" s="5"/>
    </row>
    <row r="151">
      <c r="A151" s="4">
        <v>14.0</v>
      </c>
      <c r="B151" s="4" t="s">
        <v>495</v>
      </c>
      <c r="C151" s="4">
        <v>-2.0</v>
      </c>
      <c r="D151" s="5"/>
      <c r="E151" s="5"/>
    </row>
    <row r="152">
      <c r="A152" s="4">
        <v>14.0</v>
      </c>
      <c r="B152" s="4" t="s">
        <v>496</v>
      </c>
      <c r="C152" s="4">
        <v>-34.0</v>
      </c>
      <c r="D152" s="5">
        <f>+11</f>
        <v>11</v>
      </c>
      <c r="E152" s="5"/>
    </row>
    <row r="153">
      <c r="A153" s="4">
        <v>14.0</v>
      </c>
      <c r="B153" s="4" t="s">
        <v>497</v>
      </c>
      <c r="C153" s="4">
        <v>-32.0</v>
      </c>
      <c r="D153" s="5">
        <f>+10</f>
        <v>10</v>
      </c>
      <c r="E153" s="5"/>
    </row>
    <row r="154">
      <c r="A154" s="4">
        <v>14.0</v>
      </c>
      <c r="B154" s="4" t="s">
        <v>498</v>
      </c>
      <c r="C154" s="4">
        <v>-32.0</v>
      </c>
      <c r="D154" s="5">
        <f>+6</f>
        <v>6</v>
      </c>
      <c r="E154" s="5"/>
    </row>
    <row r="155">
      <c r="A155" s="4">
        <v>14.0</v>
      </c>
      <c r="B155" s="4" t="s">
        <v>499</v>
      </c>
      <c r="C155" s="4">
        <v>-4.0</v>
      </c>
      <c r="D155" s="5">
        <f t="shared" ref="D155:D156" si="3">+14</f>
        <v>14</v>
      </c>
      <c r="E155" s="5"/>
    </row>
    <row r="156">
      <c r="A156" s="4">
        <v>14.0</v>
      </c>
      <c r="B156" s="4" t="s">
        <v>500</v>
      </c>
      <c r="C156" s="4">
        <v>-4.0</v>
      </c>
      <c r="D156" s="5">
        <f t="shared" si="3"/>
        <v>14</v>
      </c>
      <c r="E156" s="5"/>
    </row>
    <row r="157">
      <c r="A157" s="4">
        <v>14.0</v>
      </c>
      <c r="B157" s="4" t="s">
        <v>501</v>
      </c>
      <c r="C157" s="4">
        <v>-34.0</v>
      </c>
      <c r="D157" s="5">
        <f>+4</f>
        <v>4</v>
      </c>
      <c r="E157" s="5"/>
    </row>
    <row r="158">
      <c r="A158" s="4">
        <v>14.0</v>
      </c>
      <c r="B158" s="4" t="s">
        <v>502</v>
      </c>
      <c r="C158" s="4">
        <v>-35.0</v>
      </c>
      <c r="D158" s="5">
        <f>+2</f>
        <v>2</v>
      </c>
      <c r="E158" s="5"/>
    </row>
    <row r="159">
      <c r="A159" s="4">
        <v>14.0</v>
      </c>
      <c r="B159" s="4" t="s">
        <v>503</v>
      </c>
      <c r="C159" s="4">
        <v>-4.0</v>
      </c>
      <c r="D159" s="5"/>
      <c r="E159" s="5"/>
    </row>
    <row r="160">
      <c r="A160" s="4">
        <v>14.0</v>
      </c>
      <c r="B160" s="4" t="s">
        <v>504</v>
      </c>
      <c r="C160" s="4">
        <v>-45.0</v>
      </c>
      <c r="D160" s="5">
        <f>+27</f>
        <v>27</v>
      </c>
      <c r="E160" s="5"/>
    </row>
    <row r="161">
      <c r="A161" s="4">
        <v>14.0</v>
      </c>
      <c r="B161" s="4" t="s">
        <v>505</v>
      </c>
      <c r="C161" s="4">
        <v>-40.0</v>
      </c>
      <c r="D161" s="5">
        <f>+13</f>
        <v>13</v>
      </c>
      <c r="E161" s="5"/>
    </row>
    <row r="162">
      <c r="A162" s="4">
        <v>14.0</v>
      </c>
      <c r="B162" s="4" t="s">
        <v>506</v>
      </c>
      <c r="C162" s="4">
        <v>-5.0</v>
      </c>
      <c r="D162" s="5">
        <f>+2</f>
        <v>2</v>
      </c>
      <c r="E162" s="5"/>
    </row>
    <row r="163">
      <c r="A163" s="4">
        <v>14.0</v>
      </c>
      <c r="B163" s="4" t="s">
        <v>507</v>
      </c>
      <c r="C163" s="4">
        <v>-3.0</v>
      </c>
      <c r="D163" s="5"/>
      <c r="E163" s="5"/>
    </row>
    <row r="164">
      <c r="A164" s="4">
        <v>14.0</v>
      </c>
      <c r="B164" s="4" t="s">
        <v>508</v>
      </c>
      <c r="C164" s="4">
        <v>-36.0</v>
      </c>
      <c r="D164" s="5">
        <f>+4</f>
        <v>4</v>
      </c>
      <c r="E164" s="5"/>
    </row>
    <row r="165">
      <c r="A165" s="4">
        <v>14.0</v>
      </c>
      <c r="B165" s="4" t="s">
        <v>509</v>
      </c>
      <c r="C165" s="4">
        <v>-20.0</v>
      </c>
      <c r="D165" s="5">
        <f t="shared" ref="D165:D166" si="4">+2</f>
        <v>2</v>
      </c>
      <c r="E165" s="5"/>
    </row>
    <row r="166">
      <c r="A166" s="4">
        <v>14.0</v>
      </c>
      <c r="B166" s="4" t="s">
        <v>510</v>
      </c>
      <c r="C166" s="4">
        <v>-20.0</v>
      </c>
      <c r="D166" s="5">
        <f t="shared" si="4"/>
        <v>2</v>
      </c>
      <c r="E166" s="5"/>
    </row>
    <row r="167">
      <c r="A167" s="4">
        <v>14.0</v>
      </c>
      <c r="B167" s="4" t="s">
        <v>511</v>
      </c>
      <c r="C167" s="4">
        <v>-37.0</v>
      </c>
      <c r="D167" s="4">
        <v>-4.0</v>
      </c>
      <c r="E167" s="5"/>
    </row>
    <row r="168">
      <c r="A168" s="4">
        <v>14.0</v>
      </c>
      <c r="B168" s="4" t="s">
        <v>512</v>
      </c>
      <c r="C168" s="4">
        <v>-43.0</v>
      </c>
      <c r="D168" s="5">
        <f>+6</f>
        <v>6</v>
      </c>
      <c r="E168" s="5"/>
    </row>
    <row r="169">
      <c r="A169" s="4">
        <v>14.0</v>
      </c>
      <c r="B169" s="4" t="s">
        <v>513</v>
      </c>
      <c r="C169" s="4">
        <v>-37.0</v>
      </c>
      <c r="D169" s="5">
        <f>+2</f>
        <v>2</v>
      </c>
      <c r="E169" s="5"/>
    </row>
    <row r="170">
      <c r="A170" s="4">
        <v>14.0</v>
      </c>
      <c r="B170" s="4" t="s">
        <v>514</v>
      </c>
      <c r="C170" s="4">
        <v>-44.0</v>
      </c>
      <c r="D170" s="5">
        <f>+8</f>
        <v>8</v>
      </c>
      <c r="E170" s="5"/>
    </row>
    <row r="171">
      <c r="A171" s="4">
        <v>14.0</v>
      </c>
      <c r="B171" s="4" t="s">
        <v>515</v>
      </c>
      <c r="C171" s="4">
        <v>-40.0</v>
      </c>
      <c r="D171" s="5">
        <f>+14</f>
        <v>14</v>
      </c>
      <c r="E171" s="5"/>
    </row>
    <row r="172">
      <c r="A172" s="4">
        <v>14.0</v>
      </c>
      <c r="B172" s="4" t="s">
        <v>516</v>
      </c>
      <c r="C172" s="5"/>
      <c r="D172" s="4">
        <v>-1.0</v>
      </c>
      <c r="E172" s="5"/>
    </row>
    <row r="173">
      <c r="A173" s="4">
        <v>14.0</v>
      </c>
      <c r="B173" s="4" t="s">
        <v>517</v>
      </c>
      <c r="C173" s="4">
        <v>-49.0</v>
      </c>
      <c r="D173" s="5">
        <f>+11</f>
        <v>11</v>
      </c>
      <c r="E173" s="5"/>
    </row>
    <row r="174">
      <c r="A174" s="4">
        <v>14.0</v>
      </c>
      <c r="B174" s="4" t="s">
        <v>518</v>
      </c>
      <c r="C174" s="4">
        <v>-35.0</v>
      </c>
      <c r="D174" s="5">
        <f>+12</f>
        <v>12</v>
      </c>
      <c r="E174" s="5"/>
    </row>
    <row r="175">
      <c r="A175" s="4">
        <v>14.0</v>
      </c>
      <c r="B175" s="4" t="s">
        <v>519</v>
      </c>
      <c r="C175" s="4">
        <v>-37.0</v>
      </c>
      <c r="D175" s="5">
        <f>+8</f>
        <v>8</v>
      </c>
      <c r="E175" s="5"/>
    </row>
    <row r="176">
      <c r="A176" s="4">
        <v>14.0</v>
      </c>
      <c r="B176" s="4" t="s">
        <v>520</v>
      </c>
      <c r="C176" s="4">
        <v>-1.0</v>
      </c>
      <c r="D176" s="5"/>
      <c r="E176" s="5"/>
    </row>
    <row r="177">
      <c r="A177" s="4">
        <v>14.0</v>
      </c>
      <c r="B177" s="4" t="s">
        <v>521</v>
      </c>
      <c r="C177" s="5"/>
      <c r="D177" s="5"/>
      <c r="E177" s="5"/>
    </row>
    <row r="178">
      <c r="A178" s="4">
        <v>14.0</v>
      </c>
      <c r="B178" s="4" t="s">
        <v>522</v>
      </c>
      <c r="C178" s="4">
        <v>-45.0</v>
      </c>
      <c r="D178" s="5">
        <f>+29</f>
        <v>29</v>
      </c>
      <c r="E178" s="5"/>
    </row>
    <row r="179">
      <c r="A179" s="4">
        <v>14.0</v>
      </c>
      <c r="B179" s="4" t="s">
        <v>523</v>
      </c>
      <c r="C179" s="4">
        <v>-10.0</v>
      </c>
      <c r="D179" s="5">
        <f>+16</f>
        <v>16</v>
      </c>
      <c r="E179" s="5"/>
    </row>
    <row r="180">
      <c r="A180" s="4">
        <v>14.0</v>
      </c>
      <c r="B180" s="4" t="s">
        <v>524</v>
      </c>
      <c r="C180" s="4">
        <v>-35.0</v>
      </c>
      <c r="D180" s="5">
        <f>+15</f>
        <v>15</v>
      </c>
      <c r="E180" s="5"/>
    </row>
    <row r="181">
      <c r="A181" s="4">
        <v>14.0</v>
      </c>
      <c r="B181" s="4" t="s">
        <v>525</v>
      </c>
      <c r="C181" s="4">
        <v>-2.0</v>
      </c>
      <c r="D181" s="5">
        <f>+9</f>
        <v>9</v>
      </c>
      <c r="E181" s="5"/>
    </row>
    <row r="182">
      <c r="A182" s="4">
        <v>14.0</v>
      </c>
      <c r="B182" s="4" t="s">
        <v>526</v>
      </c>
      <c r="C182" s="4">
        <v>-45.0</v>
      </c>
      <c r="D182" s="5">
        <f>+6</f>
        <v>6</v>
      </c>
      <c r="E182" s="5"/>
    </row>
    <row r="183">
      <c r="A183" s="4">
        <v>14.0</v>
      </c>
      <c r="B183" s="4" t="s">
        <v>527</v>
      </c>
      <c r="C183" s="4">
        <v>-34.0</v>
      </c>
      <c r="D183" s="5">
        <f>+4</f>
        <v>4</v>
      </c>
      <c r="E183" s="5"/>
    </row>
    <row r="184">
      <c r="A184" s="4">
        <v>14.0</v>
      </c>
      <c r="B184" s="4" t="s">
        <v>528</v>
      </c>
      <c r="C184" s="4">
        <v>-34.0</v>
      </c>
      <c r="D184" s="5">
        <f>+5</f>
        <v>5</v>
      </c>
      <c r="E184" s="5"/>
    </row>
    <row r="185">
      <c r="A185" s="4">
        <v>14.0</v>
      </c>
      <c r="B185" s="4" t="s">
        <v>529</v>
      </c>
      <c r="C185" s="4">
        <v>-12.0</v>
      </c>
      <c r="D185" s="5">
        <f>+25</f>
        <v>25</v>
      </c>
      <c r="E185" s="5"/>
    </row>
    <row r="186">
      <c r="A186" s="4">
        <v>14.0</v>
      </c>
      <c r="B186" s="4" t="s">
        <v>530</v>
      </c>
      <c r="C186" s="5"/>
      <c r="D186" s="5"/>
      <c r="E186" s="5"/>
    </row>
    <row r="187">
      <c r="A187" s="4">
        <v>14.0</v>
      </c>
      <c r="B187" s="4" t="s">
        <v>531</v>
      </c>
      <c r="C187" s="5"/>
      <c r="D187" s="5"/>
      <c r="E187" s="5"/>
    </row>
    <row r="188">
      <c r="A188" s="4">
        <v>14.0</v>
      </c>
      <c r="B188" s="4" t="s">
        <v>532</v>
      </c>
      <c r="C188" s="4">
        <v>-37.0</v>
      </c>
      <c r="D188" s="5">
        <f t="shared" ref="D188:D190" si="5">+2</f>
        <v>2</v>
      </c>
      <c r="E188" s="5"/>
    </row>
    <row r="189">
      <c r="A189" s="4">
        <v>14.0</v>
      </c>
      <c r="B189" s="4" t="s">
        <v>533</v>
      </c>
      <c r="C189" s="4">
        <v>-36.0</v>
      </c>
      <c r="D189" s="5">
        <f t="shared" si="5"/>
        <v>2</v>
      </c>
      <c r="E189" s="5"/>
    </row>
    <row r="190">
      <c r="A190" s="4">
        <v>14.0</v>
      </c>
      <c r="B190" s="4" t="s">
        <v>534</v>
      </c>
      <c r="C190" s="4">
        <v>-35.0</v>
      </c>
      <c r="D190" s="5">
        <f t="shared" si="5"/>
        <v>2</v>
      </c>
      <c r="E190" s="5"/>
    </row>
    <row r="191">
      <c r="A191" s="4">
        <v>14.0</v>
      </c>
      <c r="B191" s="4" t="s">
        <v>535</v>
      </c>
      <c r="C191" s="4">
        <v>-41.0</v>
      </c>
      <c r="D191" s="5">
        <f>+18</f>
        <v>18</v>
      </c>
      <c r="E191" s="5"/>
    </row>
    <row r="192">
      <c r="A192" s="4">
        <v>14.0</v>
      </c>
      <c r="B192" s="4" t="s">
        <v>536</v>
      </c>
      <c r="C192" s="4">
        <v>-34.0</v>
      </c>
      <c r="D192" s="5">
        <f>+11</f>
        <v>11</v>
      </c>
      <c r="E192" s="5"/>
    </row>
    <row r="193">
      <c r="A193" s="4">
        <v>14.0</v>
      </c>
      <c r="B193" s="4" t="s">
        <v>537</v>
      </c>
      <c r="C193" s="4">
        <v>-35.0</v>
      </c>
      <c r="D193" s="5">
        <f>+7</f>
        <v>7</v>
      </c>
      <c r="E193" s="5"/>
    </row>
    <row r="194">
      <c r="A194" s="4">
        <v>14.0</v>
      </c>
      <c r="B194" s="4" t="s">
        <v>538</v>
      </c>
      <c r="C194" s="4">
        <v>-45.0</v>
      </c>
      <c r="D194" s="5">
        <f>+5</f>
        <v>5</v>
      </c>
      <c r="E194" s="5"/>
    </row>
    <row r="195">
      <c r="A195" s="4">
        <v>14.0</v>
      </c>
      <c r="B195" s="4" t="s">
        <v>539</v>
      </c>
      <c r="C195" s="4">
        <v>-3.0</v>
      </c>
      <c r="D195" s="5">
        <f>+1</f>
        <v>1</v>
      </c>
      <c r="E195" s="5"/>
    </row>
    <row r="196">
      <c r="A196" s="4">
        <v>14.0</v>
      </c>
      <c r="B196" s="4" t="s">
        <v>540</v>
      </c>
      <c r="C196" s="4">
        <v>-40.0</v>
      </c>
      <c r="D196" s="5">
        <f>+5</f>
        <v>5</v>
      </c>
      <c r="E196" s="5"/>
    </row>
    <row r="197">
      <c r="A197" s="4">
        <v>14.0</v>
      </c>
      <c r="B197" s="4" t="s">
        <v>541</v>
      </c>
      <c r="C197" s="4">
        <v>-44.0</v>
      </c>
      <c r="D197" s="5">
        <f>+6</f>
        <v>6</v>
      </c>
      <c r="E197" s="5"/>
    </row>
    <row r="198">
      <c r="A198" s="4">
        <v>14.0</v>
      </c>
      <c r="B198" s="4" t="s">
        <v>542</v>
      </c>
      <c r="C198" s="4">
        <v>-36.0</v>
      </c>
      <c r="D198" s="5">
        <f>+14</f>
        <v>14</v>
      </c>
      <c r="E198" s="5"/>
    </row>
    <row r="199">
      <c r="A199" s="4">
        <v>14.0</v>
      </c>
      <c r="B199" s="4" t="s">
        <v>543</v>
      </c>
      <c r="C199" s="4">
        <v>-32.0</v>
      </c>
      <c r="D199" s="5">
        <f>+3</f>
        <v>3</v>
      </c>
      <c r="E199" s="5"/>
    </row>
    <row r="200">
      <c r="A200" s="4">
        <v>14.0</v>
      </c>
      <c r="B200" s="4" t="s">
        <v>544</v>
      </c>
      <c r="C200" s="4">
        <v>-2.0</v>
      </c>
      <c r="D200" s="4">
        <v>-1.0</v>
      </c>
      <c r="E200" s="5"/>
    </row>
    <row r="201">
      <c r="A201" s="4">
        <v>14.0</v>
      </c>
      <c r="B201" s="4" t="s">
        <v>545</v>
      </c>
      <c r="C201" s="4">
        <v>-36.0</v>
      </c>
      <c r="D201" s="5">
        <f>+2</f>
        <v>2</v>
      </c>
      <c r="E201" s="5"/>
    </row>
    <row r="202">
      <c r="A202" s="4">
        <v>14.0</v>
      </c>
      <c r="B202" s="4" t="s">
        <v>546</v>
      </c>
      <c r="C202" s="4">
        <v>-38.0</v>
      </c>
      <c r="D202" s="5">
        <f>+5</f>
        <v>5</v>
      </c>
      <c r="E202" s="5"/>
    </row>
    <row r="203">
      <c r="A203" s="4">
        <v>14.0</v>
      </c>
      <c r="B203" s="4" t="s">
        <v>547</v>
      </c>
      <c r="C203" s="5"/>
      <c r="D203" s="5"/>
      <c r="E203" s="5"/>
    </row>
    <row r="204">
      <c r="A204" s="4">
        <v>14.0</v>
      </c>
      <c r="B204" s="4" t="s">
        <v>548</v>
      </c>
      <c r="C204" s="4">
        <v>-40.0</v>
      </c>
      <c r="D204" s="5">
        <f>+5</f>
        <v>5</v>
      </c>
      <c r="E204" s="5"/>
    </row>
    <row r="205">
      <c r="A205" s="4">
        <v>14.0</v>
      </c>
      <c r="B205" s="4" t="s">
        <v>549</v>
      </c>
      <c r="C205" s="4">
        <v>-39.0</v>
      </c>
      <c r="D205" s="5">
        <f>+1</f>
        <v>1</v>
      </c>
      <c r="E205" s="5"/>
    </row>
    <row r="206">
      <c r="A206" s="4">
        <v>14.0</v>
      </c>
      <c r="B206" s="4" t="s">
        <v>550</v>
      </c>
      <c r="C206" s="4">
        <v>-45.0</v>
      </c>
      <c r="D206" s="5">
        <f>+10</f>
        <v>10</v>
      </c>
      <c r="E206" s="5"/>
    </row>
    <row r="207">
      <c r="A207" s="4">
        <v>14.0</v>
      </c>
      <c r="B207" s="4" t="s">
        <v>551</v>
      </c>
      <c r="C207" s="4">
        <v>-44.0</v>
      </c>
      <c r="D207" s="5">
        <f>+8</f>
        <v>8</v>
      </c>
      <c r="E207" s="5"/>
    </row>
    <row r="208">
      <c r="A208" s="4">
        <v>14.0</v>
      </c>
      <c r="B208" s="4" t="s">
        <v>552</v>
      </c>
      <c r="C208" s="4">
        <v>-37.0</v>
      </c>
      <c r="D208" s="5">
        <f t="shared" ref="D208:D209" si="6">+2</f>
        <v>2</v>
      </c>
      <c r="E208" s="5"/>
    </row>
    <row r="209">
      <c r="A209" s="4">
        <v>14.0</v>
      </c>
      <c r="B209" s="4" t="s">
        <v>553</v>
      </c>
      <c r="C209" s="4">
        <v>-36.0</v>
      </c>
      <c r="D209" s="5">
        <f t="shared" si="6"/>
        <v>2</v>
      </c>
      <c r="E209" s="5"/>
    </row>
    <row r="210">
      <c r="A210" s="4">
        <v>14.0</v>
      </c>
      <c r="B210" s="4" t="s">
        <v>554</v>
      </c>
      <c r="C210" s="4">
        <v>-18.0</v>
      </c>
      <c r="D210" s="5">
        <f>+5</f>
        <v>5</v>
      </c>
      <c r="E210" s="5"/>
    </row>
    <row r="211">
      <c r="A211" s="4">
        <v>14.0</v>
      </c>
      <c r="B211" s="4" t="s">
        <v>555</v>
      </c>
      <c r="C211" s="4">
        <v>-37.0</v>
      </c>
      <c r="D211" s="5">
        <f>+2</f>
        <v>2</v>
      </c>
      <c r="E211" s="5"/>
    </row>
    <row r="212">
      <c r="A212" s="4">
        <v>14.0</v>
      </c>
      <c r="B212" s="4" t="s">
        <v>556</v>
      </c>
      <c r="C212" s="4">
        <v>-18.0</v>
      </c>
      <c r="D212" s="5">
        <f>+5</f>
        <v>5</v>
      </c>
      <c r="E212" s="5"/>
    </row>
    <row r="213">
      <c r="A213" s="4">
        <v>14.0</v>
      </c>
      <c r="B213" s="4" t="s">
        <v>557</v>
      </c>
      <c r="C213" s="4">
        <v>-38.0</v>
      </c>
      <c r="D213" s="5">
        <f>+3</f>
        <v>3</v>
      </c>
      <c r="E213" s="5"/>
    </row>
    <row r="214">
      <c r="A214" s="4">
        <v>14.0</v>
      </c>
      <c r="B214" s="4" t="s">
        <v>558</v>
      </c>
      <c r="C214" s="4">
        <v>-37.0</v>
      </c>
      <c r="D214" s="5">
        <f>+13</f>
        <v>13</v>
      </c>
      <c r="E214" s="5"/>
    </row>
    <row r="215">
      <c r="A215" s="4">
        <v>14.0</v>
      </c>
      <c r="B215" s="4" t="s">
        <v>559</v>
      </c>
      <c r="C215" s="4">
        <v>-10.0</v>
      </c>
      <c r="D215" s="5">
        <f>+10</f>
        <v>10</v>
      </c>
      <c r="E215" s="5"/>
    </row>
    <row r="216">
      <c r="A216" s="4">
        <v>14.0</v>
      </c>
      <c r="B216" s="4" t="s">
        <v>560</v>
      </c>
      <c r="C216" s="4">
        <v>-33.0</v>
      </c>
      <c r="D216" s="5">
        <f>+4</f>
        <v>4</v>
      </c>
      <c r="E216" s="5"/>
    </row>
    <row r="217">
      <c r="A217" s="4">
        <v>14.0</v>
      </c>
      <c r="B217" s="4" t="s">
        <v>561</v>
      </c>
      <c r="C217" s="4">
        <v>-45.0</v>
      </c>
      <c r="D217" s="5"/>
      <c r="E217" s="5"/>
    </row>
    <row r="218">
      <c r="A218" s="4">
        <v>14.0</v>
      </c>
      <c r="B218" s="4" t="s">
        <v>562</v>
      </c>
      <c r="C218" s="5"/>
      <c r="D218" s="5"/>
      <c r="E218" s="5"/>
    </row>
    <row r="219">
      <c r="A219" s="4">
        <v>14.0</v>
      </c>
      <c r="B219" s="4" t="s">
        <v>563</v>
      </c>
      <c r="C219" s="4">
        <v>-31.0</v>
      </c>
      <c r="D219" s="5">
        <f>+16</f>
        <v>16</v>
      </c>
      <c r="E219" s="5"/>
    </row>
    <row r="220">
      <c r="A220" s="4">
        <v>14.0</v>
      </c>
      <c r="B220" s="4" t="s">
        <v>564</v>
      </c>
      <c r="C220" s="4">
        <v>-41.0</v>
      </c>
      <c r="D220" s="5">
        <f t="shared" ref="D220:D223" si="7">+5</f>
        <v>5</v>
      </c>
      <c r="E220" s="5"/>
    </row>
    <row r="221">
      <c r="A221" s="4">
        <v>14.0</v>
      </c>
      <c r="B221" s="4" t="s">
        <v>565</v>
      </c>
      <c r="C221" s="4">
        <v>-40.0</v>
      </c>
      <c r="D221" s="5">
        <f t="shared" si="7"/>
        <v>5</v>
      </c>
      <c r="E221" s="5"/>
    </row>
    <row r="222">
      <c r="A222" s="4">
        <v>14.0</v>
      </c>
      <c r="B222" s="4" t="s">
        <v>566</v>
      </c>
      <c r="C222" s="4">
        <v>-40.0</v>
      </c>
      <c r="D222" s="5">
        <f t="shared" si="7"/>
        <v>5</v>
      </c>
      <c r="E222" s="5"/>
    </row>
    <row r="223">
      <c r="A223" s="4">
        <v>14.0</v>
      </c>
      <c r="B223" s="4" t="s">
        <v>567</v>
      </c>
      <c r="C223" s="4">
        <v>-40.0</v>
      </c>
      <c r="D223" s="5">
        <f t="shared" si="7"/>
        <v>5</v>
      </c>
      <c r="E223" s="5"/>
    </row>
    <row r="224">
      <c r="A224" s="4">
        <v>14.0</v>
      </c>
      <c r="B224" s="4" t="s">
        <v>568</v>
      </c>
      <c r="C224" s="4">
        <v>-5.0</v>
      </c>
      <c r="D224" s="5">
        <f>+1</f>
        <v>1</v>
      </c>
      <c r="E224" s="5"/>
    </row>
    <row r="225">
      <c r="A225" s="4">
        <v>14.0</v>
      </c>
      <c r="B225" s="4" t="s">
        <v>569</v>
      </c>
      <c r="C225" s="4">
        <v>-2.0</v>
      </c>
      <c r="D225" s="5"/>
      <c r="E225" s="5"/>
    </row>
    <row r="226">
      <c r="A226" s="4">
        <v>14.0</v>
      </c>
      <c r="B226" s="4" t="s">
        <v>570</v>
      </c>
      <c r="C226" s="4">
        <v>-41.0</v>
      </c>
      <c r="D226" s="5">
        <f>+6</f>
        <v>6</v>
      </c>
      <c r="E226" s="5"/>
    </row>
    <row r="227">
      <c r="A227" s="4">
        <v>14.0</v>
      </c>
      <c r="B227" s="4" t="s">
        <v>571</v>
      </c>
      <c r="C227" s="4">
        <v>-37.0</v>
      </c>
      <c r="D227" s="5">
        <f>+2</f>
        <v>2</v>
      </c>
      <c r="E227" s="5"/>
    </row>
    <row r="228">
      <c r="A228" s="4">
        <v>14.0</v>
      </c>
      <c r="B228" s="4" t="s">
        <v>572</v>
      </c>
      <c r="C228" s="4">
        <v>-1.0</v>
      </c>
      <c r="D228" s="5"/>
      <c r="E228" s="5"/>
    </row>
    <row r="229">
      <c r="A229" s="4">
        <v>14.0</v>
      </c>
      <c r="B229" s="4" t="s">
        <v>573</v>
      </c>
      <c r="C229" s="4">
        <v>-37.0</v>
      </c>
      <c r="D229" s="5">
        <f>+2</f>
        <v>2</v>
      </c>
      <c r="E229" s="5"/>
    </row>
    <row r="230">
      <c r="A230" s="4">
        <v>14.0</v>
      </c>
      <c r="B230" s="4" t="s">
        <v>574</v>
      </c>
      <c r="C230" s="4">
        <v>-40.0</v>
      </c>
      <c r="D230" s="5">
        <f>+5</f>
        <v>5</v>
      </c>
      <c r="E230" s="5"/>
    </row>
    <row r="231">
      <c r="A231" s="4">
        <v>14.0</v>
      </c>
      <c r="B231" s="4" t="s">
        <v>575</v>
      </c>
      <c r="C231" s="4">
        <v>-50.0</v>
      </c>
      <c r="D231" s="5">
        <f>+9</f>
        <v>9</v>
      </c>
      <c r="E231" s="5"/>
    </row>
    <row r="232">
      <c r="A232" s="4">
        <v>14.0</v>
      </c>
      <c r="B232" s="4" t="s">
        <v>576</v>
      </c>
      <c r="C232" s="4">
        <v>-40.0</v>
      </c>
      <c r="D232" s="5">
        <f t="shared" ref="D232:D233" si="8">+5</f>
        <v>5</v>
      </c>
      <c r="E232" s="5"/>
    </row>
    <row r="233">
      <c r="A233" s="4">
        <v>14.0</v>
      </c>
      <c r="B233" s="4" t="s">
        <v>577</v>
      </c>
      <c r="C233" s="4">
        <v>-10.0</v>
      </c>
      <c r="D233" s="5">
        <f t="shared" si="8"/>
        <v>5</v>
      </c>
      <c r="E233" s="5"/>
    </row>
    <row r="234">
      <c r="A234" s="4">
        <v>14.0</v>
      </c>
      <c r="B234" s="4" t="s">
        <v>578</v>
      </c>
      <c r="C234" s="4">
        <v>-5.0</v>
      </c>
      <c r="D234" s="5">
        <f>+15</f>
        <v>15</v>
      </c>
      <c r="E234" s="5"/>
    </row>
    <row r="235">
      <c r="A235" s="4">
        <v>14.0</v>
      </c>
      <c r="B235" s="4" t="s">
        <v>579</v>
      </c>
      <c r="C235" s="4">
        <v>-46.0</v>
      </c>
      <c r="D235" s="5">
        <f>+14</f>
        <v>14</v>
      </c>
      <c r="E235" s="5"/>
    </row>
    <row r="236">
      <c r="A236" s="4">
        <v>14.0</v>
      </c>
      <c r="B236" s="4" t="s">
        <v>580</v>
      </c>
      <c r="C236" s="4">
        <v>-10.0</v>
      </c>
      <c r="D236" s="5">
        <f t="shared" ref="D236:D237" si="9">+23</f>
        <v>23</v>
      </c>
      <c r="E236" s="5"/>
    </row>
    <row r="237">
      <c r="A237" s="4">
        <v>14.0</v>
      </c>
      <c r="B237" s="4" t="s">
        <v>581</v>
      </c>
      <c r="C237" s="4">
        <v>-10.0</v>
      </c>
      <c r="D237" s="5">
        <f t="shared" si="9"/>
        <v>23</v>
      </c>
      <c r="E237" s="5"/>
    </row>
    <row r="238">
      <c r="A238" s="4">
        <v>14.0</v>
      </c>
      <c r="B238" s="4" t="s">
        <v>582</v>
      </c>
      <c r="C238" s="4">
        <v>-3.0</v>
      </c>
      <c r="D238" s="5">
        <f t="shared" ref="D238:D239" si="10">+1</f>
        <v>1</v>
      </c>
      <c r="E238" s="5"/>
    </row>
    <row r="239">
      <c r="A239" s="4">
        <v>14.0</v>
      </c>
      <c r="B239" s="4" t="s">
        <v>583</v>
      </c>
      <c r="C239" s="4">
        <v>-5.0</v>
      </c>
      <c r="D239" s="5">
        <f t="shared" si="10"/>
        <v>1</v>
      </c>
      <c r="E239" s="5"/>
    </row>
    <row r="240">
      <c r="A240" s="4">
        <v>14.0</v>
      </c>
      <c r="B240" s="4" t="s">
        <v>584</v>
      </c>
      <c r="C240" s="4">
        <v>-10.0</v>
      </c>
      <c r="D240" s="5">
        <f>+8</f>
        <v>8</v>
      </c>
      <c r="E240" s="5"/>
    </row>
    <row r="241">
      <c r="A241" s="4">
        <v>14.0</v>
      </c>
      <c r="B241" s="4" t="s">
        <v>585</v>
      </c>
      <c r="C241" s="5"/>
      <c r="D241" s="4">
        <v>-1.0</v>
      </c>
      <c r="E241" s="5"/>
    </row>
    <row r="242">
      <c r="A242" s="4">
        <v>14.0</v>
      </c>
      <c r="B242" s="4" t="s">
        <v>586</v>
      </c>
      <c r="C242" s="4">
        <v>-8.0</v>
      </c>
      <c r="D242" s="5">
        <f>+15</f>
        <v>15</v>
      </c>
      <c r="E242" s="5"/>
    </row>
    <row r="243">
      <c r="A243" s="4">
        <v>14.0</v>
      </c>
      <c r="B243" s="4" t="s">
        <v>587</v>
      </c>
      <c r="C243" s="4">
        <v>-30.0</v>
      </c>
      <c r="D243" s="5">
        <f>+13</f>
        <v>13</v>
      </c>
      <c r="E243" s="5"/>
    </row>
    <row r="244">
      <c r="A244" s="4">
        <v>14.0</v>
      </c>
      <c r="B244" s="4" t="s">
        <v>588</v>
      </c>
      <c r="C244" s="4">
        <v>-43.0</v>
      </c>
      <c r="D244" s="5">
        <f>+20</f>
        <v>20</v>
      </c>
      <c r="E244" s="5"/>
    </row>
    <row r="245">
      <c r="A245" s="4">
        <v>14.0</v>
      </c>
      <c r="B245" s="4" t="s">
        <v>589</v>
      </c>
      <c r="C245" s="4">
        <v>-1.0</v>
      </c>
      <c r="D245" s="5"/>
      <c r="E245" s="5"/>
    </row>
    <row r="246">
      <c r="A246" s="4">
        <v>14.0</v>
      </c>
      <c r="B246" s="4" t="s">
        <v>590</v>
      </c>
      <c r="C246" s="4">
        <v>-1.0</v>
      </c>
      <c r="D246" s="5"/>
      <c r="E246" s="5"/>
    </row>
    <row r="247">
      <c r="A247" s="4">
        <v>14.0</v>
      </c>
      <c r="B247" s="4" t="s">
        <v>591</v>
      </c>
      <c r="C247" s="4">
        <v>-46.0</v>
      </c>
      <c r="D247" s="5">
        <f>+13</f>
        <v>13</v>
      </c>
      <c r="E247" s="5"/>
    </row>
    <row r="248">
      <c r="A248" s="4">
        <v>14.0</v>
      </c>
      <c r="B248" s="4" t="s">
        <v>592</v>
      </c>
      <c r="C248" s="4">
        <v>-38.0</v>
      </c>
      <c r="D248" s="5">
        <f>+3</f>
        <v>3</v>
      </c>
      <c r="E248" s="5"/>
    </row>
    <row r="249">
      <c r="A249" s="4">
        <v>14.0</v>
      </c>
      <c r="B249" s="4" t="s">
        <v>593</v>
      </c>
      <c r="C249" s="4">
        <v>-3.0</v>
      </c>
      <c r="D249" s="5">
        <f>+1</f>
        <v>1</v>
      </c>
      <c r="E249" s="5"/>
    </row>
    <row r="250">
      <c r="A250" s="4">
        <v>14.0</v>
      </c>
      <c r="B250" s="4" t="s">
        <v>594</v>
      </c>
      <c r="C250" s="4">
        <v>-38.0</v>
      </c>
      <c r="D250" s="5">
        <f>+9</f>
        <v>9</v>
      </c>
      <c r="E250" s="5"/>
    </row>
    <row r="251">
      <c r="A251" s="4">
        <v>14.0</v>
      </c>
      <c r="B251" s="4" t="s">
        <v>595</v>
      </c>
      <c r="C251" s="4">
        <v>-39.0</v>
      </c>
      <c r="D251" s="5">
        <f>+3</f>
        <v>3</v>
      </c>
      <c r="E251" s="5"/>
    </row>
    <row r="252">
      <c r="A252" s="4">
        <v>14.0</v>
      </c>
      <c r="B252" s="4" t="s">
        <v>596</v>
      </c>
      <c r="C252" s="4">
        <v>-40.0</v>
      </c>
      <c r="D252" s="5">
        <f>+28</f>
        <v>28</v>
      </c>
      <c r="E252" s="5"/>
    </row>
    <row r="253">
      <c r="A253" s="4">
        <v>14.0</v>
      </c>
      <c r="B253" s="4" t="s">
        <v>597</v>
      </c>
      <c r="C253" s="5"/>
      <c r="D253" s="5">
        <f>+2</f>
        <v>2</v>
      </c>
      <c r="E253" s="5"/>
    </row>
    <row r="254">
      <c r="A254" s="4">
        <v>14.0</v>
      </c>
      <c r="B254" s="4" t="s">
        <v>598</v>
      </c>
      <c r="C254" s="4">
        <v>-34.0</v>
      </c>
      <c r="D254" s="5">
        <f>+16</f>
        <v>16</v>
      </c>
      <c r="E254" s="5"/>
    </row>
    <row r="255">
      <c r="A255" s="4">
        <v>14.0</v>
      </c>
      <c r="B255" s="4" t="s">
        <v>599</v>
      </c>
      <c r="C255" s="4">
        <v>-21.0</v>
      </c>
      <c r="D255" s="5">
        <f>+2</f>
        <v>2</v>
      </c>
      <c r="E255" s="5"/>
    </row>
    <row r="256">
      <c r="A256" s="4">
        <v>14.0</v>
      </c>
      <c r="B256" s="4" t="s">
        <v>600</v>
      </c>
      <c r="C256" s="4">
        <v>-48.0</v>
      </c>
      <c r="D256" s="5">
        <f>+15</f>
        <v>15</v>
      </c>
      <c r="E256" s="5"/>
    </row>
    <row r="257">
      <c r="A257" s="4">
        <v>14.0</v>
      </c>
      <c r="B257" s="4" t="s">
        <v>601</v>
      </c>
      <c r="C257" s="4">
        <v>-30.0</v>
      </c>
      <c r="D257" s="5">
        <f>+6</f>
        <v>6</v>
      </c>
      <c r="E257" s="5"/>
    </row>
    <row r="258">
      <c r="A258" s="4">
        <v>14.0</v>
      </c>
      <c r="B258" s="4" t="s">
        <v>602</v>
      </c>
      <c r="C258" s="4">
        <v>-2.0</v>
      </c>
      <c r="D258" s="5">
        <f>+10</f>
        <v>10</v>
      </c>
      <c r="E258" s="5"/>
    </row>
    <row r="259">
      <c r="A259" s="4">
        <v>14.0</v>
      </c>
      <c r="B259" s="4" t="s">
        <v>603</v>
      </c>
      <c r="C259" s="4">
        <v>-39.0</v>
      </c>
      <c r="D259" s="5">
        <f>+17</f>
        <v>17</v>
      </c>
      <c r="E259" s="5"/>
    </row>
    <row r="260">
      <c r="A260" s="4">
        <v>14.0</v>
      </c>
      <c r="B260" s="4" t="s">
        <v>604</v>
      </c>
      <c r="C260" s="4">
        <v>-34.0</v>
      </c>
      <c r="D260" s="5">
        <f>+25</f>
        <v>25</v>
      </c>
      <c r="E260" s="5"/>
    </row>
    <row r="261">
      <c r="A261" s="4">
        <v>14.0</v>
      </c>
      <c r="B261" s="4" t="s">
        <v>605</v>
      </c>
      <c r="C261" s="4">
        <v>-39.0</v>
      </c>
      <c r="D261" s="5">
        <f>+6</f>
        <v>6</v>
      </c>
      <c r="E261" s="5"/>
    </row>
    <row r="262">
      <c r="A262" s="4">
        <v>14.0</v>
      </c>
      <c r="B262" s="4" t="s">
        <v>606</v>
      </c>
      <c r="C262" s="4">
        <v>-50.0</v>
      </c>
      <c r="D262" s="5">
        <f t="shared" ref="D262:D263" si="11">+9</f>
        <v>9</v>
      </c>
      <c r="E262" s="5"/>
    </row>
    <row r="263">
      <c r="A263" s="4">
        <v>14.0</v>
      </c>
      <c r="B263" s="4" t="s">
        <v>607</v>
      </c>
      <c r="C263" s="4">
        <v>-2.0</v>
      </c>
      <c r="D263" s="5">
        <f t="shared" si="11"/>
        <v>9</v>
      </c>
      <c r="E263" s="5"/>
    </row>
    <row r="264">
      <c r="A264" s="4">
        <v>14.0</v>
      </c>
      <c r="B264" s="4" t="s">
        <v>608</v>
      </c>
      <c r="C264" s="4">
        <v>-6.0</v>
      </c>
      <c r="D264" s="4">
        <v>-3.0</v>
      </c>
      <c r="E264" s="5"/>
    </row>
    <row r="265">
      <c r="A265" s="4">
        <v>14.0</v>
      </c>
      <c r="B265" s="4" t="s">
        <v>609</v>
      </c>
      <c r="C265" s="4">
        <v>-40.0</v>
      </c>
      <c r="D265" s="5">
        <f>+5</f>
        <v>5</v>
      </c>
      <c r="E265" s="5"/>
    </row>
    <row r="266">
      <c r="A266" s="4">
        <v>14.0</v>
      </c>
      <c r="B266" s="4" t="s">
        <v>610</v>
      </c>
      <c r="C266" s="4">
        <v>-30.0</v>
      </c>
      <c r="D266" s="5">
        <f>+10</f>
        <v>10</v>
      </c>
      <c r="E266" s="5"/>
    </row>
    <row r="267">
      <c r="A267" s="4">
        <v>14.0</v>
      </c>
      <c r="B267" s="4" t="s">
        <v>611</v>
      </c>
      <c r="C267" s="4">
        <v>-50.0</v>
      </c>
      <c r="D267" s="5">
        <f>+19</f>
        <v>19</v>
      </c>
      <c r="E267" s="5"/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  <col customWidth="1" min="2" max="2" width="71.14"/>
    <col customWidth="1" min="3" max="3" width="29.57"/>
  </cols>
  <sheetData>
    <row r="1">
      <c r="A1" s="4" t="s">
        <v>612</v>
      </c>
      <c r="B1" s="4" t="s">
        <v>268</v>
      </c>
      <c r="C1" s="4" t="s">
        <v>345</v>
      </c>
      <c r="D1" s="4" t="s">
        <v>276</v>
      </c>
      <c r="E1" s="4" t="s">
        <v>613</v>
      </c>
      <c r="F1" s="4" t="s">
        <v>614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42">
        <v>15.0</v>
      </c>
      <c r="B2" s="4" t="s">
        <v>615</v>
      </c>
      <c r="C2" s="4">
        <v>-1.0</v>
      </c>
      <c r="D2" s="4">
        <v>-5.0</v>
      </c>
      <c r="E2" s="5"/>
      <c r="F2" s="4">
        <v>-18.0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42">
        <v>15.0</v>
      </c>
      <c r="B3" s="4" t="s">
        <v>616</v>
      </c>
      <c r="C3" s="4">
        <v>-4.0</v>
      </c>
      <c r="D3" s="4">
        <v>-4.0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2">
        <v>15.0</v>
      </c>
      <c r="B4" s="4" t="s">
        <v>617</v>
      </c>
      <c r="C4" s="4">
        <v>-1.0</v>
      </c>
      <c r="D4" s="4">
        <v>-1.0</v>
      </c>
      <c r="E4" s="5"/>
      <c r="F4" s="4">
        <v>-10.0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42">
        <v>15.0</v>
      </c>
      <c r="B5" s="4" t="s">
        <v>618</v>
      </c>
      <c r="C5" s="4">
        <v>-9.0</v>
      </c>
      <c r="D5" s="4">
        <v>-4.0</v>
      </c>
      <c r="E5" s="5"/>
      <c r="F5" s="4">
        <v>-5.0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42">
        <v>15.0</v>
      </c>
      <c r="B6" s="4" t="s">
        <v>619</v>
      </c>
      <c r="C6" s="4">
        <v>-7.0</v>
      </c>
      <c r="D6" s="4">
        <v>-7.0</v>
      </c>
      <c r="E6" s="5"/>
      <c r="F6" s="4">
        <v>-6.18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42">
        <v>15.0</v>
      </c>
      <c r="B7" s="4" t="s">
        <v>620</v>
      </c>
      <c r="C7" s="5"/>
      <c r="D7" s="5">
        <f>+2</f>
        <v>2</v>
      </c>
      <c r="E7" s="5"/>
      <c r="F7" s="4">
        <v>-16.0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42">
        <v>15.0</v>
      </c>
      <c r="B8" s="4" t="s">
        <v>621</v>
      </c>
      <c r="C8" s="4">
        <v>-7.0</v>
      </c>
      <c r="D8" s="4">
        <v>-9.0</v>
      </c>
      <c r="E8" s="5"/>
      <c r="F8" s="5">
        <f>+4</f>
        <v>4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42">
        <v>15.0</v>
      </c>
      <c r="B9" s="4" t="s">
        <v>622</v>
      </c>
      <c r="C9" s="4">
        <v>-4.0</v>
      </c>
      <c r="D9" s="4">
        <v>-10.0</v>
      </c>
      <c r="E9" s="5"/>
      <c r="F9" s="4">
        <v>-5.48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42">
        <v>15.0</v>
      </c>
      <c r="B10" s="4" t="s">
        <v>623</v>
      </c>
      <c r="C10" s="4">
        <v>-4.0</v>
      </c>
      <c r="D10" s="4">
        <v>-4.0</v>
      </c>
      <c r="E10" s="5"/>
      <c r="F10" s="4">
        <v>-4.48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42">
        <v>15.0</v>
      </c>
      <c r="B11" s="4" t="s">
        <v>624</v>
      </c>
      <c r="C11" s="4">
        <v>-9.0</v>
      </c>
      <c r="D11" s="4">
        <v>-7.0</v>
      </c>
      <c r="E11" s="5"/>
      <c r="F11" s="4">
        <v>-2.48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42">
        <v>15.0</v>
      </c>
      <c r="B12" s="4" t="s">
        <v>625</v>
      </c>
      <c r="C12" s="5"/>
      <c r="D12" s="5">
        <f>+7</f>
        <v>7</v>
      </c>
      <c r="E12" s="5"/>
      <c r="F12" s="4">
        <v>-2.0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42">
        <v>15.0</v>
      </c>
      <c r="B13" s="4" t="s">
        <v>626</v>
      </c>
      <c r="C13" s="4">
        <v>-1.0</v>
      </c>
      <c r="D13" s="5">
        <f>+5</f>
        <v>5</v>
      </c>
      <c r="E13" s="5"/>
      <c r="F13" s="4">
        <v>-2.0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42">
        <v>15.0</v>
      </c>
      <c r="B14" s="4" t="s">
        <v>627</v>
      </c>
      <c r="C14" s="4">
        <v>-8.0</v>
      </c>
      <c r="D14" s="4">
        <v>-5.0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42">
        <v>15.0</v>
      </c>
      <c r="B15" s="4" t="s">
        <v>628</v>
      </c>
      <c r="C15" s="4">
        <v>-3.0</v>
      </c>
      <c r="D15" s="4">
        <v>-2.0</v>
      </c>
      <c r="E15" s="5"/>
      <c r="F15" s="4">
        <v>-8.0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42">
        <v>15.0</v>
      </c>
      <c r="B16" s="4" t="s">
        <v>629</v>
      </c>
      <c r="C16" s="4">
        <v>-10.0</v>
      </c>
      <c r="D16" s="4">
        <v>-9.0</v>
      </c>
      <c r="E16" s="5"/>
      <c r="F16" s="4">
        <v>-5.0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42">
        <v>15.0</v>
      </c>
      <c r="B17" s="4" t="s">
        <v>630</v>
      </c>
      <c r="C17" s="4">
        <v>-2.0</v>
      </c>
      <c r="D17" s="4">
        <v>-6.0</v>
      </c>
      <c r="E17" s="5"/>
      <c r="F17" s="4">
        <v>-16.0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42">
        <v>15.0</v>
      </c>
      <c r="B18" s="4" t="s">
        <v>631</v>
      </c>
      <c r="C18" s="4">
        <v>-3.0</v>
      </c>
      <c r="D18" s="4">
        <v>-8.0</v>
      </c>
      <c r="E18" s="5"/>
      <c r="F18" s="4">
        <v>-8.0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42">
        <v>15.0</v>
      </c>
      <c r="B19" s="4" t="s">
        <v>632</v>
      </c>
      <c r="C19" s="4">
        <v>-10.0</v>
      </c>
      <c r="D19" s="4">
        <v>-10.0</v>
      </c>
      <c r="E19" s="5"/>
      <c r="F19" s="4">
        <v>-5.0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42">
        <v>15.0</v>
      </c>
      <c r="B20" s="4" t="s">
        <v>633</v>
      </c>
      <c r="C20" s="4">
        <v>-12.0</v>
      </c>
      <c r="D20" s="4">
        <v>-13.0</v>
      </c>
      <c r="E20" s="5"/>
      <c r="F20" s="5">
        <f>+3</f>
        <v>3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42">
        <v>15.0</v>
      </c>
      <c r="B21" s="4" t="s">
        <v>634</v>
      </c>
      <c r="C21" s="5"/>
      <c r="D21" s="5"/>
      <c r="E21" s="5">
        <f>+2</f>
        <v>2</v>
      </c>
      <c r="F21" s="4">
        <v>-12.0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42">
        <v>15.0</v>
      </c>
      <c r="B22" s="4" t="s">
        <v>635</v>
      </c>
      <c r="C22" s="4">
        <v>-8.0</v>
      </c>
      <c r="D22" s="4">
        <v>-6.0</v>
      </c>
      <c r="E22" s="5">
        <f>+5</f>
        <v>5</v>
      </c>
      <c r="F22" s="4">
        <v>-8.0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42">
        <v>15.0</v>
      </c>
      <c r="B23" s="4" t="s">
        <v>636</v>
      </c>
      <c r="C23" s="4">
        <v>-13.0</v>
      </c>
      <c r="D23" s="4">
        <v>-10.0</v>
      </c>
      <c r="E23" s="5">
        <f>+10</f>
        <v>10</v>
      </c>
      <c r="F23" s="4">
        <v>-3.0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42">
        <v>15.0</v>
      </c>
      <c r="B24" s="4" t="s">
        <v>637</v>
      </c>
      <c r="C24" s="4">
        <v>-9.0</v>
      </c>
      <c r="D24" s="4">
        <v>-5.0</v>
      </c>
      <c r="E24" s="5"/>
      <c r="F24" s="4">
        <v>-6.18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42">
        <v>15.0</v>
      </c>
      <c r="B25" s="4" t="s">
        <v>638</v>
      </c>
      <c r="C25" s="4">
        <v>-10.0</v>
      </c>
      <c r="D25" s="4">
        <v>-10.0</v>
      </c>
      <c r="E25" s="5"/>
      <c r="F25" s="5">
        <f>+5.4</f>
        <v>5.4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42">
        <v>15.0</v>
      </c>
      <c r="B26" s="4" t="s">
        <v>639</v>
      </c>
      <c r="C26" s="4">
        <v>-5.0</v>
      </c>
      <c r="D26" s="4">
        <v>-3.0</v>
      </c>
      <c r="E26" s="5"/>
      <c r="F26" s="4">
        <v>-6.48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42">
        <v>15.0</v>
      </c>
      <c r="B27" s="4" t="s">
        <v>640</v>
      </c>
      <c r="C27" s="4">
        <v>-5.0</v>
      </c>
      <c r="D27" s="4">
        <v>-5.0</v>
      </c>
      <c r="E27" s="5"/>
      <c r="F27" s="4">
        <v>-6.48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42">
        <v>15.0</v>
      </c>
      <c r="B28" s="4" t="s">
        <v>641</v>
      </c>
      <c r="C28" s="4">
        <v>-3.0</v>
      </c>
      <c r="D28" s="5"/>
      <c r="E28" s="5"/>
      <c r="F28" s="5">
        <f>+5.4</f>
        <v>5.4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42">
        <v>15.0</v>
      </c>
      <c r="B29" s="4" t="s">
        <v>642</v>
      </c>
      <c r="C29" s="4">
        <v>-5.0</v>
      </c>
      <c r="D29" s="4">
        <v>-5.0</v>
      </c>
      <c r="E29" s="5"/>
      <c r="F29" s="4">
        <v>-2.4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42">
        <v>15.0</v>
      </c>
      <c r="B30" s="4" t="s">
        <v>643</v>
      </c>
      <c r="C30" s="4">
        <v>-3.0</v>
      </c>
      <c r="D30" s="5"/>
      <c r="E30" s="5"/>
      <c r="F30" s="4">
        <v>-2.32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42">
        <v>15.0</v>
      </c>
      <c r="B31" s="4" t="s">
        <v>644</v>
      </c>
      <c r="C31" s="4">
        <v>-3.0</v>
      </c>
      <c r="D31" s="5"/>
      <c r="E31" s="5"/>
      <c r="F31" s="4">
        <v>-2.32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42">
        <v>15.0</v>
      </c>
      <c r="B32" s="4" t="s">
        <v>645</v>
      </c>
      <c r="C32" s="4">
        <v>-3.25</v>
      </c>
      <c r="D32" s="5"/>
      <c r="E32" s="5"/>
      <c r="F32" s="4">
        <v>-2.31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42">
        <v>15.0</v>
      </c>
      <c r="B33" s="4" t="s">
        <v>646</v>
      </c>
      <c r="C33" s="4">
        <v>-3.0</v>
      </c>
      <c r="D33" s="5"/>
      <c r="E33" s="5"/>
      <c r="F33" s="4">
        <v>-2.28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42">
        <v>15.0</v>
      </c>
      <c r="B34" s="4" t="s">
        <v>647</v>
      </c>
      <c r="C34" s="4">
        <v>-2.0</v>
      </c>
      <c r="D34" s="4">
        <v>-6.0</v>
      </c>
      <c r="E34" s="5"/>
      <c r="F34" s="4">
        <v>-16.31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42">
        <v>15.0</v>
      </c>
      <c r="B35" s="4" t="s">
        <v>648</v>
      </c>
      <c r="C35" s="4">
        <v>-4.0</v>
      </c>
      <c r="D35" s="4">
        <v>-9.0</v>
      </c>
      <c r="E35" s="5"/>
      <c r="F35" s="4">
        <v>-6.48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42">
        <v>15.0</v>
      </c>
      <c r="B36" s="4" t="s">
        <v>649</v>
      </c>
      <c r="C36" s="4">
        <v>-2.0</v>
      </c>
      <c r="D36" s="4">
        <v>-1.0</v>
      </c>
      <c r="E36" s="5"/>
      <c r="F36" s="4">
        <v>-16.31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42">
        <v>15.0</v>
      </c>
      <c r="B37" s="4" t="s">
        <v>650</v>
      </c>
      <c r="C37" s="4">
        <v>-3.0</v>
      </c>
      <c r="D37" s="4">
        <v>-3.0</v>
      </c>
      <c r="E37" s="5"/>
      <c r="F37" s="4">
        <v>-12.31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42">
        <v>15.0</v>
      </c>
      <c r="B38" s="4" t="s">
        <v>651</v>
      </c>
      <c r="C38" s="4">
        <v>-3.0</v>
      </c>
      <c r="D38" s="5"/>
      <c r="E38" s="5"/>
      <c r="F38" s="5">
        <f>+5.4</f>
        <v>5.4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42">
        <v>15.0</v>
      </c>
      <c r="B39" s="4" t="s">
        <v>652</v>
      </c>
      <c r="C39" s="4">
        <v>-3.5</v>
      </c>
      <c r="D39" s="5"/>
      <c r="E39" s="5"/>
      <c r="F39" s="5">
        <f t="shared" ref="F39:F40" si="1">+8.1</f>
        <v>8.1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42">
        <v>15.0</v>
      </c>
      <c r="B40" s="4" t="s">
        <v>653</v>
      </c>
      <c r="C40" s="4">
        <v>-3.5</v>
      </c>
      <c r="D40" s="5"/>
      <c r="E40" s="5"/>
      <c r="F40" s="5">
        <f t="shared" si="1"/>
        <v>8.1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42">
        <v>15.0</v>
      </c>
      <c r="B41" s="4" t="s">
        <v>654</v>
      </c>
      <c r="C41" s="4">
        <v>-4.0</v>
      </c>
      <c r="D41" s="4">
        <v>-5.0</v>
      </c>
      <c r="E41" s="5"/>
      <c r="F41" s="5">
        <f t="shared" ref="F41:F42" si="2">+10.8</f>
        <v>10.8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42">
        <v>15.0</v>
      </c>
      <c r="B42" s="4" t="s">
        <v>655</v>
      </c>
      <c r="C42" s="4">
        <v>-4.0</v>
      </c>
      <c r="D42" s="4">
        <v>-5.0</v>
      </c>
      <c r="E42" s="5"/>
      <c r="F42" s="5">
        <f t="shared" si="2"/>
        <v>10.8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42">
        <v>15.0</v>
      </c>
      <c r="B43" s="4" t="s">
        <v>656</v>
      </c>
      <c r="C43" s="4">
        <v>-6.0</v>
      </c>
      <c r="D43" s="4">
        <v>-8.0</v>
      </c>
      <c r="E43" s="5"/>
      <c r="F43" s="5">
        <f t="shared" ref="F43:F44" si="3">+13.5</f>
        <v>13.5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42">
        <v>15.0</v>
      </c>
      <c r="B44" s="4" t="s">
        <v>657</v>
      </c>
      <c r="C44" s="4">
        <v>-6.0</v>
      </c>
      <c r="D44" s="4">
        <v>-8.0</v>
      </c>
      <c r="E44" s="5"/>
      <c r="F44" s="5">
        <f t="shared" si="3"/>
        <v>13.5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42">
        <v>15.0</v>
      </c>
      <c r="B45" s="4" t="s">
        <v>658</v>
      </c>
      <c r="C45" s="4">
        <v>-9.0</v>
      </c>
      <c r="D45" s="4">
        <v>-8.0</v>
      </c>
      <c r="E45" s="5"/>
      <c r="F45" s="5">
        <f t="shared" ref="F45:F46" si="4">+16.2</f>
        <v>16.2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42">
        <v>15.0</v>
      </c>
      <c r="B46" s="4" t="s">
        <v>659</v>
      </c>
      <c r="C46" s="4">
        <v>-9.0</v>
      </c>
      <c r="D46" s="4">
        <v>-8.0</v>
      </c>
      <c r="E46" s="5"/>
      <c r="F46" s="5">
        <f t="shared" si="4"/>
        <v>16.2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42">
        <v>15.0</v>
      </c>
      <c r="B47" s="4" t="s">
        <v>660</v>
      </c>
      <c r="C47" s="4">
        <v>-10.0</v>
      </c>
      <c r="D47" s="4">
        <v>-10.0</v>
      </c>
      <c r="E47" s="5"/>
      <c r="F47" s="5">
        <f t="shared" ref="F47:F48" si="5">+18.9</f>
        <v>18.9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42">
        <v>15.0</v>
      </c>
      <c r="B48" s="4" t="s">
        <v>661</v>
      </c>
      <c r="C48" s="4">
        <v>-10.0</v>
      </c>
      <c r="D48" s="4">
        <v>-10.0</v>
      </c>
      <c r="E48" s="5"/>
      <c r="F48" s="5">
        <f t="shared" si="5"/>
        <v>18.9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42">
        <v>15.0</v>
      </c>
      <c r="B49" s="4" t="s">
        <v>662</v>
      </c>
      <c r="C49" s="4">
        <v>-4.0</v>
      </c>
      <c r="D49" s="4">
        <v>-5.0</v>
      </c>
      <c r="E49" s="5"/>
      <c r="F49" s="5">
        <f>+9.8</f>
        <v>9.8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42">
        <v>15.0</v>
      </c>
      <c r="B50" s="4" t="s">
        <v>663</v>
      </c>
      <c r="C50" s="4">
        <v>-6.0</v>
      </c>
      <c r="D50" s="4">
        <v>-8.0</v>
      </c>
      <c r="E50" s="5"/>
      <c r="F50" s="5">
        <f>+12.5</f>
        <v>12.5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42">
        <v>15.0</v>
      </c>
      <c r="B51" s="4" t="s">
        <v>664</v>
      </c>
      <c r="C51" s="4">
        <v>-10.0</v>
      </c>
      <c r="D51" s="4">
        <v>-10.0</v>
      </c>
      <c r="E51" s="5"/>
      <c r="F51" s="5">
        <f>+17.91</f>
        <v>17.91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42">
        <v>15.0</v>
      </c>
      <c r="B52" s="4" t="s">
        <v>665</v>
      </c>
      <c r="C52" s="4">
        <v>-3.0</v>
      </c>
      <c r="D52" s="5"/>
      <c r="E52" s="5"/>
      <c r="F52" s="4">
        <v>-2.27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42">
        <v>15.0</v>
      </c>
      <c r="B53" s="4" t="s">
        <v>666</v>
      </c>
      <c r="C53" s="4">
        <v>-5.0</v>
      </c>
      <c r="D53" s="4">
        <v>-5.0</v>
      </c>
      <c r="E53" s="5"/>
      <c r="F53" s="4">
        <v>-1.0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42">
        <v>15.0</v>
      </c>
      <c r="B54" s="4" t="s">
        <v>667</v>
      </c>
      <c r="C54" s="4">
        <v>-9.0</v>
      </c>
      <c r="D54" s="4">
        <v>-9.0</v>
      </c>
      <c r="E54" s="5"/>
      <c r="F54" s="4">
        <v>-4.48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42">
        <v>15.0</v>
      </c>
      <c r="B55" s="4" t="s">
        <v>668</v>
      </c>
      <c r="C55" s="4">
        <v>-9.0</v>
      </c>
      <c r="D55" s="4">
        <v>-8.0</v>
      </c>
      <c r="E55" s="5"/>
      <c r="F55" s="5">
        <f>+15.21</f>
        <v>15.21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42">
        <v>15.0</v>
      </c>
      <c r="B56" s="4" t="s">
        <v>669</v>
      </c>
      <c r="C56" s="4">
        <v>-4.0</v>
      </c>
      <c r="D56" s="5">
        <f>+1</f>
        <v>1</v>
      </c>
      <c r="E56" s="5"/>
      <c r="F56" s="4">
        <v>-2.28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42">
        <v>15.0</v>
      </c>
      <c r="B57" s="4" t="s">
        <v>670</v>
      </c>
      <c r="C57" s="4">
        <v>-6.0</v>
      </c>
      <c r="D57" s="4">
        <v>-4.0</v>
      </c>
      <c r="E57" s="5"/>
      <c r="F57" s="5">
        <f t="shared" ref="F57:F58" si="6">+5.4</f>
        <v>5.4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42">
        <v>15.0</v>
      </c>
      <c r="B58" s="4" t="s">
        <v>671</v>
      </c>
      <c r="C58" s="4">
        <v>-4.0</v>
      </c>
      <c r="D58" s="4">
        <v>-3.0</v>
      </c>
      <c r="E58" s="5"/>
      <c r="F58" s="5">
        <f t="shared" si="6"/>
        <v>5.4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42">
        <v>15.0</v>
      </c>
      <c r="B59" s="4" t="s">
        <v>672</v>
      </c>
      <c r="C59" s="4">
        <v>-3.0</v>
      </c>
      <c r="D59" s="5"/>
      <c r="E59" s="5"/>
      <c r="F59" s="4">
        <v>-2.28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42">
        <v>15.0</v>
      </c>
      <c r="B60" s="4" t="s">
        <v>673</v>
      </c>
      <c r="C60" s="4">
        <v>-1.0</v>
      </c>
      <c r="D60" s="5">
        <f>+2</f>
        <v>2</v>
      </c>
      <c r="E60" s="5"/>
      <c r="F60" s="5">
        <f>+2.4</f>
        <v>2.4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42">
        <v>15.0</v>
      </c>
      <c r="B61" s="4" t="s">
        <v>674</v>
      </c>
      <c r="C61" s="4">
        <v>-2.0</v>
      </c>
      <c r="D61" s="4">
        <v>-3.0</v>
      </c>
      <c r="E61" s="5"/>
      <c r="F61" s="5">
        <f>+3.4</f>
        <v>3.4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42">
        <v>15.0</v>
      </c>
      <c r="B62" s="4" t="s">
        <v>675</v>
      </c>
      <c r="C62" s="4">
        <v>-4.0</v>
      </c>
      <c r="D62" s="4">
        <v>-4.0</v>
      </c>
      <c r="E62" s="5"/>
      <c r="F62" s="5">
        <f>+5.4</f>
        <v>5.4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42">
        <v>15.0</v>
      </c>
      <c r="B63" s="4" t="s">
        <v>676</v>
      </c>
      <c r="C63" s="4">
        <v>-3.0</v>
      </c>
      <c r="D63" s="5">
        <f>+1</f>
        <v>1</v>
      </c>
      <c r="E63" s="5"/>
      <c r="F63" s="4">
        <v>-2.28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42">
        <v>15.0</v>
      </c>
      <c r="B64" s="4" t="s">
        <v>677</v>
      </c>
      <c r="C64" s="4">
        <v>-5.0</v>
      </c>
      <c r="D64" s="5"/>
      <c r="E64" s="5"/>
      <c r="F64" s="4">
        <v>-4.28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42">
        <v>15.0</v>
      </c>
      <c r="B65" s="4" t="s">
        <v>678</v>
      </c>
      <c r="C65" s="4">
        <v>-8.0</v>
      </c>
      <c r="D65" s="5">
        <f>+3</f>
        <v>3</v>
      </c>
      <c r="E65" s="5"/>
      <c r="F65" s="4">
        <v>-1.28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42">
        <v>15.0</v>
      </c>
      <c r="B66" s="4" t="s">
        <v>679</v>
      </c>
      <c r="C66" s="4">
        <v>-6.0</v>
      </c>
      <c r="D66" s="5"/>
      <c r="E66" s="5"/>
      <c r="F66" s="4">
        <v>-4.28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42">
        <v>15.0</v>
      </c>
      <c r="B67" s="4" t="s">
        <v>680</v>
      </c>
      <c r="C67" s="4">
        <v>-3.0</v>
      </c>
      <c r="D67" s="5"/>
      <c r="E67" s="5"/>
      <c r="F67" s="4">
        <v>-2.4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42">
        <v>15.0</v>
      </c>
      <c r="B68" s="4" t="s">
        <v>681</v>
      </c>
      <c r="C68" s="4">
        <v>-5.0</v>
      </c>
      <c r="D68" s="4">
        <v>-3.0</v>
      </c>
      <c r="E68" s="5"/>
      <c r="F68" s="5">
        <f>+1.2</f>
        <v>1.2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42">
        <v>15.0</v>
      </c>
      <c r="B69" s="4" t="s">
        <v>682</v>
      </c>
      <c r="C69" s="4">
        <v>-10.0</v>
      </c>
      <c r="D69" s="4">
        <v>-10.0</v>
      </c>
      <c r="E69" s="5"/>
      <c r="F69" s="5">
        <f>+2.2</f>
        <v>2.2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42">
        <v>15.0</v>
      </c>
      <c r="B70" s="4" t="s">
        <v>683</v>
      </c>
      <c r="C70" s="4">
        <v>-9.0</v>
      </c>
      <c r="D70" s="4">
        <v>-7.0</v>
      </c>
      <c r="E70" s="5"/>
      <c r="F70" s="4">
        <v>-2.48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42">
        <v>15.0</v>
      </c>
      <c r="B71" s="4" t="s">
        <v>684</v>
      </c>
      <c r="C71" s="4">
        <v>-4.0</v>
      </c>
      <c r="D71" s="4">
        <v>-4.0</v>
      </c>
      <c r="E71" s="5"/>
      <c r="F71" s="4">
        <v>-4.48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42">
        <v>15.0</v>
      </c>
      <c r="B72" s="4" t="s">
        <v>685</v>
      </c>
      <c r="C72" s="4">
        <v>-3.0</v>
      </c>
      <c r="D72" s="5"/>
      <c r="E72" s="5"/>
      <c r="F72" s="4">
        <v>-1.28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42">
        <v>15.0</v>
      </c>
      <c r="B73" s="4" t="s">
        <v>686</v>
      </c>
      <c r="C73" s="4">
        <v>-3.0</v>
      </c>
      <c r="D73" s="5"/>
      <c r="E73" s="5"/>
      <c r="F73" s="4">
        <v>-1.28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42">
        <v>15.0</v>
      </c>
      <c r="B74" s="4" t="s">
        <v>687</v>
      </c>
      <c r="C74" s="4">
        <v>-5.0</v>
      </c>
      <c r="D74" s="4">
        <v>-11.0</v>
      </c>
      <c r="E74" s="5"/>
      <c r="F74" s="4">
        <v>-4.2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42">
        <v>15.0</v>
      </c>
      <c r="B75" s="4" t="s">
        <v>688</v>
      </c>
      <c r="C75" s="4">
        <v>-6.0</v>
      </c>
      <c r="D75" s="4">
        <v>-12.0</v>
      </c>
      <c r="E75" s="5"/>
      <c r="F75" s="4">
        <v>-3.1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42">
        <v>15.0</v>
      </c>
      <c r="B76" s="4" t="s">
        <v>689</v>
      </c>
      <c r="C76" s="4">
        <v>-5.0</v>
      </c>
      <c r="D76" s="4">
        <v>-6.0</v>
      </c>
      <c r="E76" s="5"/>
      <c r="F76" s="4">
        <v>-2.6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42">
        <v>15.0</v>
      </c>
      <c r="B77" s="4" t="s">
        <v>690</v>
      </c>
      <c r="C77" s="4">
        <v>-9.0</v>
      </c>
      <c r="D77" s="4">
        <v>-11.0</v>
      </c>
      <c r="E77" s="5"/>
      <c r="F77" s="4">
        <v>-4.48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42">
        <v>15.0</v>
      </c>
      <c r="B78" s="4" t="s">
        <v>691</v>
      </c>
      <c r="C78" s="4">
        <v>-5.0</v>
      </c>
      <c r="D78" s="4">
        <v>-5.0</v>
      </c>
      <c r="E78" s="5"/>
      <c r="F78" s="4">
        <v>-6.48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42">
        <v>15.0</v>
      </c>
      <c r="B79" s="4" t="s">
        <v>692</v>
      </c>
      <c r="C79" s="4">
        <v>-7.0</v>
      </c>
      <c r="D79" s="4">
        <v>-8.0</v>
      </c>
      <c r="E79" s="5"/>
      <c r="F79" s="4">
        <v>-4.48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42">
        <v>15.0</v>
      </c>
      <c r="B80" s="4" t="s">
        <v>693</v>
      </c>
      <c r="C80" s="4">
        <v>-10.0</v>
      </c>
      <c r="D80" s="4">
        <v>-4.0</v>
      </c>
      <c r="E80" s="5"/>
      <c r="F80" s="4">
        <v>-5.58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42">
        <v>15.0</v>
      </c>
      <c r="B81" s="4" t="s">
        <v>694</v>
      </c>
      <c r="C81" s="4">
        <v>-3.0</v>
      </c>
      <c r="D81" s="5"/>
      <c r="E81" s="5"/>
      <c r="F81" s="4">
        <v>-1.28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42">
        <v>15.0</v>
      </c>
      <c r="B82" s="4" t="s">
        <v>695</v>
      </c>
      <c r="C82" s="4">
        <v>-3.0</v>
      </c>
      <c r="D82" s="4">
        <v>-5.0</v>
      </c>
      <c r="E82" s="5"/>
      <c r="F82" s="4">
        <v>-2.0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42">
        <v>15.0</v>
      </c>
      <c r="B83" s="4" t="s">
        <v>696</v>
      </c>
      <c r="C83" s="4">
        <v>-4.0</v>
      </c>
      <c r="D83" s="4">
        <v>-3.0</v>
      </c>
      <c r="E83" s="5">
        <f>+5</f>
        <v>5</v>
      </c>
      <c r="F83" s="4">
        <v>-5.2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42">
        <v>15.0</v>
      </c>
      <c r="B84" s="4" t="s">
        <v>697</v>
      </c>
      <c r="C84" s="4">
        <v>-4.0</v>
      </c>
      <c r="D84" s="4">
        <v>-4.0</v>
      </c>
      <c r="E84" s="5">
        <f t="shared" ref="E84:E86" si="7">+0</f>
        <v>0</v>
      </c>
      <c r="F84" s="5">
        <f>+1.4</f>
        <v>1.4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42">
        <v>15.0</v>
      </c>
      <c r="B85" s="4" t="s">
        <v>698</v>
      </c>
      <c r="C85" s="4">
        <v>-8.0</v>
      </c>
      <c r="D85" s="4">
        <v>-10.0</v>
      </c>
      <c r="E85" s="5">
        <f t="shared" si="7"/>
        <v>0</v>
      </c>
      <c r="F85" s="5">
        <f>+2.4</f>
        <v>2.4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42">
        <v>15.0</v>
      </c>
      <c r="B86" s="4" t="s">
        <v>699</v>
      </c>
      <c r="C86" s="4">
        <v>-6.0</v>
      </c>
      <c r="D86" s="4">
        <v>-11.0</v>
      </c>
      <c r="E86" s="5">
        <f t="shared" si="7"/>
        <v>0</v>
      </c>
      <c r="F86" s="4">
        <v>-4.2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42">
        <v>15.0</v>
      </c>
      <c r="B87" s="4" t="s">
        <v>700</v>
      </c>
      <c r="C87" s="4">
        <v>-3.0</v>
      </c>
      <c r="D87" s="5">
        <f t="shared" ref="D87:E87" si="8">+0</f>
        <v>0</v>
      </c>
      <c r="E87" s="5">
        <f t="shared" si="8"/>
        <v>0</v>
      </c>
      <c r="F87" s="4">
        <v>-1.08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42">
        <v>15.0</v>
      </c>
      <c r="B88" s="4" t="s">
        <v>701</v>
      </c>
      <c r="C88" s="4">
        <v>-3.0</v>
      </c>
      <c r="D88" s="5">
        <f t="shared" ref="D88:E88" si="9">+0</f>
        <v>0</v>
      </c>
      <c r="E88" s="5">
        <f t="shared" si="9"/>
        <v>0</v>
      </c>
      <c r="F88" s="4">
        <v>-0.78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42">
        <v>16.0</v>
      </c>
      <c r="B89" s="4" t="s">
        <v>702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42">
        <v>16.0</v>
      </c>
      <c r="B90" s="4" t="s">
        <v>703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42">
        <v>16.0</v>
      </c>
      <c r="B91" s="4" t="s">
        <v>704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42">
        <v>16.0</v>
      </c>
      <c r="B92" s="4" t="s">
        <v>705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42">
        <v>16.0</v>
      </c>
      <c r="B93" s="4" t="s">
        <v>706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42">
        <v>16.0</v>
      </c>
      <c r="B94" s="4" t="s">
        <v>707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42">
        <v>16.0</v>
      </c>
      <c r="B95" s="4" t="s">
        <v>708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42">
        <v>16.0</v>
      </c>
      <c r="B96" s="4" t="s">
        <v>709</v>
      </c>
      <c r="C96" s="4">
        <v>-1.0</v>
      </c>
      <c r="D96" s="5">
        <f>+6</f>
        <v>6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42">
        <v>16.0</v>
      </c>
      <c r="B97" s="4" t="s">
        <v>710</v>
      </c>
      <c r="C97" s="4">
        <v>-3.0</v>
      </c>
      <c r="D97" s="5">
        <f>+14</f>
        <v>14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42">
        <v>16.0</v>
      </c>
      <c r="B98" s="4" t="s">
        <v>711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42">
        <v>16.0</v>
      </c>
      <c r="B99" s="4" t="s">
        <v>712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42">
        <v>16.0</v>
      </c>
      <c r="B100" s="4" t="s">
        <v>713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42">
        <v>16.0</v>
      </c>
      <c r="B101" s="4" t="s">
        <v>714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42">
        <v>16.0</v>
      </c>
      <c r="B102" s="4" t="s">
        <v>715</v>
      </c>
      <c r="C102" s="5"/>
      <c r="D102" s="5">
        <f t="shared" ref="D102:D103" si="10">+1</f>
        <v>1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42">
        <v>16.0</v>
      </c>
      <c r="B103" s="4" t="s">
        <v>716</v>
      </c>
      <c r="C103" s="5"/>
      <c r="D103" s="5">
        <f t="shared" si="10"/>
        <v>1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42">
        <v>16.0</v>
      </c>
      <c r="B104" s="4" t="s">
        <v>717</v>
      </c>
      <c r="C104" s="5"/>
      <c r="D104" s="5">
        <f>+2</f>
        <v>2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42">
        <v>16.0</v>
      </c>
      <c r="B105" s="4" t="s">
        <v>718</v>
      </c>
      <c r="C105" s="4">
        <v>-3.0</v>
      </c>
      <c r="D105" s="5">
        <f>+12</f>
        <v>12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42">
        <v>16.0</v>
      </c>
      <c r="B106" s="4" t="s">
        <v>719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42">
        <v>17.0</v>
      </c>
      <c r="B107" s="4" t="s">
        <v>720</v>
      </c>
      <c r="C107" s="4">
        <v>-4.0</v>
      </c>
      <c r="D107" s="5">
        <f>+12</f>
        <v>12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42">
        <v>17.0</v>
      </c>
      <c r="B108" s="4" t="s">
        <v>721</v>
      </c>
      <c r="C108" s="5"/>
      <c r="D108" s="5">
        <f>+15</f>
        <v>15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42">
        <v>17.0</v>
      </c>
      <c r="B109" s="4" t="s">
        <v>722</v>
      </c>
      <c r="C109" s="4">
        <v>-3.0</v>
      </c>
      <c r="D109" s="5">
        <f>+11</f>
        <v>11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42">
        <v>17.0</v>
      </c>
      <c r="B110" s="4" t="s">
        <v>723</v>
      </c>
      <c r="C110" s="4">
        <v>-1.0</v>
      </c>
      <c r="D110" s="5">
        <f>+9</f>
        <v>9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42">
        <v>17.0</v>
      </c>
      <c r="B111" s="4" t="s">
        <v>724</v>
      </c>
      <c r="C111" s="4">
        <v>-4.0</v>
      </c>
      <c r="D111" s="5">
        <f>+6</f>
        <v>6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42">
        <v>17.0</v>
      </c>
      <c r="B112" s="4" t="s">
        <v>725</v>
      </c>
      <c r="C112" s="4">
        <v>-1.0</v>
      </c>
      <c r="D112" s="5">
        <f>+3</f>
        <v>3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42">
        <v>17.0</v>
      </c>
      <c r="B113" s="4" t="s">
        <v>726</v>
      </c>
      <c r="C113" s="4">
        <v>-3.0</v>
      </c>
      <c r="D113" s="5">
        <f>+10</f>
        <v>10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42">
        <v>17.0</v>
      </c>
      <c r="B114" s="4" t="s">
        <v>727</v>
      </c>
      <c r="C114" s="4">
        <v>-6.0</v>
      </c>
      <c r="D114" s="5">
        <f>+7</f>
        <v>7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42">
        <v>17.0</v>
      </c>
      <c r="B115" s="4" t="s">
        <v>728</v>
      </c>
      <c r="C115" s="4">
        <v>-2.0</v>
      </c>
      <c r="D115" s="5">
        <f>+9</f>
        <v>9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42">
        <v>17.0</v>
      </c>
      <c r="B116" s="4" t="s">
        <v>729</v>
      </c>
      <c r="C116" s="5"/>
      <c r="D116" s="5">
        <f>+15</f>
        <v>15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42">
        <v>17.0</v>
      </c>
      <c r="B117" s="4" t="s">
        <v>730</v>
      </c>
      <c r="C117" s="4">
        <v>-1.0</v>
      </c>
      <c r="D117" s="5">
        <f>+8</f>
        <v>8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42">
        <v>17.0</v>
      </c>
      <c r="B118" s="4" t="s">
        <v>731</v>
      </c>
      <c r="C118" s="4">
        <v>-2.0</v>
      </c>
      <c r="D118" s="5">
        <f>+7</f>
        <v>7</v>
      </c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42">
        <v>17.0</v>
      </c>
      <c r="B119" s="4" t="s">
        <v>732</v>
      </c>
      <c r="C119" s="5"/>
      <c r="D119" s="5">
        <f>+10</f>
        <v>10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42">
        <v>17.0</v>
      </c>
      <c r="B120" s="4" t="s">
        <v>733</v>
      </c>
      <c r="C120" s="4">
        <v>-1.0</v>
      </c>
      <c r="D120" s="5">
        <f>+7</f>
        <v>7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42">
        <v>17.0</v>
      </c>
      <c r="B121" s="4" t="s">
        <v>734</v>
      </c>
      <c r="C121" s="5"/>
      <c r="D121" s="5">
        <f>+6</f>
        <v>6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42">
        <v>17.0</v>
      </c>
      <c r="B122" s="4" t="s">
        <v>735</v>
      </c>
      <c r="C122" s="4">
        <v>-3.0</v>
      </c>
      <c r="D122" s="5">
        <f>+12</f>
        <v>12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42">
        <v>17.0</v>
      </c>
      <c r="B123" s="4" t="s">
        <v>736</v>
      </c>
      <c r="C123" s="5"/>
      <c r="D123" s="5">
        <f>+10</f>
        <v>10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42">
        <v>17.0</v>
      </c>
      <c r="B124" s="4" t="s">
        <v>737</v>
      </c>
      <c r="C124" s="5"/>
      <c r="D124" s="5">
        <f>+8</f>
        <v>8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42">
        <v>17.0</v>
      </c>
      <c r="B125" s="4" t="s">
        <v>738</v>
      </c>
      <c r="C125" s="4">
        <v>-1.0</v>
      </c>
      <c r="D125" s="5">
        <f>+14</f>
        <v>14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42">
        <v>17.0</v>
      </c>
      <c r="B126" s="4" t="s">
        <v>739</v>
      </c>
      <c r="C126" s="4">
        <v>-1.0</v>
      </c>
      <c r="D126" s="5">
        <f t="shared" ref="D126:D127" si="11">+10</f>
        <v>10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42">
        <v>17.0</v>
      </c>
      <c r="B127" s="4" t="s">
        <v>740</v>
      </c>
      <c r="C127" s="4">
        <v>-1.0</v>
      </c>
      <c r="D127" s="5">
        <f t="shared" si="11"/>
        <v>10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42">
        <v>17.0</v>
      </c>
      <c r="B128" s="4" t="s">
        <v>741</v>
      </c>
      <c r="C128" s="4">
        <v>-1.0</v>
      </c>
      <c r="D128" s="5">
        <f>+6</f>
        <v>6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42">
        <v>17.0</v>
      </c>
      <c r="B129" s="4" t="s">
        <v>742</v>
      </c>
      <c r="C129" s="5"/>
      <c r="D129" s="5">
        <f>+7</f>
        <v>7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42">
        <v>17.0</v>
      </c>
      <c r="B130" s="4" t="s">
        <v>743</v>
      </c>
      <c r="C130" s="4">
        <v>-5.0</v>
      </c>
      <c r="D130" s="5">
        <f>+10</f>
        <v>10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42">
        <v>17.0</v>
      </c>
      <c r="B131" s="4" t="s">
        <v>744</v>
      </c>
      <c r="C131" s="5"/>
      <c r="D131" s="5">
        <f t="shared" ref="D131:D132" si="12">+4</f>
        <v>4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42">
        <v>17.0</v>
      </c>
      <c r="B132" s="4" t="s">
        <v>745</v>
      </c>
      <c r="C132" s="5"/>
      <c r="D132" s="5">
        <f t="shared" si="12"/>
        <v>4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42">
        <v>17.0</v>
      </c>
      <c r="B133" s="4" t="s">
        <v>746</v>
      </c>
      <c r="C133" s="4">
        <v>-2.0</v>
      </c>
      <c r="D133" s="5">
        <f>+5</f>
        <v>5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42">
        <v>17.0</v>
      </c>
      <c r="B134" s="4" t="s">
        <v>747</v>
      </c>
      <c r="C134" s="5"/>
      <c r="D134" s="5">
        <f>+6</f>
        <v>6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42">
        <v>17.0</v>
      </c>
      <c r="B135" s="4" t="s">
        <v>748</v>
      </c>
      <c r="C135" s="4">
        <v>-2.0</v>
      </c>
      <c r="D135" s="5">
        <f>+10</f>
        <v>10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42">
        <v>17.0</v>
      </c>
      <c r="B136" s="4" t="s">
        <v>749</v>
      </c>
      <c r="C136" s="4">
        <v>-3.0</v>
      </c>
      <c r="D136" s="5">
        <f>+14</f>
        <v>14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42">
        <v>17.0</v>
      </c>
      <c r="B137" s="4" t="s">
        <v>750</v>
      </c>
      <c r="C137" s="5"/>
      <c r="D137" s="5">
        <f>+7</f>
        <v>7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42">
        <v>17.0</v>
      </c>
      <c r="B138" s="4" t="s">
        <v>751</v>
      </c>
      <c r="C138" s="5"/>
      <c r="D138" s="5">
        <f t="shared" ref="D138:D140" si="13">+9</f>
        <v>9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42">
        <v>17.0</v>
      </c>
      <c r="B139" s="4" t="s">
        <v>752</v>
      </c>
      <c r="C139" s="5"/>
      <c r="D139" s="5">
        <f t="shared" si="13"/>
        <v>9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42">
        <v>17.0</v>
      </c>
      <c r="B140" s="4" t="s">
        <v>753</v>
      </c>
      <c r="C140" s="5"/>
      <c r="D140" s="5">
        <f t="shared" si="13"/>
        <v>9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42">
        <v>17.0</v>
      </c>
      <c r="B141" s="4" t="s">
        <v>754</v>
      </c>
      <c r="C141" s="5"/>
      <c r="D141" s="5">
        <f>+7</f>
        <v>7</v>
      </c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42">
        <v>17.0</v>
      </c>
      <c r="B142" s="4" t="s">
        <v>755</v>
      </c>
      <c r="C142" s="4">
        <v>-3.0</v>
      </c>
      <c r="D142" s="5">
        <f>+8</f>
        <v>8</v>
      </c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42">
        <v>17.0</v>
      </c>
      <c r="B143" s="4" t="s">
        <v>756</v>
      </c>
      <c r="C143" s="4">
        <v>-2.0</v>
      </c>
      <c r="D143" s="5">
        <f>+5</f>
        <v>5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42">
        <v>17.0</v>
      </c>
      <c r="B144" s="4" t="s">
        <v>757</v>
      </c>
      <c r="C144" s="4">
        <v>-1.0</v>
      </c>
      <c r="D144" s="5">
        <f>+4</f>
        <v>4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42">
        <v>17.0</v>
      </c>
      <c r="B145" s="4" t="s">
        <v>758</v>
      </c>
      <c r="C145" s="5"/>
      <c r="D145" s="5">
        <f>+9</f>
        <v>9</v>
      </c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42">
        <v>17.0</v>
      </c>
      <c r="B146" s="4" t="s">
        <v>759</v>
      </c>
      <c r="C146" s="4">
        <v>-3.0</v>
      </c>
      <c r="D146" s="5">
        <f>+10</f>
        <v>10</v>
      </c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42">
        <v>17.0</v>
      </c>
      <c r="B147" s="4" t="s">
        <v>760</v>
      </c>
      <c r="C147" s="5"/>
      <c r="D147" s="5">
        <f>+6</f>
        <v>6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42">
        <v>17.0</v>
      </c>
      <c r="B148" s="4" t="s">
        <v>761</v>
      </c>
      <c r="C148" s="5"/>
      <c r="D148" s="5">
        <f>+10</f>
        <v>10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42">
        <v>17.0</v>
      </c>
      <c r="B149" s="4" t="s">
        <v>762</v>
      </c>
      <c r="C149" s="5"/>
      <c r="D149" s="5">
        <f>+4</f>
        <v>4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42">
        <v>17.0</v>
      </c>
      <c r="B150" s="4" t="s">
        <v>763</v>
      </c>
      <c r="C150" s="4">
        <v>-2.0</v>
      </c>
      <c r="D150" s="5">
        <f>+10</f>
        <v>10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42">
        <v>17.0</v>
      </c>
      <c r="B151" s="4" t="s">
        <v>764</v>
      </c>
      <c r="C151" s="5"/>
      <c r="D151" s="5">
        <f>+5</f>
        <v>5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42">
        <v>17.0</v>
      </c>
      <c r="B152" s="4" t="s">
        <v>765</v>
      </c>
      <c r="C152" s="5"/>
      <c r="D152" s="5">
        <f t="shared" ref="D152:D154" si="14">+4</f>
        <v>4</v>
      </c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42">
        <v>17.0</v>
      </c>
      <c r="B153" s="4" t="s">
        <v>766</v>
      </c>
      <c r="C153" s="5"/>
      <c r="D153" s="5">
        <f t="shared" si="14"/>
        <v>4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42">
        <v>17.0</v>
      </c>
      <c r="B154" s="4" t="s">
        <v>767</v>
      </c>
      <c r="C154" s="5"/>
      <c r="D154" s="5">
        <f t="shared" si="14"/>
        <v>4</v>
      </c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42">
        <v>17.0</v>
      </c>
      <c r="B155" s="4" t="s">
        <v>768</v>
      </c>
      <c r="C155" s="5"/>
      <c r="D155" s="5">
        <f>+5</f>
        <v>5</v>
      </c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42">
        <v>17.0</v>
      </c>
      <c r="B156" s="4" t="s">
        <v>769</v>
      </c>
      <c r="C156" s="4">
        <v>-3.0</v>
      </c>
      <c r="D156" s="5">
        <f>+11</f>
        <v>11</v>
      </c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42">
        <v>17.0</v>
      </c>
      <c r="B157" s="4" t="s">
        <v>770</v>
      </c>
      <c r="C157" s="5"/>
      <c r="D157" s="5">
        <f>+8</f>
        <v>8</v>
      </c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42">
        <v>17.0</v>
      </c>
      <c r="B158" s="4" t="s">
        <v>771</v>
      </c>
      <c r="C158" s="5"/>
      <c r="D158" s="5">
        <f>+5</f>
        <v>5</v>
      </c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42">
        <v>17.0</v>
      </c>
      <c r="B159" s="4" t="s">
        <v>772</v>
      </c>
      <c r="C159" s="4">
        <v>-1.0</v>
      </c>
      <c r="D159" s="5">
        <f>+3</f>
        <v>3</v>
      </c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42">
        <v>17.0</v>
      </c>
      <c r="B160" s="4" t="s">
        <v>773</v>
      </c>
      <c r="C160" s="5"/>
      <c r="D160" s="5">
        <f>+7</f>
        <v>7</v>
      </c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42">
        <v>17.0</v>
      </c>
      <c r="B161" s="4" t="s">
        <v>774</v>
      </c>
      <c r="C161" s="4">
        <v>-2.0</v>
      </c>
      <c r="D161" s="5">
        <f>+5</f>
        <v>5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42">
        <v>17.0</v>
      </c>
      <c r="B162" s="4" t="s">
        <v>775</v>
      </c>
      <c r="C162" s="4">
        <v>-2.0</v>
      </c>
      <c r="D162" s="5">
        <f>+10</f>
        <v>10</v>
      </c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42">
        <v>17.0</v>
      </c>
      <c r="B163" s="4" t="s">
        <v>776</v>
      </c>
      <c r="C163" s="4">
        <v>-1.0</v>
      </c>
      <c r="D163" s="5">
        <f>+9</f>
        <v>9</v>
      </c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42">
        <v>17.0</v>
      </c>
      <c r="B164" s="4" t="s">
        <v>777</v>
      </c>
      <c r="C164" s="4">
        <v>-1.0</v>
      </c>
      <c r="D164" s="5">
        <f>+7</f>
        <v>7</v>
      </c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42">
        <v>17.0</v>
      </c>
      <c r="B165" s="4" t="s">
        <v>778</v>
      </c>
      <c r="C165" s="4">
        <v>-1.2</v>
      </c>
      <c r="D165" s="5">
        <f>+2</f>
        <v>2</v>
      </c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42">
        <v>17.0</v>
      </c>
      <c r="B166" s="4" t="s">
        <v>779</v>
      </c>
      <c r="C166" s="5"/>
      <c r="D166" s="5">
        <f>+5</f>
        <v>5</v>
      </c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42">
        <v>17.0</v>
      </c>
      <c r="B167" s="4" t="s">
        <v>780</v>
      </c>
      <c r="C167" s="5"/>
      <c r="D167" s="5">
        <f>+9</f>
        <v>9</v>
      </c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42">
        <v>17.0</v>
      </c>
      <c r="B168" s="4" t="s">
        <v>781</v>
      </c>
      <c r="C168" s="4">
        <v>-1.1</v>
      </c>
      <c r="D168" s="5">
        <f>+2</f>
        <v>2</v>
      </c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42">
        <v>17.0</v>
      </c>
      <c r="B169" s="4" t="s">
        <v>782</v>
      </c>
      <c r="C169" s="4">
        <v>-2.0</v>
      </c>
      <c r="D169" s="5">
        <f>+7</f>
        <v>7</v>
      </c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42">
        <v>17.0</v>
      </c>
      <c r="B170" s="4" t="s">
        <v>783</v>
      </c>
      <c r="C170" s="4">
        <v>-2.0</v>
      </c>
      <c r="D170" s="5">
        <f>+9</f>
        <v>9</v>
      </c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42">
        <v>17.0</v>
      </c>
      <c r="B171" s="4" t="s">
        <v>784</v>
      </c>
      <c r="C171" s="5"/>
      <c r="D171" s="5">
        <f>+4</f>
        <v>4</v>
      </c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42">
        <v>17.0</v>
      </c>
      <c r="B172" s="4" t="s">
        <v>785</v>
      </c>
      <c r="C172" s="5"/>
      <c r="D172" s="5">
        <f>+5</f>
        <v>5</v>
      </c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42">
        <v>17.0</v>
      </c>
      <c r="B173" s="4" t="s">
        <v>786</v>
      </c>
      <c r="C173" s="4">
        <v>-0.5</v>
      </c>
      <c r="D173" s="5">
        <f>+4</f>
        <v>4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42">
        <v>17.0</v>
      </c>
      <c r="B174" s="4" t="s">
        <v>787</v>
      </c>
      <c r="C174" s="5"/>
      <c r="D174" s="5">
        <f>+5</f>
        <v>5</v>
      </c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42">
        <v>17.0</v>
      </c>
      <c r="B175" s="4" t="s">
        <v>788</v>
      </c>
      <c r="C175" s="5"/>
      <c r="D175" s="5">
        <f>+13</f>
        <v>13</v>
      </c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42">
        <v>17.0</v>
      </c>
      <c r="B176" s="4" t="s">
        <v>789</v>
      </c>
      <c r="C176" s="5"/>
      <c r="D176" s="5">
        <f>+7</f>
        <v>7</v>
      </c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42">
        <v>17.0</v>
      </c>
      <c r="B177" s="4" t="s">
        <v>790</v>
      </c>
      <c r="C177" s="5"/>
      <c r="D177" s="5">
        <f t="shared" ref="D177:D178" si="15">+5</f>
        <v>5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42">
        <v>17.0</v>
      </c>
      <c r="B178" s="4" t="s">
        <v>791</v>
      </c>
      <c r="C178" s="5"/>
      <c r="D178" s="5">
        <f t="shared" si="15"/>
        <v>5</v>
      </c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42">
        <v>17.0</v>
      </c>
      <c r="B179" s="4" t="s">
        <v>792</v>
      </c>
      <c r="C179" s="4">
        <v>-4.0</v>
      </c>
      <c r="D179" s="5">
        <f>+6</f>
        <v>6</v>
      </c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42">
        <v>17.0</v>
      </c>
      <c r="B180" s="4" t="s">
        <v>793</v>
      </c>
      <c r="C180" s="4">
        <v>-4.0</v>
      </c>
      <c r="D180" s="5">
        <f>+5</f>
        <v>5</v>
      </c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42">
        <v>17.0</v>
      </c>
      <c r="B181" s="4" t="s">
        <v>794</v>
      </c>
      <c r="C181" s="5"/>
      <c r="D181" s="5">
        <f>+10</f>
        <v>10</v>
      </c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42">
        <v>17.0</v>
      </c>
      <c r="B182" s="4" t="s">
        <v>795</v>
      </c>
      <c r="C182" s="4">
        <v>-1.0</v>
      </c>
      <c r="D182" s="5">
        <f t="shared" ref="D182:D183" si="16">+8</f>
        <v>8</v>
      </c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42">
        <v>17.0</v>
      </c>
      <c r="B183" s="4" t="s">
        <v>796</v>
      </c>
      <c r="C183" s="4">
        <v>-1.0</v>
      </c>
      <c r="D183" s="5">
        <f t="shared" si="16"/>
        <v>8</v>
      </c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42">
        <v>17.0</v>
      </c>
      <c r="B184" s="4" t="s">
        <v>797</v>
      </c>
      <c r="C184" s="4">
        <v>-3.0</v>
      </c>
      <c r="D184" s="5">
        <f>+13</f>
        <v>13</v>
      </c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42">
        <v>17.0</v>
      </c>
      <c r="B185" s="4" t="s">
        <v>798</v>
      </c>
      <c r="C185" s="4">
        <v>-2.0</v>
      </c>
      <c r="D185" s="5">
        <f t="shared" ref="D185:D186" si="17">+6</f>
        <v>6</v>
      </c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42">
        <v>17.0</v>
      </c>
      <c r="B186" s="4" t="s">
        <v>799</v>
      </c>
      <c r="C186" s="4">
        <v>-1.0</v>
      </c>
      <c r="D186" s="5">
        <f t="shared" si="17"/>
        <v>6</v>
      </c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42">
        <v>17.0</v>
      </c>
      <c r="B187" s="4" t="s">
        <v>800</v>
      </c>
      <c r="C187" s="4">
        <v>-1.0</v>
      </c>
      <c r="D187" s="5">
        <f>+3</f>
        <v>3</v>
      </c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42">
        <v>17.0</v>
      </c>
      <c r="B188" s="4" t="s">
        <v>801</v>
      </c>
      <c r="C188" s="4">
        <v>-1.0</v>
      </c>
      <c r="D188" s="5">
        <f>+11</f>
        <v>11</v>
      </c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42">
        <v>17.0</v>
      </c>
      <c r="B189" s="4" t="s">
        <v>802</v>
      </c>
      <c r="C189" s="5"/>
      <c r="D189" s="5">
        <f>+6</f>
        <v>6</v>
      </c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42">
        <v>17.0</v>
      </c>
      <c r="B190" s="4" t="s">
        <v>803</v>
      </c>
      <c r="C190" s="4">
        <v>-1.0</v>
      </c>
      <c r="D190" s="5">
        <f>+3</f>
        <v>3</v>
      </c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42">
        <v>17.0</v>
      </c>
      <c r="B191" s="4" t="s">
        <v>804</v>
      </c>
      <c r="C191" s="4">
        <v>-4.0</v>
      </c>
      <c r="D191" s="5">
        <f>+12</f>
        <v>12</v>
      </c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42">
        <v>17.0</v>
      </c>
      <c r="B192" s="4" t="s">
        <v>805</v>
      </c>
      <c r="C192" s="4">
        <v>-1.0</v>
      </c>
      <c r="D192" s="5">
        <f>+11</f>
        <v>11</v>
      </c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42">
        <v>17.0</v>
      </c>
      <c r="B193" s="4" t="s">
        <v>806</v>
      </c>
      <c r="C193" s="4">
        <v>-1.0</v>
      </c>
      <c r="D193" s="5">
        <f t="shared" ref="D193:D194" si="18">+7</f>
        <v>7</v>
      </c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42">
        <v>17.0</v>
      </c>
      <c r="B194" s="4" t="s">
        <v>807</v>
      </c>
      <c r="C194" s="4">
        <v>-2.0</v>
      </c>
      <c r="D194" s="5">
        <f t="shared" si="18"/>
        <v>7</v>
      </c>
      <c r="E194" s="5">
        <f t="shared" ref="E194:E195" si="19">+1</f>
        <v>1</v>
      </c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42">
        <v>17.0</v>
      </c>
      <c r="B195" s="4" t="s">
        <v>808</v>
      </c>
      <c r="C195" s="4">
        <v>-4.0</v>
      </c>
      <c r="D195" s="5">
        <f>+11</f>
        <v>11</v>
      </c>
      <c r="E195" s="5">
        <f t="shared" si="19"/>
        <v>1</v>
      </c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42">
        <v>17.0</v>
      </c>
      <c r="B196" s="4" t="s">
        <v>809</v>
      </c>
      <c r="C196" s="4">
        <v>-1.0</v>
      </c>
      <c r="D196" s="5">
        <f t="shared" ref="D196:D197" si="20">+7</f>
        <v>7</v>
      </c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42">
        <v>17.0</v>
      </c>
      <c r="B197" s="4" t="s">
        <v>810</v>
      </c>
      <c r="C197" s="4">
        <v>-5.0</v>
      </c>
      <c r="D197" s="5">
        <f t="shared" si="20"/>
        <v>7</v>
      </c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42">
        <v>17.0</v>
      </c>
      <c r="B198" s="4" t="s">
        <v>811</v>
      </c>
      <c r="C198" s="5"/>
      <c r="D198" s="5">
        <f>+8</f>
        <v>8</v>
      </c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42">
        <v>17.0</v>
      </c>
      <c r="B199" s="4" t="s">
        <v>812</v>
      </c>
      <c r="C199" s="4">
        <v>-1.0</v>
      </c>
      <c r="D199" s="5">
        <f>+10</f>
        <v>10</v>
      </c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42">
        <v>17.0</v>
      </c>
      <c r="B200" s="4" t="s">
        <v>813</v>
      </c>
      <c r="C200" s="5"/>
      <c r="D200" s="5">
        <f>+7</f>
        <v>7</v>
      </c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42">
        <v>17.0</v>
      </c>
      <c r="B201" s="4" t="s">
        <v>814</v>
      </c>
      <c r="C201" s="5"/>
      <c r="D201" s="5">
        <f>+13</f>
        <v>13</v>
      </c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42">
        <v>17.0</v>
      </c>
      <c r="B202" s="4" t="s">
        <v>815</v>
      </c>
      <c r="C202" s="4">
        <v>-3.0</v>
      </c>
      <c r="D202" s="5">
        <f>+7</f>
        <v>7</v>
      </c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42">
        <v>17.0</v>
      </c>
      <c r="B203" s="4" t="s">
        <v>816</v>
      </c>
      <c r="C203" s="5"/>
      <c r="D203" s="5">
        <f>+8</f>
        <v>8</v>
      </c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42">
        <v>17.0</v>
      </c>
      <c r="B204" s="4" t="s">
        <v>817</v>
      </c>
      <c r="C204" s="4">
        <v>-2.0</v>
      </c>
      <c r="D204" s="5">
        <f>+16</f>
        <v>16</v>
      </c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42">
        <v>17.0</v>
      </c>
      <c r="B205" s="4" t="s">
        <v>818</v>
      </c>
      <c r="C205" s="4">
        <v>-1.0</v>
      </c>
      <c r="D205" s="5">
        <f>+10</f>
        <v>10</v>
      </c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42">
        <v>17.0</v>
      </c>
      <c r="B206" s="4" t="s">
        <v>819</v>
      </c>
      <c r="C206" s="4">
        <v>-3.0</v>
      </c>
      <c r="D206" s="5">
        <f>+5</f>
        <v>5</v>
      </c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42">
        <v>17.0</v>
      </c>
      <c r="B207" s="4" t="s">
        <v>820</v>
      </c>
      <c r="C207" s="4">
        <v>-3.0</v>
      </c>
      <c r="D207" s="5">
        <f>+10</f>
        <v>10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42">
        <v>18.0</v>
      </c>
      <c r="B208" s="4" t="s">
        <v>821</v>
      </c>
      <c r="C208" s="5"/>
      <c r="D208" s="5">
        <f>+12</f>
        <v>12</v>
      </c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42">
        <v>18.0</v>
      </c>
      <c r="B209" s="4" t="s">
        <v>822</v>
      </c>
      <c r="C209" s="5"/>
      <c r="D209" s="5">
        <f>+7</f>
        <v>7</v>
      </c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42">
        <v>18.0</v>
      </c>
      <c r="B210" s="4" t="s">
        <v>823</v>
      </c>
      <c r="C210" s="5"/>
      <c r="D210" s="5">
        <f t="shared" ref="D210:D211" si="21">+5</f>
        <v>5</v>
      </c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42">
        <v>18.0</v>
      </c>
      <c r="B211" s="4" t="s">
        <v>824</v>
      </c>
      <c r="C211" s="5"/>
      <c r="D211" s="5">
        <f t="shared" si="21"/>
        <v>5</v>
      </c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42">
        <v>18.0</v>
      </c>
      <c r="B212" s="4" t="s">
        <v>825</v>
      </c>
      <c r="C212" s="5"/>
      <c r="D212" s="5">
        <f>+13</f>
        <v>13</v>
      </c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42">
        <v>18.0</v>
      </c>
      <c r="B213" s="4" t="s">
        <v>826</v>
      </c>
      <c r="C213" s="5"/>
      <c r="D213" s="5">
        <f t="shared" ref="D213:D215" si="22">+8</f>
        <v>8</v>
      </c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42">
        <v>18.0</v>
      </c>
      <c r="B214" s="4" t="s">
        <v>827</v>
      </c>
      <c r="C214" s="5"/>
      <c r="D214" s="5">
        <f t="shared" si="22"/>
        <v>8</v>
      </c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42">
        <v>18.0</v>
      </c>
      <c r="B215" s="4" t="s">
        <v>828</v>
      </c>
      <c r="C215" s="5"/>
      <c r="D215" s="5">
        <f t="shared" si="22"/>
        <v>8</v>
      </c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42">
        <v>18.0</v>
      </c>
      <c r="B216" s="4" t="s">
        <v>829</v>
      </c>
      <c r="C216" s="5"/>
      <c r="D216" s="5">
        <f>+12</f>
        <v>12</v>
      </c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42">
        <v>18.0</v>
      </c>
      <c r="B217" s="4" t="s">
        <v>830</v>
      </c>
      <c r="C217" s="5"/>
      <c r="D217" s="5">
        <f>+7</f>
        <v>7</v>
      </c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42">
        <v>18.0</v>
      </c>
      <c r="B218" s="4" t="s">
        <v>831</v>
      </c>
      <c r="C218" s="5"/>
      <c r="D218" s="5">
        <f>+2</f>
        <v>2</v>
      </c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42">
        <v>18.0</v>
      </c>
      <c r="B219" s="4" t="s">
        <v>832</v>
      </c>
      <c r="C219" s="5"/>
      <c r="D219" s="5">
        <f>+9</f>
        <v>9</v>
      </c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42">
        <v>18.0</v>
      </c>
      <c r="B220" s="4" t="s">
        <v>833</v>
      </c>
      <c r="C220" s="5"/>
      <c r="D220" s="5">
        <f>+7</f>
        <v>7</v>
      </c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42">
        <v>18.0</v>
      </c>
      <c r="B221" s="4" t="s">
        <v>834</v>
      </c>
      <c r="C221" s="4">
        <v>-3.0</v>
      </c>
      <c r="D221" s="4">
        <v>-1.0</v>
      </c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42">
        <v>18.0</v>
      </c>
      <c r="B222" s="4" t="s">
        <v>835</v>
      </c>
      <c r="C222" s="5"/>
      <c r="D222" s="5">
        <f>+5</f>
        <v>5</v>
      </c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42">
        <v>18.0</v>
      </c>
      <c r="B223" s="4" t="s">
        <v>836</v>
      </c>
      <c r="C223" s="5"/>
      <c r="D223" s="5">
        <f>+6</f>
        <v>6</v>
      </c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42">
        <v>18.0</v>
      </c>
      <c r="B224" s="4" t="s">
        <v>837</v>
      </c>
      <c r="C224" s="5"/>
      <c r="D224" s="5">
        <f>+13</f>
        <v>13</v>
      </c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42">
        <v>18.0</v>
      </c>
      <c r="B225" s="4" t="s">
        <v>838</v>
      </c>
      <c r="C225" s="5"/>
      <c r="D225" s="5">
        <f>+5</f>
        <v>5</v>
      </c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42">
        <v>18.0</v>
      </c>
      <c r="B226" s="4" t="s">
        <v>839</v>
      </c>
      <c r="C226" s="5"/>
      <c r="D226" s="5">
        <f t="shared" ref="D226:D227" si="23">+10</f>
        <v>10</v>
      </c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42">
        <v>18.0</v>
      </c>
      <c r="B227" s="4" t="s">
        <v>840</v>
      </c>
      <c r="C227" s="5"/>
      <c r="D227" s="5">
        <f t="shared" si="23"/>
        <v>10</v>
      </c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42">
        <v>18.0</v>
      </c>
      <c r="B228" s="4" t="s">
        <v>841</v>
      </c>
      <c r="C228" s="5"/>
      <c r="D228" s="5">
        <f>+12</f>
        <v>12</v>
      </c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42">
        <v>18.0</v>
      </c>
      <c r="B229" s="4" t="s">
        <v>842</v>
      </c>
      <c r="C229" s="5"/>
      <c r="D229" s="5">
        <f>+6</f>
        <v>6</v>
      </c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42">
        <v>18.0</v>
      </c>
      <c r="B230" s="4" t="s">
        <v>843</v>
      </c>
      <c r="C230" s="5"/>
      <c r="D230" s="5">
        <f>+7</f>
        <v>7</v>
      </c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42">
        <v>18.0</v>
      </c>
      <c r="B231" s="4" t="s">
        <v>844</v>
      </c>
      <c r="C231" s="5"/>
      <c r="D231" s="5">
        <f>+3</f>
        <v>3</v>
      </c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42">
        <v>18.0</v>
      </c>
      <c r="B232" s="4" t="s">
        <v>845</v>
      </c>
      <c r="C232" s="5"/>
      <c r="D232" s="5">
        <f>+5</f>
        <v>5</v>
      </c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42">
        <v>18.0</v>
      </c>
      <c r="B233" s="4" t="s">
        <v>846</v>
      </c>
      <c r="C233" s="5"/>
      <c r="D233" s="5">
        <f>5</f>
        <v>5</v>
      </c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42">
        <v>18.0</v>
      </c>
      <c r="B234" s="4" t="s">
        <v>847</v>
      </c>
      <c r="C234" s="5"/>
      <c r="D234" s="5">
        <f t="shared" ref="D234:D237" si="24">+5</f>
        <v>5</v>
      </c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42">
        <v>18.0</v>
      </c>
      <c r="B235" s="4" t="s">
        <v>848</v>
      </c>
      <c r="C235" s="5"/>
      <c r="D235" s="5">
        <f t="shared" si="24"/>
        <v>5</v>
      </c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42">
        <v>18.0</v>
      </c>
      <c r="B236" s="4" t="s">
        <v>849</v>
      </c>
      <c r="C236" s="5"/>
      <c r="D236" s="5">
        <f t="shared" si="24"/>
        <v>5</v>
      </c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42">
        <v>18.0</v>
      </c>
      <c r="B237" s="4" t="s">
        <v>850</v>
      </c>
      <c r="C237" s="5"/>
      <c r="D237" s="5">
        <f t="shared" si="24"/>
        <v>5</v>
      </c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42">
        <v>18.0</v>
      </c>
      <c r="B238" s="4" t="s">
        <v>851</v>
      </c>
      <c r="C238" s="5"/>
      <c r="D238" s="5">
        <f>+6</f>
        <v>6</v>
      </c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42">
        <v>18.0</v>
      </c>
      <c r="B239" s="4" t="s">
        <v>852</v>
      </c>
      <c r="C239" s="5"/>
      <c r="D239" s="5">
        <f t="shared" ref="D239:D242" si="25">+5</f>
        <v>5</v>
      </c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42">
        <v>18.0</v>
      </c>
      <c r="B240" s="4" t="s">
        <v>853</v>
      </c>
      <c r="C240" s="5"/>
      <c r="D240" s="5">
        <f t="shared" si="25"/>
        <v>5</v>
      </c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42">
        <v>18.0</v>
      </c>
      <c r="B241" s="4" t="s">
        <v>854</v>
      </c>
      <c r="C241" s="5"/>
      <c r="D241" s="5">
        <f t="shared" si="25"/>
        <v>5</v>
      </c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42">
        <v>18.0</v>
      </c>
      <c r="B242" s="4" t="s">
        <v>855</v>
      </c>
      <c r="C242" s="5"/>
      <c r="D242" s="5">
        <f t="shared" si="25"/>
        <v>5</v>
      </c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42">
        <v>18.0</v>
      </c>
      <c r="B243" s="4" t="s">
        <v>856</v>
      </c>
      <c r="C243" s="5"/>
      <c r="D243" s="5">
        <f>+10</f>
        <v>10</v>
      </c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42">
        <v>18.0</v>
      </c>
      <c r="B244" s="4" t="s">
        <v>857</v>
      </c>
      <c r="C244" s="5"/>
      <c r="D244" s="5">
        <f>+13</f>
        <v>13</v>
      </c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42">
        <v>18.0</v>
      </c>
      <c r="B245" s="4" t="s">
        <v>858</v>
      </c>
      <c r="C245" s="5"/>
      <c r="D245" s="5">
        <f t="shared" ref="D245:D247" si="26">+5</f>
        <v>5</v>
      </c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42">
        <v>18.0</v>
      </c>
      <c r="B246" s="4" t="s">
        <v>859</v>
      </c>
      <c r="C246" s="5"/>
      <c r="D246" s="5">
        <f t="shared" si="26"/>
        <v>5</v>
      </c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42">
        <v>18.0</v>
      </c>
      <c r="B247" s="4" t="s">
        <v>860</v>
      </c>
      <c r="C247" s="5"/>
      <c r="D247" s="5">
        <f t="shared" si="26"/>
        <v>5</v>
      </c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42">
        <v>18.0</v>
      </c>
      <c r="B248" s="4" t="s">
        <v>861</v>
      </c>
      <c r="C248" s="4">
        <v>-39.0</v>
      </c>
      <c r="D248" s="5">
        <f>+18</f>
        <v>18</v>
      </c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42">
        <v>18.0</v>
      </c>
      <c r="B249" s="4" t="s">
        <v>862</v>
      </c>
      <c r="C249" s="5"/>
      <c r="D249" s="5">
        <f>+9</f>
        <v>9</v>
      </c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42">
        <v>18.0</v>
      </c>
      <c r="B250" s="4" t="s">
        <v>863</v>
      </c>
      <c r="C250" s="5"/>
      <c r="D250" s="5">
        <f>+8</f>
        <v>8</v>
      </c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42">
        <v>18.0</v>
      </c>
      <c r="B251" s="4" t="s">
        <v>864</v>
      </c>
      <c r="C251" s="5"/>
      <c r="D251" s="5">
        <f>+10</f>
        <v>10</v>
      </c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42">
        <v>18.0</v>
      </c>
      <c r="B252" s="4" t="s">
        <v>865</v>
      </c>
      <c r="C252" s="5"/>
      <c r="D252" s="5">
        <f>+15</f>
        <v>15</v>
      </c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42">
        <v>18.0</v>
      </c>
      <c r="B253" s="4" t="s">
        <v>866</v>
      </c>
      <c r="C253" s="5"/>
      <c r="D253" s="5">
        <f>+11</f>
        <v>11</v>
      </c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42">
        <v>18.0</v>
      </c>
      <c r="B254" s="4" t="s">
        <v>867</v>
      </c>
      <c r="C254" s="5"/>
      <c r="D254" s="5">
        <f t="shared" ref="D254:D256" si="27">+5</f>
        <v>5</v>
      </c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42">
        <v>18.0</v>
      </c>
      <c r="B255" s="4" t="s">
        <v>868</v>
      </c>
      <c r="C255" s="5"/>
      <c r="D255" s="5">
        <f t="shared" si="27"/>
        <v>5</v>
      </c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42">
        <v>18.0</v>
      </c>
      <c r="B256" s="4" t="s">
        <v>869</v>
      </c>
      <c r="C256" s="5"/>
      <c r="D256" s="5">
        <f t="shared" si="27"/>
        <v>5</v>
      </c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42">
        <v>18.0</v>
      </c>
      <c r="B257" s="4" t="s">
        <v>870</v>
      </c>
      <c r="C257" s="5"/>
      <c r="D257" s="5">
        <f>+7</f>
        <v>7</v>
      </c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42">
        <v>18.0</v>
      </c>
      <c r="B258" s="4" t="s">
        <v>871</v>
      </c>
      <c r="C258" s="5"/>
      <c r="D258" s="5">
        <f>+6</f>
        <v>6</v>
      </c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42">
        <v>18.0</v>
      </c>
      <c r="B259" s="4" t="s">
        <v>872</v>
      </c>
      <c r="C259" s="5"/>
      <c r="D259" s="5">
        <f>+5</f>
        <v>5</v>
      </c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42">
        <v>18.0</v>
      </c>
      <c r="B260" s="4" t="s">
        <v>873</v>
      </c>
      <c r="C260" s="5"/>
      <c r="D260" s="5">
        <f>+10</f>
        <v>10</v>
      </c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42">
        <v>18.0</v>
      </c>
      <c r="B261" s="4" t="s">
        <v>874</v>
      </c>
      <c r="C261" s="5"/>
      <c r="D261" s="5">
        <f>+4</f>
        <v>4</v>
      </c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42">
        <v>18.0</v>
      </c>
      <c r="B262" s="4" t="s">
        <v>875</v>
      </c>
      <c r="C262" s="5"/>
      <c r="D262" s="5">
        <f>+10</f>
        <v>10</v>
      </c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42">
        <v>18.0</v>
      </c>
      <c r="B263" s="4" t="s">
        <v>876</v>
      </c>
      <c r="C263" s="5"/>
      <c r="D263" s="5">
        <f>+6</f>
        <v>6</v>
      </c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42">
        <v>18.0</v>
      </c>
      <c r="B264" s="4" t="s">
        <v>877</v>
      </c>
      <c r="C264" s="5"/>
      <c r="D264" s="5">
        <f>+8</f>
        <v>8</v>
      </c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42">
        <v>18.0</v>
      </c>
      <c r="B265" s="4" t="s">
        <v>878</v>
      </c>
      <c r="C265" s="5"/>
      <c r="D265" s="5">
        <f>+12</f>
        <v>12</v>
      </c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42">
        <v>18.0</v>
      </c>
      <c r="B266" s="4" t="s">
        <v>879</v>
      </c>
      <c r="C266" s="5"/>
      <c r="D266" s="5">
        <f>+18</f>
        <v>18</v>
      </c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42">
        <v>18.0</v>
      </c>
      <c r="B267" s="4" t="s">
        <v>880</v>
      </c>
      <c r="C267" s="5"/>
      <c r="D267" s="5">
        <f>+8</f>
        <v>8</v>
      </c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42">
        <v>18.0</v>
      </c>
      <c r="B268" s="4" t="s">
        <v>881</v>
      </c>
      <c r="C268" s="5"/>
      <c r="D268" s="5">
        <f>+4</f>
        <v>4</v>
      </c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42">
        <v>18.0</v>
      </c>
      <c r="B269" s="4" t="s">
        <v>882</v>
      </c>
      <c r="C269" s="5"/>
      <c r="D269" s="5">
        <f t="shared" ref="D269:D270" si="28">+8</f>
        <v>8</v>
      </c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42">
        <v>18.0</v>
      </c>
      <c r="B270" s="4" t="s">
        <v>883</v>
      </c>
      <c r="C270" s="5"/>
      <c r="D270" s="5">
        <f t="shared" si="28"/>
        <v>8</v>
      </c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42">
        <v>18.0</v>
      </c>
      <c r="B271" s="4" t="s">
        <v>884</v>
      </c>
      <c r="C271" s="5"/>
      <c r="D271" s="5">
        <f>+5</f>
        <v>5</v>
      </c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42">
        <v>18.0</v>
      </c>
      <c r="B272" s="4" t="s">
        <v>885</v>
      </c>
      <c r="C272" s="5"/>
      <c r="D272" s="5">
        <f>+13</f>
        <v>13</v>
      </c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42">
        <v>19.0</v>
      </c>
      <c r="B273" s="4" t="s">
        <v>886</v>
      </c>
      <c r="C273" s="5"/>
      <c r="D273" s="5">
        <f t="shared" ref="D273:D274" si="29">+2</f>
        <v>2</v>
      </c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42">
        <v>19.0</v>
      </c>
      <c r="B274" s="4" t="s">
        <v>887</v>
      </c>
      <c r="C274" s="5"/>
      <c r="D274" s="5">
        <f t="shared" si="29"/>
        <v>2</v>
      </c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42">
        <v>19.0</v>
      </c>
      <c r="B275" s="4" t="s">
        <v>888</v>
      </c>
      <c r="C275" s="5"/>
      <c r="D275" s="5">
        <f>+4</f>
        <v>4</v>
      </c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42">
        <v>19.0</v>
      </c>
      <c r="B276" s="4" t="s">
        <v>889</v>
      </c>
      <c r="C276" s="4">
        <v>-2.0</v>
      </c>
      <c r="D276" s="5">
        <f>+13</f>
        <v>13</v>
      </c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42">
        <v>19.0</v>
      </c>
      <c r="B277" s="4" t="s">
        <v>890</v>
      </c>
      <c r="C277" s="4">
        <v>-1.0</v>
      </c>
      <c r="D277" s="5">
        <f t="shared" ref="D277:D278" si="30">+2</f>
        <v>2</v>
      </c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42">
        <v>19.0</v>
      </c>
      <c r="B278" s="4" t="s">
        <v>891</v>
      </c>
      <c r="C278" s="4">
        <v>-3.0</v>
      </c>
      <c r="D278" s="5">
        <f t="shared" si="30"/>
        <v>2</v>
      </c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42">
        <v>19.0</v>
      </c>
      <c r="B279" s="4" t="s">
        <v>892</v>
      </c>
      <c r="C279" s="4">
        <v>-2.0</v>
      </c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42">
        <v>19.0</v>
      </c>
      <c r="B280" s="4" t="s">
        <v>893</v>
      </c>
      <c r="C280" s="4">
        <v>-4.0</v>
      </c>
      <c r="D280" s="5">
        <f t="shared" ref="D280:D281" si="31">+4</f>
        <v>4</v>
      </c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42">
        <v>19.0</v>
      </c>
      <c r="B281" s="4" t="s">
        <v>894</v>
      </c>
      <c r="C281" s="5"/>
      <c r="D281" s="5">
        <f t="shared" si="31"/>
        <v>4</v>
      </c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42">
        <v>19.0</v>
      </c>
      <c r="B282" s="4" t="s">
        <v>895</v>
      </c>
      <c r="C282" s="5"/>
      <c r="D282" s="5">
        <f>+6</f>
        <v>6</v>
      </c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42">
        <v>19.0</v>
      </c>
      <c r="B283" s="4" t="s">
        <v>896</v>
      </c>
      <c r="C283" s="5"/>
      <c r="D283" s="5">
        <f>+2</f>
        <v>2</v>
      </c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42">
        <v>19.0</v>
      </c>
      <c r="B284" s="4" t="s">
        <v>897</v>
      </c>
      <c r="C284" s="5"/>
      <c r="D284" s="5">
        <f>+4</f>
        <v>4</v>
      </c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42">
        <v>19.0</v>
      </c>
      <c r="B285" s="4" t="s">
        <v>898</v>
      </c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42">
        <v>19.0</v>
      </c>
      <c r="B286" s="4" t="s">
        <v>899</v>
      </c>
      <c r="C286" s="5"/>
      <c r="D286" s="5">
        <f t="shared" ref="D286:D293" si="32">+5</f>
        <v>5</v>
      </c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42">
        <v>19.0</v>
      </c>
      <c r="B287" s="4" t="s">
        <v>900</v>
      </c>
      <c r="C287" s="5"/>
      <c r="D287" s="5">
        <f t="shared" si="32"/>
        <v>5</v>
      </c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42">
        <v>19.0</v>
      </c>
      <c r="B288" s="4" t="s">
        <v>901</v>
      </c>
      <c r="C288" s="5"/>
      <c r="D288" s="5">
        <f t="shared" si="32"/>
        <v>5</v>
      </c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42">
        <v>19.0</v>
      </c>
      <c r="B289" s="4" t="s">
        <v>902</v>
      </c>
      <c r="C289" s="5"/>
      <c r="D289" s="5">
        <f t="shared" si="32"/>
        <v>5</v>
      </c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42">
        <v>19.0</v>
      </c>
      <c r="B290" s="4" t="s">
        <v>903</v>
      </c>
      <c r="C290" s="5"/>
      <c r="D290" s="5">
        <f t="shared" si="32"/>
        <v>5</v>
      </c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42">
        <v>19.0</v>
      </c>
      <c r="B291" s="4" t="s">
        <v>904</v>
      </c>
      <c r="C291" s="5"/>
      <c r="D291" s="5">
        <f t="shared" si="32"/>
        <v>5</v>
      </c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42">
        <v>19.0</v>
      </c>
      <c r="B292" s="4" t="s">
        <v>905</v>
      </c>
      <c r="C292" s="5"/>
      <c r="D292" s="5">
        <f t="shared" si="32"/>
        <v>5</v>
      </c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42">
        <v>19.0</v>
      </c>
      <c r="B293" s="4" t="s">
        <v>906</v>
      </c>
      <c r="C293" s="5"/>
      <c r="D293" s="5">
        <f t="shared" si="32"/>
        <v>5</v>
      </c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42">
        <v>19.0</v>
      </c>
      <c r="B294" s="4" t="s">
        <v>907</v>
      </c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42">
        <v>19.0</v>
      </c>
      <c r="B295" s="4" t="s">
        <v>908</v>
      </c>
      <c r="C295" s="5"/>
      <c r="D295" s="5">
        <f t="shared" ref="D295:D296" si="33">+2</f>
        <v>2</v>
      </c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42">
        <v>19.0</v>
      </c>
      <c r="B296" s="4" t="s">
        <v>909</v>
      </c>
      <c r="C296" s="5"/>
      <c r="D296" s="5">
        <f t="shared" si="33"/>
        <v>2</v>
      </c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42">
        <v>19.0</v>
      </c>
      <c r="B297" s="4" t="s">
        <v>910</v>
      </c>
      <c r="C297" s="5"/>
      <c r="D297" s="5">
        <f>+7</f>
        <v>7</v>
      </c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42">
        <v>19.0</v>
      </c>
      <c r="B298" s="4" t="s">
        <v>911</v>
      </c>
      <c r="C298" s="5"/>
      <c r="D298" s="5">
        <f>+5</f>
        <v>5</v>
      </c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42">
        <v>19.0</v>
      </c>
      <c r="B299" s="4" t="s">
        <v>912</v>
      </c>
      <c r="C299" s="4">
        <v>-5.0</v>
      </c>
      <c r="D299" s="5">
        <f>+8</f>
        <v>8</v>
      </c>
      <c r="E299" s="5">
        <f>+2</f>
        <v>2</v>
      </c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42">
        <v>19.0</v>
      </c>
      <c r="B300" s="4" t="s">
        <v>913</v>
      </c>
      <c r="C300" s="5"/>
      <c r="D300" s="5">
        <f t="shared" ref="D300:D302" si="34">+5</f>
        <v>5</v>
      </c>
      <c r="E300" s="5"/>
      <c r="F300" s="4">
        <v>-33.0</v>
      </c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42">
        <v>19.0</v>
      </c>
      <c r="B301" s="4" t="s">
        <v>914</v>
      </c>
      <c r="C301" s="5"/>
      <c r="D301" s="5">
        <f t="shared" si="34"/>
        <v>5</v>
      </c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42">
        <v>19.0</v>
      </c>
      <c r="B302" s="4" t="s">
        <v>915</v>
      </c>
      <c r="C302" s="5"/>
      <c r="D302" s="5">
        <f t="shared" si="34"/>
        <v>5</v>
      </c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42">
        <v>19.0</v>
      </c>
      <c r="B303" s="4" t="s">
        <v>916</v>
      </c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42">
        <v>19.0</v>
      </c>
      <c r="B304" s="4" t="s">
        <v>917</v>
      </c>
      <c r="C304" s="5"/>
      <c r="D304" s="5">
        <f>+5</f>
        <v>5</v>
      </c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42">
        <v>19.0</v>
      </c>
      <c r="B305" s="4" t="s">
        <v>918</v>
      </c>
      <c r="C305" s="4">
        <v>-1.0</v>
      </c>
      <c r="D305" s="5">
        <f>+4</f>
        <v>4</v>
      </c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42">
        <v>19.0</v>
      </c>
      <c r="B306" s="4" t="s">
        <v>919</v>
      </c>
      <c r="C306" s="4">
        <v>-2.0</v>
      </c>
      <c r="D306" s="5">
        <f>+5</f>
        <v>5</v>
      </c>
      <c r="E306" s="5">
        <f>+1</f>
        <v>1</v>
      </c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42">
        <v>19.0</v>
      </c>
      <c r="B307" s="4" t="s">
        <v>920</v>
      </c>
      <c r="C307" s="4">
        <v>-3.0</v>
      </c>
      <c r="D307" s="5">
        <f>+9</f>
        <v>9</v>
      </c>
      <c r="E307" s="5">
        <f>+2</f>
        <v>2</v>
      </c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42">
        <v>19.0</v>
      </c>
      <c r="B308" s="4" t="s">
        <v>921</v>
      </c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42">
        <v>19.0</v>
      </c>
      <c r="B309" s="4" t="s">
        <v>922</v>
      </c>
      <c r="C309" s="4">
        <v>-7.0</v>
      </c>
      <c r="D309" s="5">
        <f>+10</f>
        <v>10</v>
      </c>
      <c r="E309" s="5">
        <f>+2</f>
        <v>2</v>
      </c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42">
        <v>19.0</v>
      </c>
      <c r="B310" s="4" t="s">
        <v>923</v>
      </c>
      <c r="C310" s="5">
        <f>+2</f>
        <v>2</v>
      </c>
      <c r="D310" s="5">
        <f>+6</f>
        <v>6</v>
      </c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42">
        <v>19.0</v>
      </c>
      <c r="B311" s="4" t="s">
        <v>924</v>
      </c>
      <c r="C311" s="4">
        <v>-1.0</v>
      </c>
      <c r="D311" s="5">
        <f>+2</f>
        <v>2</v>
      </c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42">
        <v>19.0</v>
      </c>
      <c r="B312" s="4" t="s">
        <v>925</v>
      </c>
      <c r="C312" s="5"/>
      <c r="D312" s="5">
        <f>+1</f>
        <v>1</v>
      </c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42">
        <v>19.0</v>
      </c>
      <c r="B313" s="4" t="s">
        <v>926</v>
      </c>
      <c r="C313" s="5"/>
      <c r="D313" s="4">
        <v>-1.0</v>
      </c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42">
        <v>19.0</v>
      </c>
      <c r="B314" s="4" t="s">
        <v>927</v>
      </c>
      <c r="C314" s="5"/>
      <c r="D314" s="4">
        <v>-5.0</v>
      </c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42">
        <v>19.0</v>
      </c>
      <c r="B315" s="4" t="s">
        <v>928</v>
      </c>
      <c r="C315" s="5"/>
      <c r="D315" s="4">
        <v>-5.0</v>
      </c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42">
        <v>19.0</v>
      </c>
      <c r="B316" s="4" t="s">
        <v>929</v>
      </c>
      <c r="C316" s="5"/>
      <c r="D316" s="5">
        <f>+5</f>
        <v>5</v>
      </c>
      <c r="E316" s="4">
        <v>-2.0</v>
      </c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42">
        <v>19.0</v>
      </c>
      <c r="B317" s="4" t="s">
        <v>930</v>
      </c>
      <c r="C317" s="5"/>
      <c r="D317" s="5">
        <f>+7</f>
        <v>7</v>
      </c>
      <c r="E317" s="5">
        <f>+1</f>
        <v>1</v>
      </c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42">
        <v>19.0</v>
      </c>
      <c r="B318" s="4" t="s">
        <v>931</v>
      </c>
      <c r="C318" s="5"/>
      <c r="D318" s="5">
        <f t="shared" ref="D318:D319" si="35">+6</f>
        <v>6</v>
      </c>
      <c r="E318" s="4">
        <v>-1.0</v>
      </c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42">
        <v>19.0</v>
      </c>
      <c r="B319" s="4" t="s">
        <v>932</v>
      </c>
      <c r="C319" s="5"/>
      <c r="D319" s="5">
        <f t="shared" si="35"/>
        <v>6</v>
      </c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42">
        <v>19.0</v>
      </c>
      <c r="B320" s="4" t="s">
        <v>933</v>
      </c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42">
        <v>19.0</v>
      </c>
      <c r="B321" s="4" t="s">
        <v>934</v>
      </c>
      <c r="C321" s="4">
        <v>-2.0</v>
      </c>
      <c r="D321" s="5">
        <f>+6</f>
        <v>6</v>
      </c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42">
        <v>19.0</v>
      </c>
      <c r="B322" s="4" t="s">
        <v>935</v>
      </c>
      <c r="C322" s="5"/>
      <c r="D322" s="5">
        <f t="shared" ref="D322:D323" si="36">+5</f>
        <v>5</v>
      </c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42">
        <v>19.0</v>
      </c>
      <c r="B323" s="4" t="s">
        <v>936</v>
      </c>
      <c r="C323" s="5"/>
      <c r="D323" s="5">
        <f t="shared" si="36"/>
        <v>5</v>
      </c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42">
        <v>19.0</v>
      </c>
      <c r="B324" s="4" t="s">
        <v>937</v>
      </c>
      <c r="C324" s="5"/>
      <c r="D324" s="5">
        <f>+8</f>
        <v>8</v>
      </c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42">
        <v>19.0</v>
      </c>
      <c r="B325" s="4" t="s">
        <v>938</v>
      </c>
      <c r="C325" s="5"/>
      <c r="D325" s="5">
        <f>+2</f>
        <v>2</v>
      </c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42">
        <v>19.0</v>
      </c>
      <c r="B326" s="4" t="s">
        <v>939</v>
      </c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42">
        <v>19.0</v>
      </c>
      <c r="B327" s="4" t="s">
        <v>940</v>
      </c>
      <c r="C327" s="4">
        <v>-2.0</v>
      </c>
      <c r="D327" s="5">
        <f>+3</f>
        <v>3</v>
      </c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42">
        <v>19.0</v>
      </c>
      <c r="B328" s="4" t="s">
        <v>941</v>
      </c>
      <c r="C328" s="4">
        <v>-2.0</v>
      </c>
      <c r="D328" s="5">
        <f>+1</f>
        <v>1</v>
      </c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29"/>
    <col customWidth="1" min="2" max="2" width="56.14"/>
    <col customWidth="1" min="3" max="3" width="17.14"/>
    <col customWidth="1" min="4" max="4" width="19.29"/>
    <col customWidth="1" min="6" max="6" width="18.0"/>
    <col customWidth="1" min="7" max="7" width="15.0"/>
  </cols>
  <sheetData>
    <row r="1">
      <c r="A1" s="2" t="s">
        <v>0</v>
      </c>
      <c r="B1" s="2" t="s">
        <v>268</v>
      </c>
      <c r="C1" s="2" t="s">
        <v>345</v>
      </c>
      <c r="D1" s="2" t="s">
        <v>276</v>
      </c>
      <c r="E1" s="2" t="s">
        <v>613</v>
      </c>
      <c r="F1" s="2" t="s">
        <v>942</v>
      </c>
      <c r="G1" s="2" t="s">
        <v>943</v>
      </c>
    </row>
    <row r="2">
      <c r="A2" s="4">
        <v>20.0</v>
      </c>
      <c r="B2" s="4" t="s">
        <v>944</v>
      </c>
      <c r="C2" s="5"/>
      <c r="D2" s="4">
        <v>-4.0</v>
      </c>
      <c r="E2" s="5"/>
      <c r="F2" s="4">
        <v>800.0</v>
      </c>
      <c r="G2" s="42" t="s">
        <v>945</v>
      </c>
    </row>
    <row r="3">
      <c r="A3" s="4">
        <v>20.0</v>
      </c>
      <c r="B3" s="4" t="s">
        <v>946</v>
      </c>
      <c r="C3" s="5"/>
      <c r="D3" s="4">
        <v>-2.0</v>
      </c>
      <c r="E3" s="5"/>
      <c r="F3" s="4">
        <v>800.0</v>
      </c>
      <c r="G3" s="42" t="s">
        <v>947</v>
      </c>
    </row>
    <row r="4">
      <c r="A4" s="4">
        <v>20.0</v>
      </c>
      <c r="B4" s="4" t="s">
        <v>948</v>
      </c>
      <c r="C4" s="5"/>
      <c r="D4" s="4">
        <v>-3.0</v>
      </c>
      <c r="E4" s="5"/>
      <c r="F4" s="4">
        <v>800.0</v>
      </c>
      <c r="G4" s="42" t="s">
        <v>949</v>
      </c>
    </row>
    <row r="5">
      <c r="A5" s="4">
        <v>20.0</v>
      </c>
      <c r="B5" s="4" t="s">
        <v>950</v>
      </c>
      <c r="C5" s="5"/>
      <c r="D5" s="4">
        <v>-2.0</v>
      </c>
      <c r="E5" s="5"/>
      <c r="F5" s="4">
        <v>800.0</v>
      </c>
      <c r="G5" s="42" t="s">
        <v>947</v>
      </c>
      <c r="H5" s="43" t="s">
        <v>25</v>
      </c>
    </row>
    <row r="6">
      <c r="A6" s="4">
        <v>20.0</v>
      </c>
      <c r="B6" s="4" t="s">
        <v>951</v>
      </c>
      <c r="C6" s="5"/>
      <c r="D6" s="4">
        <v>-2.0</v>
      </c>
      <c r="E6" s="5"/>
      <c r="F6" s="4">
        <v>800.0</v>
      </c>
      <c r="G6" s="42" t="s">
        <v>952</v>
      </c>
    </row>
    <row r="7">
      <c r="A7" s="4">
        <v>20.0</v>
      </c>
      <c r="B7" s="4" t="s">
        <v>953</v>
      </c>
      <c r="C7" s="5"/>
      <c r="D7" s="4">
        <v>-2.0</v>
      </c>
      <c r="E7" s="5"/>
      <c r="F7" s="4">
        <v>800.0</v>
      </c>
      <c r="G7" s="42" t="s">
        <v>947</v>
      </c>
    </row>
    <row r="8">
      <c r="A8" s="4">
        <v>20.0</v>
      </c>
      <c r="B8" s="4" t="s">
        <v>954</v>
      </c>
      <c r="C8" s="5"/>
      <c r="D8" s="4">
        <v>-5.0</v>
      </c>
      <c r="E8" s="5"/>
      <c r="F8" s="4">
        <v>1000.0</v>
      </c>
      <c r="G8" s="42" t="s">
        <v>955</v>
      </c>
    </row>
    <row r="9">
      <c r="A9" s="4">
        <v>20.0</v>
      </c>
      <c r="B9" s="4" t="s">
        <v>956</v>
      </c>
      <c r="C9" s="5"/>
      <c r="D9" s="4">
        <v>-3.0</v>
      </c>
      <c r="E9" s="5"/>
      <c r="F9" s="4">
        <v>500.0</v>
      </c>
      <c r="G9" s="42" t="s">
        <v>957</v>
      </c>
    </row>
    <row r="10">
      <c r="A10" s="4">
        <v>21.0</v>
      </c>
      <c r="B10" s="4" t="s">
        <v>958</v>
      </c>
      <c r="C10" s="5"/>
      <c r="D10" s="4">
        <v>-2.0</v>
      </c>
      <c r="E10" s="5"/>
      <c r="F10" s="4">
        <v>0.0</v>
      </c>
      <c r="G10" s="42" t="s">
        <v>959</v>
      </c>
    </row>
    <row r="11">
      <c r="A11" s="4">
        <v>21.0</v>
      </c>
      <c r="B11" s="4" t="s">
        <v>960</v>
      </c>
      <c r="C11" s="4">
        <v>-1.0</v>
      </c>
      <c r="D11" s="4">
        <v>-7.0</v>
      </c>
      <c r="E11" s="5"/>
      <c r="F11" s="4">
        <v>200.0</v>
      </c>
      <c r="G11" s="42" t="s">
        <v>959</v>
      </c>
    </row>
    <row r="12">
      <c r="A12" s="4">
        <v>21.0</v>
      </c>
      <c r="B12" s="4" t="s">
        <v>961</v>
      </c>
      <c r="C12" s="4">
        <v>-1.0</v>
      </c>
      <c r="D12" s="4">
        <v>-6.0</v>
      </c>
      <c r="E12" s="5"/>
      <c r="F12" s="4">
        <v>200.0</v>
      </c>
      <c r="G12" s="42" t="s">
        <v>959</v>
      </c>
    </row>
    <row r="13">
      <c r="A13" s="4">
        <v>21.0</v>
      </c>
      <c r="B13" s="4" t="s">
        <v>962</v>
      </c>
      <c r="C13" s="5"/>
      <c r="D13" s="4">
        <v>-3.0</v>
      </c>
      <c r="E13" s="5"/>
      <c r="F13" s="4">
        <v>200.0</v>
      </c>
      <c r="G13" s="42" t="s">
        <v>959</v>
      </c>
    </row>
    <row r="14">
      <c r="A14" s="4">
        <v>21.0</v>
      </c>
      <c r="B14" s="4" t="s">
        <v>963</v>
      </c>
      <c r="C14" s="5"/>
      <c r="D14" s="4">
        <v>-2.0</v>
      </c>
      <c r="E14" s="5">
        <f>+3</f>
        <v>3</v>
      </c>
      <c r="F14" s="4">
        <v>200.0</v>
      </c>
      <c r="G14" s="42" t="s">
        <v>959</v>
      </c>
    </row>
    <row r="15">
      <c r="A15" s="4">
        <v>21.0</v>
      </c>
      <c r="B15" s="4" t="s">
        <v>964</v>
      </c>
      <c r="C15" s="4">
        <v>-1.0</v>
      </c>
      <c r="D15" s="4">
        <v>-4.0</v>
      </c>
      <c r="E15" s="5"/>
      <c r="F15" s="4">
        <v>600.0</v>
      </c>
      <c r="G15" s="42" t="s">
        <v>965</v>
      </c>
    </row>
    <row r="16">
      <c r="A16" s="4">
        <v>21.0</v>
      </c>
      <c r="B16" s="4" t="s">
        <v>966</v>
      </c>
      <c r="C16" s="5"/>
      <c r="D16" s="4">
        <v>-2.0</v>
      </c>
      <c r="E16" s="5"/>
      <c r="F16" s="4">
        <v>200.0</v>
      </c>
      <c r="G16" s="42" t="s">
        <v>959</v>
      </c>
    </row>
    <row r="17">
      <c r="A17" s="4">
        <v>21.0</v>
      </c>
      <c r="B17" s="4" t="s">
        <v>967</v>
      </c>
      <c r="C17" s="5"/>
      <c r="D17" s="4">
        <v>-2.0</v>
      </c>
      <c r="E17" s="5"/>
      <c r="F17" s="4">
        <v>400.0</v>
      </c>
      <c r="G17" s="42" t="s">
        <v>959</v>
      </c>
    </row>
    <row r="18">
      <c r="A18" s="4">
        <v>21.0</v>
      </c>
      <c r="B18" s="4" t="s">
        <v>968</v>
      </c>
      <c r="C18" s="5"/>
      <c r="D18" s="4">
        <v>-4.0</v>
      </c>
      <c r="E18" s="5"/>
      <c r="F18" s="4">
        <v>300.0</v>
      </c>
      <c r="G18" s="42" t="s">
        <v>959</v>
      </c>
    </row>
    <row r="19">
      <c r="A19" s="4">
        <v>21.0</v>
      </c>
      <c r="B19" s="4" t="s">
        <v>969</v>
      </c>
      <c r="C19" s="5"/>
      <c r="D19" s="4">
        <v>-6.0</v>
      </c>
      <c r="E19" s="5"/>
      <c r="F19" s="4">
        <v>250.0</v>
      </c>
      <c r="G19" s="42" t="s">
        <v>959</v>
      </c>
    </row>
    <row r="20">
      <c r="A20" s="4">
        <v>21.0</v>
      </c>
      <c r="B20" s="4" t="s">
        <v>970</v>
      </c>
      <c r="C20" s="4">
        <v>-1.0</v>
      </c>
      <c r="D20" s="4">
        <v>-7.0</v>
      </c>
      <c r="E20" s="5"/>
      <c r="F20" s="4">
        <v>250.0</v>
      </c>
      <c r="G20" s="42" t="s">
        <v>959</v>
      </c>
    </row>
    <row r="21">
      <c r="A21" s="4">
        <v>21.0</v>
      </c>
      <c r="B21" s="4" t="s">
        <v>971</v>
      </c>
      <c r="C21" s="5"/>
      <c r="D21" s="4">
        <v>-3.0</v>
      </c>
      <c r="E21" s="5"/>
      <c r="F21" s="4">
        <v>200.0</v>
      </c>
      <c r="G21" s="42" t="s">
        <v>959</v>
      </c>
    </row>
    <row r="22">
      <c r="A22" s="4">
        <v>21.0</v>
      </c>
      <c r="B22" s="4" t="s">
        <v>972</v>
      </c>
      <c r="C22" s="5"/>
      <c r="D22" s="4">
        <v>-6.0</v>
      </c>
      <c r="E22" s="5"/>
      <c r="F22" s="4">
        <v>200.0</v>
      </c>
      <c r="G22" s="42" t="s">
        <v>959</v>
      </c>
    </row>
    <row r="23">
      <c r="A23" s="4">
        <v>21.0</v>
      </c>
      <c r="B23" s="4" t="s">
        <v>973</v>
      </c>
      <c r="C23" s="5"/>
      <c r="D23" s="4">
        <v>-4.0</v>
      </c>
      <c r="E23" s="5"/>
      <c r="F23" s="4">
        <v>300.0</v>
      </c>
      <c r="G23" s="42" t="s">
        <v>959</v>
      </c>
    </row>
    <row r="24">
      <c r="A24" s="4">
        <v>21.0</v>
      </c>
      <c r="B24" s="4" t="s">
        <v>974</v>
      </c>
      <c r="C24" s="5"/>
      <c r="D24" s="4">
        <v>-3.0</v>
      </c>
      <c r="E24" s="5"/>
      <c r="F24" s="4">
        <v>200.0</v>
      </c>
      <c r="G24" s="42" t="s">
        <v>959</v>
      </c>
    </row>
    <row r="25">
      <c r="A25" s="4">
        <v>21.0</v>
      </c>
      <c r="B25" s="4" t="s">
        <v>975</v>
      </c>
      <c r="C25" s="5"/>
      <c r="D25" s="4">
        <v>-1.0</v>
      </c>
      <c r="E25" s="5"/>
      <c r="F25" s="4">
        <v>200.0</v>
      </c>
      <c r="G25" s="42" t="s">
        <v>959</v>
      </c>
    </row>
    <row r="26">
      <c r="A26" s="4">
        <v>21.0</v>
      </c>
      <c r="B26" s="4" t="s">
        <v>976</v>
      </c>
      <c r="C26" s="5"/>
      <c r="D26" s="4">
        <v>-1.0</v>
      </c>
      <c r="E26" s="5"/>
      <c r="F26" s="4">
        <v>200.0</v>
      </c>
      <c r="G26" s="42" t="s">
        <v>959</v>
      </c>
    </row>
    <row r="27">
      <c r="A27" s="4">
        <v>22.0</v>
      </c>
      <c r="B27" s="4" t="s">
        <v>977</v>
      </c>
      <c r="C27" s="5"/>
      <c r="D27" s="4">
        <v>-2.0</v>
      </c>
      <c r="E27" s="5"/>
      <c r="F27" s="4">
        <v>100.0</v>
      </c>
      <c r="G27" s="42" t="s">
        <v>959</v>
      </c>
    </row>
    <row r="28">
      <c r="A28" s="4">
        <v>22.0</v>
      </c>
      <c r="B28" s="4" t="s">
        <v>978</v>
      </c>
      <c r="C28" s="5"/>
      <c r="D28" s="5"/>
      <c r="E28" s="5"/>
      <c r="F28" s="4">
        <v>150.0</v>
      </c>
      <c r="G28" s="42" t="s">
        <v>959</v>
      </c>
    </row>
    <row r="29">
      <c r="A29" s="4">
        <v>22.0</v>
      </c>
      <c r="B29" s="4" t="s">
        <v>979</v>
      </c>
      <c r="C29" s="5"/>
      <c r="D29" s="5"/>
      <c r="E29" s="5"/>
      <c r="F29" s="4">
        <v>100.0</v>
      </c>
      <c r="G29" s="42" t="s">
        <v>959</v>
      </c>
    </row>
    <row r="30">
      <c r="A30" s="4">
        <v>22.0</v>
      </c>
      <c r="B30" s="4" t="s">
        <v>980</v>
      </c>
      <c r="C30" s="5"/>
      <c r="D30" s="5"/>
      <c r="E30" s="5"/>
      <c r="F30" s="4">
        <v>150.0</v>
      </c>
      <c r="G30" s="42" t="s">
        <v>959</v>
      </c>
    </row>
    <row r="31">
      <c r="A31" s="4">
        <v>22.0</v>
      </c>
      <c r="B31" s="4" t="s">
        <v>981</v>
      </c>
      <c r="C31" s="5"/>
      <c r="D31" s="5"/>
      <c r="E31" s="5"/>
      <c r="F31" s="4">
        <v>150.0</v>
      </c>
      <c r="G31" s="42" t="s">
        <v>959</v>
      </c>
    </row>
    <row r="32">
      <c r="A32" s="4">
        <v>22.0</v>
      </c>
      <c r="B32" s="4" t="s">
        <v>982</v>
      </c>
      <c r="C32" s="5"/>
      <c r="D32" s="4">
        <v>-1.0</v>
      </c>
      <c r="E32" s="5"/>
      <c r="F32" s="4">
        <v>150.0</v>
      </c>
      <c r="G32" s="42" t="s">
        <v>959</v>
      </c>
    </row>
    <row r="33">
      <c r="A33" s="4">
        <v>23.0</v>
      </c>
      <c r="B33" s="4" t="s">
        <v>983</v>
      </c>
      <c r="C33" s="5"/>
      <c r="D33" s="4">
        <v>-5.0</v>
      </c>
      <c r="E33" s="5"/>
      <c r="F33" s="4">
        <v>500.0</v>
      </c>
      <c r="G33" s="42" t="s">
        <v>952</v>
      </c>
    </row>
    <row r="34">
      <c r="A34" s="4">
        <v>23.0</v>
      </c>
      <c r="B34" s="4" t="s">
        <v>984</v>
      </c>
      <c r="C34" s="4">
        <v>-2.0</v>
      </c>
      <c r="D34" s="4">
        <v>-8.0</v>
      </c>
      <c r="E34" s="5"/>
      <c r="F34" s="4">
        <v>2000.0</v>
      </c>
      <c r="G34" s="42" t="s">
        <v>985</v>
      </c>
    </row>
    <row r="35">
      <c r="A35" s="4">
        <v>23.0</v>
      </c>
      <c r="B35" s="4" t="s">
        <v>986</v>
      </c>
      <c r="C35" s="5"/>
      <c r="D35" s="4">
        <v>-3.0</v>
      </c>
      <c r="E35" s="5"/>
      <c r="F35" s="4">
        <v>1500.0</v>
      </c>
      <c r="G35" s="42" t="s">
        <v>987</v>
      </c>
    </row>
    <row r="36">
      <c r="A36" s="4">
        <v>23.0</v>
      </c>
      <c r="B36" s="4" t="s">
        <v>988</v>
      </c>
      <c r="C36" s="5"/>
      <c r="D36" s="4">
        <v>-4.0</v>
      </c>
      <c r="E36" s="5"/>
      <c r="F36" s="4">
        <v>1000.0</v>
      </c>
      <c r="G36" s="42" t="s">
        <v>989</v>
      </c>
    </row>
    <row r="37">
      <c r="A37" s="4">
        <v>23.0</v>
      </c>
      <c r="B37" s="4" t="s">
        <v>990</v>
      </c>
      <c r="C37" s="4">
        <v>-1.0</v>
      </c>
      <c r="D37" s="4">
        <v>-6.0</v>
      </c>
      <c r="E37" s="5"/>
      <c r="F37" s="4">
        <v>1500.0</v>
      </c>
      <c r="G37" s="42" t="s">
        <v>991</v>
      </c>
    </row>
    <row r="38">
      <c r="A38" s="4">
        <v>23.0</v>
      </c>
      <c r="B38" s="4" t="s">
        <v>992</v>
      </c>
      <c r="C38" s="5"/>
      <c r="D38" s="4">
        <v>-7.0</v>
      </c>
      <c r="E38" s="5"/>
      <c r="F38" s="4">
        <v>600.0</v>
      </c>
      <c r="G38" s="42" t="s">
        <v>947</v>
      </c>
    </row>
    <row r="39">
      <c r="A39" s="4">
        <v>23.0</v>
      </c>
      <c r="B39" s="4" t="s">
        <v>993</v>
      </c>
      <c r="C39" s="5"/>
      <c r="D39" s="4">
        <v>-7.0</v>
      </c>
      <c r="E39" s="5"/>
      <c r="F39" s="4">
        <v>600.0</v>
      </c>
      <c r="G39" s="42" t="s">
        <v>947</v>
      </c>
    </row>
    <row r="40">
      <c r="A40" s="4">
        <v>23.0</v>
      </c>
      <c r="B40" s="4" t="s">
        <v>994</v>
      </c>
      <c r="C40" s="5"/>
      <c r="D40" s="4">
        <v>-7.0</v>
      </c>
      <c r="E40" s="5"/>
      <c r="F40" s="4">
        <v>600.0</v>
      </c>
      <c r="G40" s="42" t="s">
        <v>947</v>
      </c>
    </row>
    <row r="41">
      <c r="A41" s="4">
        <v>23.0</v>
      </c>
      <c r="B41" s="4" t="s">
        <v>995</v>
      </c>
      <c r="C41" s="5"/>
      <c r="D41" s="4">
        <v>-3.0</v>
      </c>
      <c r="E41" s="5"/>
      <c r="F41" s="4">
        <v>1500.0</v>
      </c>
      <c r="G41" s="42" t="s">
        <v>955</v>
      </c>
    </row>
    <row r="42">
      <c r="A42" s="4">
        <v>23.0</v>
      </c>
      <c r="B42" s="4" t="s">
        <v>996</v>
      </c>
      <c r="C42" s="5"/>
      <c r="D42" s="4">
        <v>-3.0</v>
      </c>
      <c r="E42" s="5"/>
      <c r="F42" s="4">
        <v>800.0</v>
      </c>
      <c r="G42" s="42" t="s">
        <v>945</v>
      </c>
    </row>
    <row r="43">
      <c r="A43" s="4">
        <v>23.0</v>
      </c>
      <c r="B43" s="4" t="s">
        <v>997</v>
      </c>
      <c r="C43" s="5"/>
      <c r="D43" s="4">
        <v>-10.0</v>
      </c>
      <c r="E43" s="5"/>
      <c r="F43" s="4">
        <v>600.0</v>
      </c>
      <c r="G43" s="42" t="s">
        <v>947</v>
      </c>
    </row>
    <row r="44">
      <c r="A44" s="4">
        <v>23.0</v>
      </c>
      <c r="B44" s="4" t="s">
        <v>998</v>
      </c>
      <c r="C44" s="4">
        <v>-1.0</v>
      </c>
      <c r="D44" s="4">
        <v>-8.0</v>
      </c>
      <c r="E44" s="5"/>
      <c r="F44" s="4">
        <v>800.0</v>
      </c>
      <c r="G44" s="42" t="s">
        <v>999</v>
      </c>
    </row>
    <row r="45">
      <c r="A45" s="4">
        <v>23.0</v>
      </c>
      <c r="B45" s="4" t="s">
        <v>1000</v>
      </c>
      <c r="C45" s="4">
        <v>-1.0</v>
      </c>
      <c r="D45" s="4">
        <v>-8.0</v>
      </c>
      <c r="E45" s="5"/>
      <c r="F45" s="4">
        <v>800.0</v>
      </c>
      <c r="G45" s="42" t="s">
        <v>999</v>
      </c>
    </row>
    <row r="46">
      <c r="A46" s="4">
        <v>23.0</v>
      </c>
      <c r="B46" s="4" t="s">
        <v>1001</v>
      </c>
      <c r="C46" s="5"/>
      <c r="D46" s="4">
        <v>-4.0</v>
      </c>
      <c r="E46" s="5"/>
      <c r="F46" s="4">
        <v>800.0</v>
      </c>
      <c r="G46" s="42" t="s">
        <v>947</v>
      </c>
    </row>
    <row r="47">
      <c r="A47" s="4">
        <v>23.0</v>
      </c>
      <c r="B47" s="4" t="s">
        <v>1002</v>
      </c>
      <c r="C47" s="5"/>
      <c r="D47" s="4">
        <v>-2.0</v>
      </c>
      <c r="E47" s="5"/>
      <c r="F47" s="4">
        <v>1000.0</v>
      </c>
      <c r="G47" s="42" t="s">
        <v>1003</v>
      </c>
    </row>
    <row r="48">
      <c r="A48" s="4">
        <v>24.0</v>
      </c>
      <c r="B48" s="4" t="s">
        <v>1004</v>
      </c>
      <c r="C48" s="5"/>
      <c r="D48" s="4">
        <v>-3.0</v>
      </c>
      <c r="E48" s="5"/>
      <c r="F48" s="4">
        <v>500.0</v>
      </c>
      <c r="G48" s="42" t="s">
        <v>952</v>
      </c>
    </row>
    <row r="49">
      <c r="A49" s="4">
        <v>24.0</v>
      </c>
      <c r="B49" s="4" t="s">
        <v>1005</v>
      </c>
      <c r="C49" s="5"/>
      <c r="D49" s="4">
        <v>-3.0</v>
      </c>
      <c r="E49" s="5"/>
      <c r="F49" s="4">
        <v>500.0</v>
      </c>
      <c r="G49" s="42" t="s">
        <v>949</v>
      </c>
    </row>
    <row r="50">
      <c r="A50" s="4">
        <v>24.0</v>
      </c>
      <c r="B50" s="4" t="s">
        <v>1006</v>
      </c>
      <c r="C50" s="5"/>
      <c r="D50" s="4">
        <v>-5.0</v>
      </c>
      <c r="E50" s="5"/>
      <c r="F50" s="4">
        <v>300.0</v>
      </c>
      <c r="G50" s="42" t="s">
        <v>952</v>
      </c>
    </row>
    <row r="51">
      <c r="A51" s="4">
        <v>24.0</v>
      </c>
      <c r="B51" s="4" t="s">
        <v>1007</v>
      </c>
      <c r="C51" s="5"/>
      <c r="D51" s="4">
        <v>-5.0</v>
      </c>
      <c r="E51" s="5"/>
      <c r="F51" s="4">
        <v>500.0</v>
      </c>
      <c r="G51" s="42" t="s">
        <v>1008</v>
      </c>
    </row>
    <row r="52">
      <c r="A52" s="4">
        <v>25.0</v>
      </c>
      <c r="B52" s="4" t="s">
        <v>1009</v>
      </c>
      <c r="C52" s="5"/>
      <c r="D52" s="5"/>
      <c r="E52" s="5"/>
      <c r="F52" s="4">
        <v>500.0</v>
      </c>
    </row>
    <row r="53">
      <c r="A53" s="4">
        <v>25.0</v>
      </c>
      <c r="B53" s="4" t="s">
        <v>1010</v>
      </c>
      <c r="C53" s="5"/>
      <c r="D53" s="5"/>
      <c r="E53" s="5"/>
      <c r="F53" s="4">
        <v>500.0</v>
      </c>
    </row>
    <row r="54">
      <c r="A54" s="4">
        <v>25.0</v>
      </c>
      <c r="B54" s="4" t="s">
        <v>1011</v>
      </c>
      <c r="C54" s="5"/>
      <c r="D54" s="5"/>
      <c r="E54" s="5"/>
      <c r="F54" s="4">
        <v>600.0</v>
      </c>
    </row>
    <row r="55">
      <c r="A55" s="4">
        <v>25.0</v>
      </c>
      <c r="B55" s="4" t="s">
        <v>1012</v>
      </c>
      <c r="C55" s="5"/>
      <c r="D55" s="5"/>
      <c r="E55" s="5"/>
      <c r="F55" s="4">
        <v>600.0</v>
      </c>
    </row>
    <row r="56">
      <c r="A56" s="4">
        <v>25.0</v>
      </c>
      <c r="B56" s="4" t="s">
        <v>1013</v>
      </c>
      <c r="C56" s="5"/>
      <c r="D56" s="5"/>
      <c r="E56" s="5"/>
      <c r="F56" s="4">
        <v>600.0</v>
      </c>
    </row>
    <row r="57">
      <c r="A57" s="4">
        <v>25.0</v>
      </c>
      <c r="B57" s="4" t="s">
        <v>1014</v>
      </c>
      <c r="C57" s="5"/>
      <c r="D57" s="5"/>
      <c r="E57" s="5"/>
      <c r="F57" s="4">
        <v>600.0</v>
      </c>
    </row>
    <row r="58">
      <c r="A58" s="4">
        <v>25.0</v>
      </c>
      <c r="B58" s="4" t="s">
        <v>1015</v>
      </c>
      <c r="C58" s="5"/>
      <c r="D58" s="5">
        <f>+1</f>
        <v>1</v>
      </c>
      <c r="E58" s="5"/>
      <c r="F58" s="4">
        <v>300.0</v>
      </c>
    </row>
    <row r="59">
      <c r="A59" s="4">
        <v>25.0</v>
      </c>
      <c r="B59" s="4" t="s">
        <v>1016</v>
      </c>
      <c r="C59" s="5"/>
      <c r="D59" s="5"/>
      <c r="E59" s="5"/>
      <c r="F59" s="4">
        <v>200.0</v>
      </c>
    </row>
    <row r="60">
      <c r="A60" s="4">
        <v>25.0</v>
      </c>
      <c r="B60" s="4" t="s">
        <v>1017</v>
      </c>
      <c r="C60" s="5"/>
      <c r="D60" s="5"/>
      <c r="E60" s="5"/>
      <c r="F60" s="4">
        <v>300.0</v>
      </c>
    </row>
    <row r="61">
      <c r="A61" s="4">
        <v>25.0</v>
      </c>
      <c r="B61" s="4" t="s">
        <v>1018</v>
      </c>
      <c r="C61" s="5"/>
      <c r="D61" s="5">
        <f t="shared" ref="D61:D62" si="1">+1</f>
        <v>1</v>
      </c>
      <c r="E61" s="5"/>
      <c r="F61" s="4">
        <v>300.0</v>
      </c>
    </row>
    <row r="62">
      <c r="A62" s="4">
        <v>25.0</v>
      </c>
      <c r="B62" s="4" t="s">
        <v>1019</v>
      </c>
      <c r="C62" s="5"/>
      <c r="D62" s="5">
        <f t="shared" si="1"/>
        <v>1</v>
      </c>
      <c r="E62" s="5"/>
      <c r="F62" s="4">
        <v>300.0</v>
      </c>
    </row>
    <row r="63">
      <c r="A63" s="4">
        <v>25.0</v>
      </c>
      <c r="B63" s="4" t="s">
        <v>1020</v>
      </c>
      <c r="C63" s="5"/>
      <c r="D63" s="5"/>
      <c r="E63" s="5"/>
      <c r="F63" s="4">
        <v>300.0</v>
      </c>
    </row>
    <row r="64">
      <c r="A64" s="4">
        <v>25.0</v>
      </c>
      <c r="B64" s="4" t="s">
        <v>1021</v>
      </c>
      <c r="C64" s="5"/>
      <c r="D64" s="5"/>
      <c r="E64" s="5"/>
      <c r="F64" s="4">
        <v>300.0</v>
      </c>
    </row>
    <row r="65">
      <c r="A65" s="4">
        <v>25.0</v>
      </c>
      <c r="B65" s="4" t="s">
        <v>1022</v>
      </c>
      <c r="C65" s="5"/>
      <c r="D65" s="5"/>
      <c r="E65" s="5"/>
      <c r="F65" s="4">
        <v>300.0</v>
      </c>
    </row>
    <row r="66">
      <c r="A66" s="4">
        <v>25.0</v>
      </c>
      <c r="B66" s="4" t="s">
        <v>1023</v>
      </c>
      <c r="C66" s="5"/>
      <c r="D66" s="5">
        <f t="shared" ref="D66:D67" si="2">+1</f>
        <v>1</v>
      </c>
      <c r="E66" s="5"/>
      <c r="F66" s="4">
        <v>300.0</v>
      </c>
    </row>
    <row r="67">
      <c r="A67" s="4">
        <v>25.0</v>
      </c>
      <c r="B67" s="4" t="s">
        <v>1024</v>
      </c>
      <c r="C67" s="5"/>
      <c r="D67" s="5">
        <f t="shared" si="2"/>
        <v>1</v>
      </c>
      <c r="E67" s="5"/>
      <c r="F67" s="4">
        <v>300.0</v>
      </c>
    </row>
    <row r="68">
      <c r="A68" s="4">
        <v>25.0</v>
      </c>
      <c r="B68" s="4" t="s">
        <v>1025</v>
      </c>
      <c r="C68" s="5"/>
      <c r="D68" s="5"/>
      <c r="E68" s="5"/>
      <c r="F68" s="4">
        <v>500.0</v>
      </c>
    </row>
    <row r="69">
      <c r="A69" s="4">
        <v>25.0</v>
      </c>
      <c r="B69" s="4" t="s">
        <v>1026</v>
      </c>
      <c r="C69" s="5"/>
      <c r="D69" s="5"/>
      <c r="E69" s="5"/>
      <c r="F69" s="4">
        <v>500.0</v>
      </c>
    </row>
    <row r="70">
      <c r="A70" s="4">
        <v>25.0</v>
      </c>
      <c r="B70" s="4" t="s">
        <v>1027</v>
      </c>
      <c r="C70" s="5"/>
      <c r="D70" s="5"/>
      <c r="E70" s="5"/>
      <c r="F70" s="4">
        <v>600.0</v>
      </c>
    </row>
    <row r="71">
      <c r="A71" s="4">
        <v>25.0</v>
      </c>
      <c r="B71" s="4" t="s">
        <v>1028</v>
      </c>
      <c r="C71" s="5"/>
      <c r="D71" s="5"/>
      <c r="E71" s="5"/>
      <c r="F71" s="4">
        <v>500.0</v>
      </c>
    </row>
    <row r="72">
      <c r="A72" s="4">
        <v>25.0</v>
      </c>
      <c r="B72" s="4" t="s">
        <v>1029</v>
      </c>
      <c r="C72" s="5"/>
      <c r="D72" s="5"/>
      <c r="E72" s="5"/>
      <c r="F72" s="4">
        <v>600.0</v>
      </c>
    </row>
    <row r="73">
      <c r="A73" s="4">
        <v>25.0</v>
      </c>
      <c r="B73" s="4" t="s">
        <v>1030</v>
      </c>
      <c r="C73" s="5"/>
      <c r="D73" s="5"/>
      <c r="E73" s="5"/>
      <c r="F73" s="4">
        <v>500.0</v>
      </c>
    </row>
    <row r="74">
      <c r="A74" s="4">
        <v>25.0</v>
      </c>
      <c r="B74" s="4" t="s">
        <v>1031</v>
      </c>
      <c r="C74" s="5"/>
      <c r="D74" s="5"/>
      <c r="E74" s="5"/>
      <c r="F74" s="4">
        <v>500.0</v>
      </c>
    </row>
    <row r="75">
      <c r="A75" s="4">
        <v>25.0</v>
      </c>
      <c r="B75" s="4" t="s">
        <v>1032</v>
      </c>
      <c r="C75" s="5"/>
      <c r="D75" s="5"/>
      <c r="E75" s="5"/>
      <c r="F75" s="4">
        <v>500.0</v>
      </c>
    </row>
    <row r="76">
      <c r="A76" s="4">
        <v>25.0</v>
      </c>
      <c r="B76" s="4" t="s">
        <v>1033</v>
      </c>
      <c r="C76" s="5"/>
      <c r="D76" s="5"/>
      <c r="E76" s="5"/>
      <c r="F76" s="4">
        <v>200.0</v>
      </c>
    </row>
    <row r="77">
      <c r="A77" s="4">
        <v>25.0</v>
      </c>
      <c r="B77" s="4" t="s">
        <v>1034</v>
      </c>
      <c r="C77" s="5"/>
      <c r="D77" s="5"/>
      <c r="E77" s="5"/>
      <c r="F77" s="4">
        <v>200.0</v>
      </c>
    </row>
    <row r="78">
      <c r="A78" s="4">
        <v>25.0</v>
      </c>
      <c r="B78" s="4" t="s">
        <v>1035</v>
      </c>
      <c r="C78" s="5"/>
      <c r="D78" s="5"/>
      <c r="E78" s="5"/>
      <c r="F78" s="4">
        <v>200.0</v>
      </c>
    </row>
    <row r="79">
      <c r="A79" s="4">
        <v>25.0</v>
      </c>
      <c r="B79" s="4" t="s">
        <v>1036</v>
      </c>
      <c r="C79" s="5"/>
      <c r="D79" s="5"/>
      <c r="E79" s="5"/>
      <c r="F79" s="4">
        <v>500.0</v>
      </c>
    </row>
    <row r="80">
      <c r="A80" s="4">
        <v>25.0</v>
      </c>
      <c r="B80" s="4" t="s">
        <v>1037</v>
      </c>
      <c r="C80" s="5"/>
      <c r="D80" s="5"/>
      <c r="E80" s="5"/>
      <c r="F80" s="4">
        <v>300.0</v>
      </c>
    </row>
    <row r="81">
      <c r="A81" s="4">
        <v>25.0</v>
      </c>
      <c r="B81" s="4" t="s">
        <v>1038</v>
      </c>
      <c r="C81" s="5"/>
      <c r="D81" s="5"/>
      <c r="E81" s="5"/>
      <c r="F81" s="4">
        <v>600.0</v>
      </c>
    </row>
    <row r="82">
      <c r="A82" s="4">
        <v>25.0</v>
      </c>
      <c r="B82" s="4" t="s">
        <v>1039</v>
      </c>
      <c r="C82" s="5"/>
      <c r="D82" s="5"/>
      <c r="E82" s="5"/>
      <c r="F82" s="4">
        <v>200.0</v>
      </c>
    </row>
    <row r="83">
      <c r="A83" s="4">
        <v>25.0</v>
      </c>
      <c r="B83" s="4" t="s">
        <v>1040</v>
      </c>
      <c r="C83" s="5"/>
      <c r="D83" s="5"/>
      <c r="E83" s="5"/>
      <c r="F83" s="4">
        <v>300.0</v>
      </c>
    </row>
    <row r="84">
      <c r="A84" s="4">
        <v>25.0</v>
      </c>
      <c r="B84" s="4" t="s">
        <v>1041</v>
      </c>
      <c r="C84" s="5"/>
      <c r="D84" s="5"/>
      <c r="E84" s="5"/>
      <c r="F84" s="4">
        <v>600.0</v>
      </c>
    </row>
    <row r="85">
      <c r="A85" s="4">
        <v>25.0</v>
      </c>
      <c r="B85" s="4" t="s">
        <v>1042</v>
      </c>
      <c r="C85" s="5"/>
      <c r="D85" s="5"/>
      <c r="E85" s="5"/>
      <c r="F85" s="4">
        <v>200.0</v>
      </c>
    </row>
    <row r="86">
      <c r="A86" s="4">
        <v>25.0</v>
      </c>
      <c r="B86" s="4" t="s">
        <v>1043</v>
      </c>
      <c r="C86" s="5"/>
      <c r="D86" s="5"/>
      <c r="E86" s="5"/>
      <c r="F86" s="4">
        <v>200.0</v>
      </c>
    </row>
    <row r="87">
      <c r="A87" s="4">
        <v>25.0</v>
      </c>
      <c r="B87" s="4" t="s">
        <v>1044</v>
      </c>
      <c r="C87" s="5"/>
      <c r="D87" s="5"/>
      <c r="E87" s="5"/>
      <c r="F87" s="4">
        <v>100.0</v>
      </c>
    </row>
    <row r="88">
      <c r="A88" s="4">
        <v>25.0</v>
      </c>
      <c r="B88" s="4" t="s">
        <v>1045</v>
      </c>
      <c r="C88" s="5"/>
      <c r="D88" s="5"/>
      <c r="E88" s="5"/>
      <c r="F88" s="4">
        <v>500.0</v>
      </c>
    </row>
    <row r="89">
      <c r="A89" s="4">
        <v>25.0</v>
      </c>
      <c r="B89" s="4" t="s">
        <v>1046</v>
      </c>
      <c r="C89" s="5"/>
      <c r="D89" s="5"/>
      <c r="E89" s="5"/>
      <c r="F89" s="4">
        <v>500.0</v>
      </c>
    </row>
    <row r="90">
      <c r="A90" s="4">
        <v>25.0</v>
      </c>
      <c r="B90" s="4" t="s">
        <v>1047</v>
      </c>
      <c r="C90" s="5"/>
      <c r="D90" s="5"/>
      <c r="E90" s="5"/>
      <c r="F90" s="4">
        <v>420.0</v>
      </c>
    </row>
    <row r="91">
      <c r="A91" s="4">
        <v>25.0</v>
      </c>
      <c r="B91" s="4" t="s">
        <v>1048</v>
      </c>
      <c r="C91" s="5"/>
      <c r="D91" s="5"/>
      <c r="E91" s="5"/>
      <c r="F91" s="4">
        <v>420.0</v>
      </c>
    </row>
    <row r="92">
      <c r="A92" s="4">
        <v>25.0</v>
      </c>
      <c r="B92" s="4" t="s">
        <v>1049</v>
      </c>
      <c r="C92" s="5"/>
      <c r="D92" s="5"/>
      <c r="E92" s="5"/>
      <c r="F92" s="4">
        <v>200.0</v>
      </c>
    </row>
    <row r="93">
      <c r="A93" s="4">
        <v>25.0</v>
      </c>
      <c r="B93" s="4" t="s">
        <v>1050</v>
      </c>
      <c r="C93" s="5"/>
      <c r="D93" s="5"/>
      <c r="E93" s="5"/>
      <c r="F93" s="4">
        <v>200.0</v>
      </c>
    </row>
    <row r="94">
      <c r="A94" s="4">
        <v>25.0</v>
      </c>
      <c r="B94" s="4" t="s">
        <v>1051</v>
      </c>
      <c r="C94" s="5"/>
      <c r="D94" s="5"/>
      <c r="E94" s="5"/>
      <c r="F94" s="4">
        <v>200.0</v>
      </c>
    </row>
    <row r="95">
      <c r="A95" s="4">
        <v>25.0</v>
      </c>
      <c r="B95" s="4" t="s">
        <v>1052</v>
      </c>
      <c r="C95" s="5"/>
      <c r="D95" s="5"/>
      <c r="E95" s="5"/>
      <c r="F95" s="4">
        <v>200.0</v>
      </c>
    </row>
    <row r="96">
      <c r="A96" s="4">
        <v>25.0</v>
      </c>
      <c r="B96" s="4" t="s">
        <v>1053</v>
      </c>
      <c r="C96" s="5"/>
      <c r="D96" s="5"/>
      <c r="E96" s="5"/>
      <c r="F96" s="4">
        <v>200.0</v>
      </c>
    </row>
    <row r="97">
      <c r="A97" s="4">
        <v>25.0</v>
      </c>
      <c r="B97" s="4" t="s">
        <v>1054</v>
      </c>
      <c r="C97" s="5"/>
      <c r="D97" s="5"/>
      <c r="E97" s="5"/>
      <c r="F97" s="4">
        <v>200.0</v>
      </c>
    </row>
    <row r="98">
      <c r="A98" s="4">
        <v>25.0</v>
      </c>
      <c r="B98" s="4" t="s">
        <v>1055</v>
      </c>
      <c r="C98" s="5"/>
      <c r="D98" s="5"/>
      <c r="E98" s="5"/>
      <c r="F98" s="4">
        <v>200.0</v>
      </c>
    </row>
    <row r="99">
      <c r="A99" s="4">
        <v>25.0</v>
      </c>
      <c r="B99" s="4" t="s">
        <v>1056</v>
      </c>
      <c r="C99" s="5"/>
      <c r="D99" s="5"/>
      <c r="E99" s="5"/>
      <c r="F99" s="4">
        <v>200.0</v>
      </c>
    </row>
    <row r="100">
      <c r="A100" s="4">
        <v>25.0</v>
      </c>
      <c r="B100" s="4" t="s">
        <v>1057</v>
      </c>
      <c r="C100" s="5"/>
      <c r="D100" s="5"/>
      <c r="E100" s="5"/>
      <c r="F100" s="4">
        <v>500.0</v>
      </c>
    </row>
    <row r="101">
      <c r="A101" s="4">
        <v>25.0</v>
      </c>
      <c r="B101" s="4" t="s">
        <v>1058</v>
      </c>
      <c r="C101" s="5"/>
      <c r="D101" s="5"/>
      <c r="E101" s="5"/>
      <c r="F101" s="4">
        <v>500.0</v>
      </c>
    </row>
    <row r="102">
      <c r="A102" s="4">
        <v>25.0</v>
      </c>
      <c r="B102" s="4" t="s">
        <v>1059</v>
      </c>
      <c r="C102" s="5"/>
      <c r="D102" s="5"/>
      <c r="E102" s="5"/>
      <c r="F102" s="4">
        <v>500.0</v>
      </c>
    </row>
    <row r="103">
      <c r="A103" s="4">
        <v>25.0</v>
      </c>
      <c r="B103" s="4" t="s">
        <v>1060</v>
      </c>
      <c r="C103" s="5"/>
      <c r="D103" s="5"/>
      <c r="E103" s="5"/>
      <c r="F103" s="4">
        <v>500.0</v>
      </c>
    </row>
    <row r="104">
      <c r="A104" s="4">
        <v>25.0</v>
      </c>
      <c r="B104" s="4" t="s">
        <v>1061</v>
      </c>
      <c r="C104" s="5"/>
      <c r="D104" s="5"/>
      <c r="E104" s="5"/>
      <c r="F104" s="4">
        <v>0.0</v>
      </c>
    </row>
    <row r="105">
      <c r="A105" s="4">
        <v>25.0</v>
      </c>
      <c r="B105" s="4" t="s">
        <v>1062</v>
      </c>
      <c r="C105" s="5"/>
      <c r="D105" s="5"/>
      <c r="E105" s="5"/>
      <c r="F105" s="4">
        <v>300.0</v>
      </c>
    </row>
    <row r="106">
      <c r="A106" s="4">
        <v>25.0</v>
      </c>
      <c r="B106" s="4" t="s">
        <v>1063</v>
      </c>
      <c r="C106" s="5"/>
      <c r="D106" s="4">
        <v>-1.0</v>
      </c>
      <c r="E106" s="5"/>
      <c r="F106" s="4">
        <v>500.0</v>
      </c>
    </row>
    <row r="107">
      <c r="A107" s="4">
        <v>25.0</v>
      </c>
      <c r="B107" s="4" t="s">
        <v>1064</v>
      </c>
      <c r="C107" s="5"/>
      <c r="D107" s="4">
        <v>-2.0</v>
      </c>
      <c r="E107" s="5"/>
      <c r="F107" s="4">
        <v>200.0</v>
      </c>
    </row>
    <row r="108">
      <c r="A108" s="4">
        <v>25.0</v>
      </c>
      <c r="B108" s="4" t="s">
        <v>1065</v>
      </c>
      <c r="C108" s="5"/>
      <c r="D108" s="5"/>
      <c r="E108" s="5"/>
      <c r="F108" s="4">
        <v>200.0</v>
      </c>
    </row>
    <row r="109">
      <c r="A109" s="4">
        <v>25.0</v>
      </c>
      <c r="B109" s="4" t="s">
        <v>1066</v>
      </c>
      <c r="C109" s="5"/>
      <c r="D109" s="5"/>
      <c r="E109" s="5"/>
      <c r="F109" s="4">
        <v>100.0</v>
      </c>
    </row>
    <row r="110">
      <c r="A110" s="4">
        <v>25.0</v>
      </c>
      <c r="B110" s="4" t="s">
        <v>1067</v>
      </c>
      <c r="C110" s="5"/>
      <c r="D110" s="5"/>
      <c r="E110" s="5"/>
      <c r="F110" s="4">
        <v>200.0</v>
      </c>
    </row>
    <row r="111">
      <c r="A111" s="4">
        <v>25.0</v>
      </c>
      <c r="B111" s="4" t="s">
        <v>1068</v>
      </c>
      <c r="C111" s="5"/>
      <c r="D111" s="5"/>
      <c r="E111" s="5"/>
      <c r="F111" s="4">
        <v>200.0</v>
      </c>
    </row>
    <row r="112">
      <c r="A112" s="4">
        <v>25.0</v>
      </c>
      <c r="B112" s="4" t="s">
        <v>1069</v>
      </c>
      <c r="C112" s="5"/>
      <c r="D112" s="4">
        <v>-2.0</v>
      </c>
      <c r="E112" s="5"/>
      <c r="F112" s="4">
        <v>200.0</v>
      </c>
    </row>
    <row r="113">
      <c r="A113" s="4">
        <v>25.0</v>
      </c>
      <c r="B113" s="4" t="s">
        <v>1070</v>
      </c>
      <c r="C113" s="5"/>
      <c r="D113" s="4">
        <v>-2.0</v>
      </c>
      <c r="E113" s="5"/>
      <c r="F113" s="4">
        <v>600.0</v>
      </c>
    </row>
    <row r="114">
      <c r="A114" s="4">
        <v>25.0</v>
      </c>
      <c r="B114" s="4" t="s">
        <v>1071</v>
      </c>
      <c r="C114" s="5"/>
      <c r="D114" s="5"/>
      <c r="E114" s="5"/>
      <c r="F114" s="4">
        <v>300.0</v>
      </c>
    </row>
    <row r="115">
      <c r="A115" s="4">
        <v>25.0</v>
      </c>
      <c r="B115" s="4" t="s">
        <v>1072</v>
      </c>
      <c r="C115" s="5"/>
      <c r="D115" s="5"/>
      <c r="E115" s="5"/>
      <c r="F115" s="4">
        <v>200.0</v>
      </c>
    </row>
    <row r="116">
      <c r="A116" s="4">
        <v>25.0</v>
      </c>
      <c r="B116" s="4" t="s">
        <v>1073</v>
      </c>
      <c r="C116" s="5"/>
      <c r="D116" s="5"/>
      <c r="E116" s="5"/>
      <c r="F116" s="4">
        <v>200.0</v>
      </c>
    </row>
    <row r="117">
      <c r="A117" s="4">
        <v>25.0</v>
      </c>
      <c r="B117" s="4" t="s">
        <v>1074</v>
      </c>
      <c r="C117" s="5"/>
      <c r="D117" s="5">
        <f t="shared" ref="D117:D118" si="3">+1</f>
        <v>1</v>
      </c>
      <c r="E117" s="5"/>
      <c r="F117" s="4">
        <v>300.0</v>
      </c>
    </row>
    <row r="118">
      <c r="A118" s="4">
        <v>25.0</v>
      </c>
      <c r="B118" s="4" t="s">
        <v>1075</v>
      </c>
      <c r="C118" s="5"/>
      <c r="D118" s="5">
        <f t="shared" si="3"/>
        <v>1</v>
      </c>
      <c r="E118" s="5"/>
      <c r="F118" s="4">
        <v>300.0</v>
      </c>
    </row>
    <row r="119">
      <c r="A119" s="4">
        <v>25.0</v>
      </c>
      <c r="B119" s="4" t="s">
        <v>1076</v>
      </c>
      <c r="C119" s="5"/>
      <c r="D119" s="5"/>
      <c r="E119" s="5"/>
      <c r="F119" s="4">
        <v>200.0</v>
      </c>
    </row>
    <row r="120">
      <c r="A120" s="4">
        <v>25.0</v>
      </c>
      <c r="B120" s="4" t="s">
        <v>1077</v>
      </c>
      <c r="C120" s="5"/>
      <c r="D120" s="5"/>
      <c r="E120" s="5"/>
      <c r="F120" s="4">
        <v>200.0</v>
      </c>
    </row>
    <row r="121">
      <c r="A121" s="4">
        <v>25.0</v>
      </c>
      <c r="B121" s="4" t="s">
        <v>1078</v>
      </c>
      <c r="C121" s="5"/>
      <c r="D121" s="5"/>
      <c r="E121" s="5"/>
      <c r="F121" s="4">
        <v>200.0</v>
      </c>
    </row>
    <row r="122">
      <c r="A122" s="4">
        <v>25.0</v>
      </c>
      <c r="B122" s="4" t="s">
        <v>1079</v>
      </c>
      <c r="C122" s="5"/>
      <c r="D122" s="5"/>
      <c r="E122" s="5"/>
      <c r="F122" s="4">
        <v>200.0</v>
      </c>
    </row>
    <row r="123">
      <c r="A123" s="4">
        <v>25.0</v>
      </c>
      <c r="B123" s="4" t="s">
        <v>1080</v>
      </c>
      <c r="C123" s="5"/>
      <c r="D123" s="5"/>
      <c r="E123" s="5"/>
      <c r="F123" s="4">
        <v>200.0</v>
      </c>
    </row>
    <row r="124">
      <c r="A124" s="4">
        <v>25.0</v>
      </c>
      <c r="B124" s="4" t="s">
        <v>1081</v>
      </c>
      <c r="C124" s="5"/>
      <c r="D124" s="5"/>
      <c r="E124" s="5"/>
      <c r="F124" s="4">
        <v>200.0</v>
      </c>
    </row>
    <row r="125">
      <c r="A125" s="4">
        <v>25.0</v>
      </c>
      <c r="B125" s="4" t="s">
        <v>1082</v>
      </c>
      <c r="C125" s="5"/>
      <c r="D125" s="5"/>
      <c r="E125" s="5"/>
      <c r="F125" s="4">
        <v>200.0</v>
      </c>
    </row>
  </sheetData>
  <hyperlinks>
    <hyperlink r:id="rId1" ref="H5"/>
  </hyperlinks>
  <drawing r:id="rId2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70.0"/>
  </cols>
  <sheetData>
    <row r="1">
      <c r="A1" s="4" t="s">
        <v>0</v>
      </c>
      <c r="B1" s="4" t="s">
        <v>268</v>
      </c>
      <c r="C1" s="4" t="s">
        <v>345</v>
      </c>
      <c r="D1" s="4" t="s">
        <v>276</v>
      </c>
      <c r="E1" s="4" t="s">
        <v>1083</v>
      </c>
      <c r="F1" s="4" t="s">
        <v>1084</v>
      </c>
      <c r="G1" s="4" t="s">
        <v>1085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4">
        <v>26.0</v>
      </c>
      <c r="B2" s="4" t="s">
        <v>1086</v>
      </c>
      <c r="C2" s="5"/>
      <c r="D2" s="5"/>
      <c r="E2" s="5"/>
      <c r="F2" s="4">
        <v>-20.0</v>
      </c>
      <c r="G2" s="4">
        <v>2.0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4">
        <v>26.0</v>
      </c>
      <c r="B3" s="4" t="s">
        <v>1087</v>
      </c>
      <c r="C3" s="5"/>
      <c r="D3" s="4">
        <v>-1.0</v>
      </c>
      <c r="E3" s="5"/>
      <c r="F3" s="5"/>
      <c r="G3" s="4">
        <v>3.0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">
        <v>26.0</v>
      </c>
      <c r="B4" s="4" t="s">
        <v>1088</v>
      </c>
      <c r="C4" s="5"/>
      <c r="D4" s="4">
        <v>-1.0</v>
      </c>
      <c r="E4" s="5"/>
      <c r="F4" s="5"/>
      <c r="G4" s="4">
        <v>4.0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4">
        <v>26.0</v>
      </c>
      <c r="B5" s="4" t="s">
        <v>1089</v>
      </c>
      <c r="C5" s="5"/>
      <c r="D5" s="5"/>
      <c r="E5" s="5"/>
      <c r="F5" s="4">
        <v>-20.0</v>
      </c>
      <c r="G5" s="4">
        <v>4.0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4">
        <v>26.0</v>
      </c>
      <c r="B6" s="4" t="s">
        <v>1090</v>
      </c>
      <c r="C6" s="5"/>
      <c r="D6" s="5">
        <f>+1</f>
        <v>1</v>
      </c>
      <c r="E6" s="4">
        <v>-15.0</v>
      </c>
      <c r="F6" s="5"/>
      <c r="G6" s="4">
        <v>4.0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4">
        <v>26.0</v>
      </c>
      <c r="B7" s="4" t="s">
        <v>1091</v>
      </c>
      <c r="C7" s="5"/>
      <c r="D7" s="5"/>
      <c r="E7" s="5"/>
      <c r="F7" s="5"/>
      <c r="G7" s="4">
        <v>4.0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4">
        <v>26.0</v>
      </c>
      <c r="B8" s="4" t="s">
        <v>1092</v>
      </c>
      <c r="C8" s="5"/>
      <c r="D8" s="5"/>
      <c r="E8" s="5"/>
      <c r="F8" s="4">
        <v>-15.0</v>
      </c>
      <c r="G8" s="4">
        <v>5.0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4">
        <v>26.0</v>
      </c>
      <c r="B9" s="4" t="s">
        <v>1093</v>
      </c>
      <c r="C9" s="5"/>
      <c r="D9" s="5"/>
      <c r="E9" s="5"/>
      <c r="F9" s="4">
        <v>-5.0</v>
      </c>
      <c r="G9" s="4">
        <v>5.0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4">
        <v>26.0</v>
      </c>
      <c r="B10" s="4" t="s">
        <v>1094</v>
      </c>
      <c r="C10" s="5"/>
      <c r="D10" s="5"/>
      <c r="E10" s="5"/>
      <c r="F10" s="4">
        <v>-5.0</v>
      </c>
      <c r="G10" s="4">
        <v>5.0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4">
        <v>26.0</v>
      </c>
      <c r="B11" s="4" t="s">
        <v>1095</v>
      </c>
      <c r="C11" s="5"/>
      <c r="D11" s="4">
        <v>-1.0</v>
      </c>
      <c r="E11" s="5"/>
      <c r="F11" s="4">
        <v>-10.0</v>
      </c>
      <c r="G11" s="4">
        <v>5.0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4">
        <v>26.0</v>
      </c>
      <c r="B12" s="4" t="s">
        <v>1096</v>
      </c>
      <c r="C12" s="5"/>
      <c r="D12" s="5">
        <f>+1</f>
        <v>1</v>
      </c>
      <c r="E12" s="4">
        <v>-30.0</v>
      </c>
      <c r="F12" s="4">
        <v>-10.0</v>
      </c>
      <c r="G12" s="4">
        <v>5.0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4">
        <v>26.0</v>
      </c>
      <c r="B13" s="4" t="s">
        <v>1097</v>
      </c>
      <c r="C13" s="5"/>
      <c r="D13" s="5"/>
      <c r="E13" s="4">
        <v>-30.0</v>
      </c>
      <c r="F13" s="5"/>
      <c r="G13" s="4">
        <v>5.0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4">
        <v>26.0</v>
      </c>
      <c r="B14" s="4" t="s">
        <v>1098</v>
      </c>
      <c r="C14" s="5"/>
      <c r="D14" s="4">
        <v>-1.0</v>
      </c>
      <c r="E14" s="5"/>
      <c r="F14" s="5"/>
      <c r="G14" s="4">
        <v>5.0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4">
        <v>26.0</v>
      </c>
      <c r="B15" s="4" t="s">
        <v>1099</v>
      </c>
      <c r="C15" s="5"/>
      <c r="D15" s="4">
        <v>-1.0</v>
      </c>
      <c r="E15" s="5"/>
      <c r="F15" s="5"/>
      <c r="G15" s="4">
        <v>5.0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4">
        <v>26.0</v>
      </c>
      <c r="B16" s="4" t="s">
        <v>1100</v>
      </c>
      <c r="C16" s="5"/>
      <c r="D16" s="4">
        <v>-2.0</v>
      </c>
      <c r="E16" s="5"/>
      <c r="F16" s="4">
        <v>-15.0</v>
      </c>
      <c r="G16" s="4">
        <v>5.0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4">
        <v>26.0</v>
      </c>
      <c r="B17" s="4" t="s">
        <v>1101</v>
      </c>
      <c r="C17" s="5"/>
      <c r="D17" s="4">
        <v>-1.0</v>
      </c>
      <c r="E17" s="5"/>
      <c r="F17" s="5"/>
      <c r="G17" s="4">
        <v>6.0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4">
        <v>26.0</v>
      </c>
      <c r="B18" s="4" t="s">
        <v>1102</v>
      </c>
      <c r="C18" s="5"/>
      <c r="D18" s="4">
        <v>-2.0</v>
      </c>
      <c r="E18" s="5"/>
      <c r="F18" s="5"/>
      <c r="G18" s="4">
        <v>6.0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4">
        <v>26.0</v>
      </c>
      <c r="B19" s="4" t="s">
        <v>1103</v>
      </c>
      <c r="C19" s="5"/>
      <c r="D19" s="4">
        <v>-2.0</v>
      </c>
      <c r="E19" s="5"/>
      <c r="F19" s="5"/>
      <c r="G19" s="4">
        <v>7.0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4">
        <v>26.0</v>
      </c>
      <c r="B20" s="4" t="s">
        <v>1104</v>
      </c>
      <c r="C20" s="5"/>
      <c r="D20" s="5"/>
      <c r="E20" s="4">
        <v>-20.0</v>
      </c>
      <c r="F20" s="4">
        <v>-25.0</v>
      </c>
      <c r="G20" s="4">
        <v>7.0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4">
        <v>26.0</v>
      </c>
      <c r="B21" s="4" t="s">
        <v>1105</v>
      </c>
      <c r="C21" s="5"/>
      <c r="D21" s="5"/>
      <c r="E21" s="4">
        <v>-20.0</v>
      </c>
      <c r="F21" s="4">
        <v>-25.0</v>
      </c>
      <c r="G21" s="4">
        <v>7.0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4">
        <v>26.0</v>
      </c>
      <c r="B22" s="4" t="s">
        <v>1106</v>
      </c>
      <c r="C22" s="5"/>
      <c r="D22" s="4">
        <v>-3.0</v>
      </c>
      <c r="E22" s="5"/>
      <c r="F22" s="5"/>
      <c r="G22" s="4">
        <v>7.0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4">
        <v>26.0</v>
      </c>
      <c r="B23" s="4" t="s">
        <v>1107</v>
      </c>
      <c r="C23" s="5"/>
      <c r="D23" s="4">
        <v>-2.0</v>
      </c>
      <c r="E23" s="5"/>
      <c r="F23" s="5"/>
      <c r="G23" s="4">
        <v>8.0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4">
        <v>26.0</v>
      </c>
      <c r="B24" s="4" t="s">
        <v>1108</v>
      </c>
      <c r="C24" s="5"/>
      <c r="D24" s="4">
        <v>-2.0</v>
      </c>
      <c r="E24" s="5"/>
      <c r="F24" s="5"/>
      <c r="G24" s="4">
        <v>8.0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4">
        <v>26.0</v>
      </c>
      <c r="B25" s="4" t="s">
        <v>1109</v>
      </c>
      <c r="C25" s="5"/>
      <c r="D25" s="5"/>
      <c r="E25" s="4">
        <v>-20.0</v>
      </c>
      <c r="F25" s="4">
        <v>-20.0</v>
      </c>
      <c r="G25" s="4">
        <v>8.0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4">
        <v>26.0</v>
      </c>
      <c r="B26" s="4" t="s">
        <v>1110</v>
      </c>
      <c r="C26" s="5"/>
      <c r="D26" s="4">
        <v>-4.0</v>
      </c>
      <c r="E26" s="5"/>
      <c r="F26" s="5"/>
      <c r="G26" s="4">
        <v>8.0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4">
        <v>26.0</v>
      </c>
      <c r="B27" s="4" t="s">
        <v>1111</v>
      </c>
      <c r="C27" s="5"/>
      <c r="D27" s="5"/>
      <c r="E27" s="4">
        <v>-20.0</v>
      </c>
      <c r="F27" s="4">
        <v>-15.0</v>
      </c>
      <c r="G27" s="4">
        <v>8.0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4">
        <v>26.0</v>
      </c>
      <c r="B28" s="4" t="s">
        <v>1112</v>
      </c>
      <c r="C28" s="5"/>
      <c r="D28" s="5"/>
      <c r="E28" s="5"/>
      <c r="F28" s="5"/>
      <c r="G28" s="4">
        <v>10.0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4">
        <v>26.0</v>
      </c>
      <c r="B29" s="4" t="s">
        <v>1113</v>
      </c>
      <c r="C29" s="5"/>
      <c r="D29" s="4">
        <v>-2.0</v>
      </c>
      <c r="E29" s="5"/>
      <c r="F29" s="4">
        <v>-15.0</v>
      </c>
      <c r="G29" s="4">
        <v>10.0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4">
        <v>26.0</v>
      </c>
      <c r="B30" s="4" t="s">
        <v>1114</v>
      </c>
      <c r="C30" s="5"/>
      <c r="D30" s="5"/>
      <c r="E30" s="5"/>
      <c r="F30" s="4">
        <v>-15.0</v>
      </c>
      <c r="G30" s="4">
        <v>10.0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4">
        <v>26.0</v>
      </c>
      <c r="B31" s="4" t="s">
        <v>1115</v>
      </c>
      <c r="C31" s="5"/>
      <c r="D31" s="4">
        <v>-2.0</v>
      </c>
      <c r="E31" s="5"/>
      <c r="F31" s="4">
        <v>-5.0</v>
      </c>
      <c r="G31" s="4">
        <v>10.0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4">
        <v>26.0</v>
      </c>
      <c r="B32" s="4" t="s">
        <v>1116</v>
      </c>
      <c r="C32" s="5"/>
      <c r="D32" s="5"/>
      <c r="E32" s="5"/>
      <c r="F32" s="5"/>
      <c r="G32" s="4">
        <v>10.0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4">
        <v>26.0</v>
      </c>
      <c r="B33" s="4" t="s">
        <v>1117</v>
      </c>
      <c r="C33" s="5"/>
      <c r="D33" s="4">
        <v>-2.0</v>
      </c>
      <c r="E33" s="5"/>
      <c r="F33" s="5"/>
      <c r="G33" s="4">
        <v>10.0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4">
        <v>26.0</v>
      </c>
      <c r="B34" s="4" t="s">
        <v>1118</v>
      </c>
      <c r="C34" s="5"/>
      <c r="D34" s="5"/>
      <c r="E34" s="5"/>
      <c r="F34" s="5"/>
      <c r="G34" s="4">
        <v>10.0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4">
        <v>26.0</v>
      </c>
      <c r="B35" s="4" t="s">
        <v>1119</v>
      </c>
      <c r="C35" s="5"/>
      <c r="D35" s="5">
        <f>+1</f>
        <v>1</v>
      </c>
      <c r="E35" s="4">
        <v>-30.0</v>
      </c>
      <c r="F35" s="4">
        <v>-10.0</v>
      </c>
      <c r="G35" s="4">
        <v>10.0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4">
        <v>26.0</v>
      </c>
      <c r="B36" s="4" t="s">
        <v>1120</v>
      </c>
      <c r="C36" s="5"/>
      <c r="D36" s="4">
        <v>-1.0</v>
      </c>
      <c r="E36" s="4">
        <v>-15.0</v>
      </c>
      <c r="F36" s="4">
        <v>-15.0</v>
      </c>
      <c r="G36" s="4">
        <v>10.0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4">
        <v>26.0</v>
      </c>
      <c r="B37" s="4" t="s">
        <v>1121</v>
      </c>
      <c r="C37" s="5"/>
      <c r="D37" s="4">
        <v>-3.0</v>
      </c>
      <c r="E37" s="5"/>
      <c r="F37" s="5"/>
      <c r="G37" s="4">
        <v>10.0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4">
        <v>26.0</v>
      </c>
      <c r="B38" s="4" t="s">
        <v>1122</v>
      </c>
      <c r="C38" s="5"/>
      <c r="D38" s="4">
        <v>-3.0</v>
      </c>
      <c r="E38" s="5"/>
      <c r="F38" s="5"/>
      <c r="G38" s="4">
        <v>10.0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4">
        <v>26.0</v>
      </c>
      <c r="B39" s="4" t="s">
        <v>1123</v>
      </c>
      <c r="C39" s="5"/>
      <c r="D39" s="5">
        <f>+1</f>
        <v>1</v>
      </c>
      <c r="E39" s="4">
        <v>-30.0</v>
      </c>
      <c r="F39" s="4">
        <v>-10.0</v>
      </c>
      <c r="G39" s="4">
        <v>10.0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4">
        <v>26.0</v>
      </c>
      <c r="B40" s="4" t="s">
        <v>1124</v>
      </c>
      <c r="C40" s="5"/>
      <c r="D40" s="5"/>
      <c r="E40" s="4">
        <v>-15.0</v>
      </c>
      <c r="F40" s="5"/>
      <c r="G40" s="4">
        <v>10.0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4">
        <v>26.0</v>
      </c>
      <c r="B41" s="4" t="s">
        <v>1125</v>
      </c>
      <c r="C41" s="5"/>
      <c r="D41" s="4">
        <v>-1.0</v>
      </c>
      <c r="E41" s="5"/>
      <c r="F41" s="5"/>
      <c r="G41" s="4">
        <v>10.0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4">
        <v>26.0</v>
      </c>
      <c r="B42" s="4" t="s">
        <v>1126</v>
      </c>
      <c r="C42" s="5"/>
      <c r="D42" s="5"/>
      <c r="E42" s="5"/>
      <c r="F42" s="5"/>
      <c r="G42" s="4">
        <v>10.0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4">
        <v>26.0</v>
      </c>
      <c r="B43" s="4" t="s">
        <v>1127</v>
      </c>
      <c r="C43" s="5"/>
      <c r="D43" s="5">
        <f>+1</f>
        <v>1</v>
      </c>
      <c r="E43" s="4">
        <v>-5.0</v>
      </c>
      <c r="F43" s="4">
        <v>-5.0</v>
      </c>
      <c r="G43" s="4">
        <v>10.0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4">
        <v>26.0</v>
      </c>
      <c r="B44" s="4" t="s">
        <v>1128</v>
      </c>
      <c r="C44" s="5"/>
      <c r="D44" s="5"/>
      <c r="E44" s="5"/>
      <c r="F44" s="5"/>
      <c r="G44" s="4">
        <v>10.0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4">
        <v>26.0</v>
      </c>
      <c r="B45" s="4" t="s">
        <v>1129</v>
      </c>
      <c r="C45" s="5"/>
      <c r="D45" s="4">
        <v>-1.0</v>
      </c>
      <c r="E45" s="4">
        <v>-30.0</v>
      </c>
      <c r="F45" s="5"/>
      <c r="G45" s="4">
        <v>10.0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4">
        <v>26.0</v>
      </c>
      <c r="B46" s="4" t="s">
        <v>1130</v>
      </c>
      <c r="C46" s="5"/>
      <c r="D46" s="5">
        <f>+1</f>
        <v>1</v>
      </c>
      <c r="E46" s="5"/>
      <c r="F46" s="5"/>
      <c r="G46" s="4">
        <v>10.0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4">
        <v>26.0</v>
      </c>
      <c r="B47" s="4" t="s">
        <v>1131</v>
      </c>
      <c r="C47" s="5"/>
      <c r="D47" s="4">
        <v>-1.0</v>
      </c>
      <c r="E47" s="5"/>
      <c r="F47" s="4">
        <v>-15.0</v>
      </c>
      <c r="G47" s="4">
        <v>10.0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4">
        <v>26.0</v>
      </c>
      <c r="B48" s="4" t="s">
        <v>1132</v>
      </c>
      <c r="C48" s="5"/>
      <c r="D48" s="4">
        <v>-7.0</v>
      </c>
      <c r="E48" s="5"/>
      <c r="F48" s="5"/>
      <c r="G48" s="4">
        <v>10.0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4">
        <v>26.0</v>
      </c>
      <c r="B49" s="4" t="s">
        <v>1133</v>
      </c>
      <c r="C49" s="5"/>
      <c r="D49" s="4">
        <v>-3.0</v>
      </c>
      <c r="E49" s="4">
        <v>-20.0</v>
      </c>
      <c r="F49" s="4">
        <v>-25.0</v>
      </c>
      <c r="G49" s="4">
        <v>11.0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4">
        <v>26.0</v>
      </c>
      <c r="B50" s="4" t="s">
        <v>1134</v>
      </c>
      <c r="C50" s="5"/>
      <c r="D50" s="4">
        <v>-3.0</v>
      </c>
      <c r="E50" s="5"/>
      <c r="F50" s="4">
        <v>-15.0</v>
      </c>
      <c r="G50" s="4">
        <v>12.0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4">
        <v>26.0</v>
      </c>
      <c r="B51" s="4" t="s">
        <v>1135</v>
      </c>
      <c r="C51" s="5"/>
      <c r="D51" s="5"/>
      <c r="E51" s="5"/>
      <c r="F51" s="5"/>
      <c r="G51" s="4">
        <v>15.0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4">
        <v>26.0</v>
      </c>
      <c r="B52" s="4" t="s">
        <v>1136</v>
      </c>
      <c r="C52" s="5"/>
      <c r="D52" s="5"/>
      <c r="E52" s="5"/>
      <c r="F52" s="5"/>
      <c r="G52" s="4">
        <v>15.0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4">
        <v>26.0</v>
      </c>
      <c r="B53" s="4" t="s">
        <v>1137</v>
      </c>
      <c r="C53" s="5"/>
      <c r="D53" s="5"/>
      <c r="E53" s="4">
        <v>-20.0</v>
      </c>
      <c r="F53" s="4">
        <v>-10.0</v>
      </c>
      <c r="G53" s="4">
        <v>17.0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4">
        <v>26.0</v>
      </c>
      <c r="B54" s="4" t="s">
        <v>1138</v>
      </c>
      <c r="C54" s="5"/>
      <c r="D54" s="5"/>
      <c r="E54" s="5"/>
      <c r="F54" s="5"/>
      <c r="G54" s="4">
        <v>17.0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4">
        <v>26.0</v>
      </c>
      <c r="B55" s="4" t="s">
        <v>1139</v>
      </c>
      <c r="C55" s="5"/>
      <c r="D55" s="5"/>
      <c r="E55" s="5"/>
      <c r="F55" s="5"/>
      <c r="G55" s="4">
        <v>18.0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4">
        <v>26.0</v>
      </c>
      <c r="B56" s="4" t="s">
        <v>1140</v>
      </c>
      <c r="C56" s="5"/>
      <c r="D56" s="5"/>
      <c r="E56" s="4">
        <v>-20.0</v>
      </c>
      <c r="F56" s="5"/>
      <c r="G56" s="4">
        <v>18.0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4">
        <v>26.0</v>
      </c>
      <c r="B57" s="4" t="s">
        <v>1141</v>
      </c>
      <c r="C57" s="5"/>
      <c r="D57" s="4">
        <v>-5.0</v>
      </c>
      <c r="E57" s="5"/>
      <c r="F57" s="5">
        <f>+15</f>
        <v>15</v>
      </c>
      <c r="G57" s="4">
        <v>20.0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4">
        <v>26.0</v>
      </c>
      <c r="B58" s="4" t="s">
        <v>1142</v>
      </c>
      <c r="C58" s="5"/>
      <c r="D58" s="4">
        <v>-2.0</v>
      </c>
      <c r="E58" s="5"/>
      <c r="F58" s="5"/>
      <c r="G58" s="4">
        <v>20.0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4">
        <v>26.0</v>
      </c>
      <c r="B59" s="4" t="s">
        <v>1143</v>
      </c>
      <c r="C59" s="5"/>
      <c r="D59" s="4">
        <v>-2.0</v>
      </c>
      <c r="E59" s="5"/>
      <c r="F59" s="5"/>
      <c r="G59" s="4">
        <v>20.0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4">
        <v>26.0</v>
      </c>
      <c r="B60" s="4" t="s">
        <v>1144</v>
      </c>
      <c r="C60" s="5"/>
      <c r="D60" s="5">
        <f>+1</f>
        <v>1</v>
      </c>
      <c r="E60" s="5"/>
      <c r="F60" s="4">
        <v>-10.0</v>
      </c>
      <c r="G60" s="4">
        <v>20.0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4">
        <v>26.0</v>
      </c>
      <c r="B61" s="4" t="s">
        <v>1145</v>
      </c>
      <c r="C61" s="5"/>
      <c r="D61" s="4">
        <v>-3.0</v>
      </c>
      <c r="E61" s="5"/>
      <c r="F61" s="5"/>
      <c r="G61" s="4">
        <v>20.0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4">
        <v>26.0</v>
      </c>
      <c r="B62" s="4" t="s">
        <v>1146</v>
      </c>
      <c r="C62" s="5"/>
      <c r="D62" s="5"/>
      <c r="E62" s="5"/>
      <c r="F62" s="5"/>
      <c r="G62" s="4">
        <v>20.0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4">
        <v>26.0</v>
      </c>
      <c r="B63" s="4" t="s">
        <v>1147</v>
      </c>
      <c r="C63" s="5"/>
      <c r="D63" s="4">
        <v>-2.0</v>
      </c>
      <c r="E63" s="5"/>
      <c r="F63" s="5"/>
      <c r="G63" s="4">
        <v>20.0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4">
        <v>26.0</v>
      </c>
      <c r="B64" s="4" t="s">
        <v>1148</v>
      </c>
      <c r="C64" s="5"/>
      <c r="D64" s="4">
        <v>-2.0</v>
      </c>
      <c r="E64" s="5"/>
      <c r="F64" s="5"/>
      <c r="G64" s="4">
        <v>20.0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4">
        <v>26.0</v>
      </c>
      <c r="B65" s="4" t="s">
        <v>1149</v>
      </c>
      <c r="C65" s="5"/>
      <c r="D65" s="4">
        <v>-20.0</v>
      </c>
      <c r="E65" s="5"/>
      <c r="F65" s="5">
        <f>+15</f>
        <v>15</v>
      </c>
      <c r="G65" s="4">
        <v>20.0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4">
        <v>26.0</v>
      </c>
      <c r="B66" s="4" t="s">
        <v>1150</v>
      </c>
      <c r="C66" s="5"/>
      <c r="D66" s="5"/>
      <c r="E66" s="5"/>
      <c r="F66" s="5"/>
      <c r="G66" s="4">
        <v>20.0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4">
        <v>26.0</v>
      </c>
      <c r="B67" s="4" t="s">
        <v>1151</v>
      </c>
      <c r="C67" s="5"/>
      <c r="D67" s="4">
        <v>-1.0</v>
      </c>
      <c r="E67" s="5"/>
      <c r="F67" s="5"/>
      <c r="G67" s="4">
        <v>20.0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4">
        <v>26.0</v>
      </c>
      <c r="B68" s="4" t="s">
        <v>1152</v>
      </c>
      <c r="C68" s="5"/>
      <c r="D68" s="4">
        <v>-2.0</v>
      </c>
      <c r="E68" s="5"/>
      <c r="F68" s="5"/>
      <c r="G68" s="4">
        <v>20.0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4">
        <v>26.0</v>
      </c>
      <c r="B69" s="4" t="s">
        <v>1153</v>
      </c>
      <c r="C69" s="5"/>
      <c r="D69" s="4">
        <v>-4.0</v>
      </c>
      <c r="E69" s="5"/>
      <c r="F69" s="4">
        <v>-15.0</v>
      </c>
      <c r="G69" s="4">
        <v>20.0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4">
        <v>26.0</v>
      </c>
      <c r="B70" s="4" t="s">
        <v>1154</v>
      </c>
      <c r="C70" s="5"/>
      <c r="D70" s="4">
        <v>-3.0</v>
      </c>
      <c r="E70" s="5">
        <f t="shared" ref="E70:F70" si="1">+10</f>
        <v>10</v>
      </c>
      <c r="F70" s="5">
        <f t="shared" si="1"/>
        <v>10</v>
      </c>
      <c r="G70" s="4">
        <v>20.0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4">
        <v>26.0</v>
      </c>
      <c r="B71" s="4" t="s">
        <v>1155</v>
      </c>
      <c r="C71" s="5"/>
      <c r="D71" s="5"/>
      <c r="E71" s="5"/>
      <c r="F71" s="4">
        <v>-15.0</v>
      </c>
      <c r="G71" s="4">
        <v>20.0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4">
        <v>26.0</v>
      </c>
      <c r="B72" s="4" t="s">
        <v>1156</v>
      </c>
      <c r="C72" s="5"/>
      <c r="D72" s="5"/>
      <c r="E72" s="5"/>
      <c r="F72" s="5"/>
      <c r="G72" s="4">
        <v>20.0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4">
        <v>26.0</v>
      </c>
      <c r="B73" s="4" t="s">
        <v>1157</v>
      </c>
      <c r="C73" s="5"/>
      <c r="D73" s="5"/>
      <c r="E73" s="5"/>
      <c r="F73" s="5"/>
      <c r="G73" s="4">
        <v>20.0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4">
        <v>26.0</v>
      </c>
      <c r="B74" s="4" t="s">
        <v>1158</v>
      </c>
      <c r="C74" s="5"/>
      <c r="D74" s="5"/>
      <c r="E74" s="4">
        <v>-30.0</v>
      </c>
      <c r="F74" s="5"/>
      <c r="G74" s="4">
        <v>20.0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4">
        <v>26.0</v>
      </c>
      <c r="B75" s="4" t="s">
        <v>1159</v>
      </c>
      <c r="C75" s="5"/>
      <c r="D75" s="5"/>
      <c r="E75" s="5"/>
      <c r="F75" s="5"/>
      <c r="G75" s="4">
        <v>20.0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4">
        <v>26.0</v>
      </c>
      <c r="B76" s="4" t="s">
        <v>1160</v>
      </c>
      <c r="C76" s="5"/>
      <c r="D76" s="5"/>
      <c r="E76" s="5"/>
      <c r="F76" s="5"/>
      <c r="G76" s="4">
        <v>20.0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4">
        <v>26.0</v>
      </c>
      <c r="B77" s="4" t="s">
        <v>1161</v>
      </c>
      <c r="C77" s="5"/>
      <c r="D77" s="5"/>
      <c r="E77" s="4">
        <v>-50.0</v>
      </c>
      <c r="F77" s="5"/>
      <c r="G77" s="4">
        <v>20.0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4">
        <v>26.0</v>
      </c>
      <c r="B78" s="4" t="s">
        <v>1162</v>
      </c>
      <c r="C78" s="5"/>
      <c r="D78" s="4">
        <v>-2.0</v>
      </c>
      <c r="E78" s="4">
        <v>-30.0</v>
      </c>
      <c r="F78" s="4">
        <v>-10.0</v>
      </c>
      <c r="G78" s="4">
        <v>21.0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4">
        <v>26.0</v>
      </c>
      <c r="B79" s="4" t="s">
        <v>1163</v>
      </c>
      <c r="C79" s="5"/>
      <c r="D79" s="4">
        <v>-1.0</v>
      </c>
      <c r="E79" s="5"/>
      <c r="F79" s="5"/>
      <c r="G79" s="4">
        <v>25.0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4">
        <v>26.0</v>
      </c>
      <c r="B80" s="4" t="s">
        <v>1164</v>
      </c>
      <c r="C80" s="5"/>
      <c r="D80" s="4">
        <v>-2.0</v>
      </c>
      <c r="E80" s="4">
        <v>-20.0</v>
      </c>
      <c r="F80" s="4">
        <v>-10.0</v>
      </c>
      <c r="G80" s="4">
        <v>30.0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4">
        <v>26.0</v>
      </c>
      <c r="B81" s="4" t="s">
        <v>1165</v>
      </c>
      <c r="C81" s="5"/>
      <c r="D81" s="4">
        <v>-3.0</v>
      </c>
      <c r="E81" s="5"/>
      <c r="F81" s="5"/>
      <c r="G81" s="4">
        <v>30.0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4">
        <v>26.0</v>
      </c>
      <c r="B82" s="4" t="s">
        <v>1166</v>
      </c>
      <c r="C82" s="5"/>
      <c r="D82" s="4">
        <v>-3.0</v>
      </c>
      <c r="E82" s="5"/>
      <c r="F82" s="5"/>
      <c r="G82" s="4">
        <v>30.0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4">
        <v>26.0</v>
      </c>
      <c r="B83" s="4" t="s">
        <v>1167</v>
      </c>
      <c r="C83" s="5"/>
      <c r="D83" s="4">
        <v>-5.0</v>
      </c>
      <c r="E83" s="5"/>
      <c r="F83" s="5"/>
      <c r="G83" s="4">
        <v>30.0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4">
        <v>26.0</v>
      </c>
      <c r="B84" s="4" t="s">
        <v>1168</v>
      </c>
      <c r="C84" s="5"/>
      <c r="D84" s="4">
        <v>-3.0</v>
      </c>
      <c r="E84" s="5"/>
      <c r="F84" s="5"/>
      <c r="G84" s="4">
        <v>30.0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4">
        <v>26.0</v>
      </c>
      <c r="B85" s="4" t="s">
        <v>1169</v>
      </c>
      <c r="C85" s="5"/>
      <c r="D85" s="4">
        <v>-3.0</v>
      </c>
      <c r="E85" s="5"/>
      <c r="F85" s="5"/>
      <c r="G85" s="4">
        <v>30.0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4">
        <v>26.0</v>
      </c>
      <c r="B86" s="4" t="s">
        <v>1170</v>
      </c>
      <c r="C86" s="5"/>
      <c r="D86" s="4">
        <v>-2.0</v>
      </c>
      <c r="E86" s="4">
        <v>-50.0</v>
      </c>
      <c r="F86" s="5"/>
      <c r="G86" s="4">
        <v>30.0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4">
        <v>26.0</v>
      </c>
      <c r="B87" s="4" t="s">
        <v>1171</v>
      </c>
      <c r="C87" s="5"/>
      <c r="D87" s="4">
        <v>-3.0</v>
      </c>
      <c r="E87" s="5"/>
      <c r="F87" s="5"/>
      <c r="G87" s="4">
        <v>30.0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4">
        <v>26.0</v>
      </c>
      <c r="B88" s="4" t="s">
        <v>1172</v>
      </c>
      <c r="C88" s="5"/>
      <c r="D88" s="4">
        <v>-5.0</v>
      </c>
      <c r="E88" s="5"/>
      <c r="F88" s="5"/>
      <c r="G88" s="4">
        <v>30.0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4">
        <v>26.0</v>
      </c>
      <c r="B89" s="4" t="s">
        <v>1173</v>
      </c>
      <c r="C89" s="5"/>
      <c r="D89" s="4">
        <v>-6.0</v>
      </c>
      <c r="E89" s="5"/>
      <c r="F89" s="5"/>
      <c r="G89" s="4">
        <v>30.0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4">
        <v>26.0</v>
      </c>
      <c r="B90" s="4" t="s">
        <v>1174</v>
      </c>
      <c r="C90" s="5"/>
      <c r="D90" s="4">
        <v>-3.0</v>
      </c>
      <c r="E90" s="5"/>
      <c r="F90" s="5"/>
      <c r="G90" s="4">
        <v>30.0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4">
        <v>26.0</v>
      </c>
      <c r="B91" s="4" t="s">
        <v>1175</v>
      </c>
      <c r="C91" s="5"/>
      <c r="D91" s="4">
        <v>-3.0</v>
      </c>
      <c r="E91" s="5">
        <f>+20</f>
        <v>20</v>
      </c>
      <c r="F91" s="5"/>
      <c r="G91" s="4">
        <v>30.0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4">
        <v>26.0</v>
      </c>
      <c r="B92" s="4" t="s">
        <v>1176</v>
      </c>
      <c r="C92" s="5"/>
      <c r="D92" s="4">
        <v>-3.0</v>
      </c>
      <c r="E92" s="5"/>
      <c r="F92" s="4">
        <v>-10.0</v>
      </c>
      <c r="G92" s="4">
        <v>30.0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4">
        <v>26.0</v>
      </c>
      <c r="B93" s="4" t="s">
        <v>1177</v>
      </c>
      <c r="C93" s="5"/>
      <c r="D93" s="4">
        <v>-3.0</v>
      </c>
      <c r="E93" s="5"/>
      <c r="F93" s="5"/>
      <c r="G93" s="4">
        <v>30.0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4">
        <v>26.0</v>
      </c>
      <c r="B94" s="4" t="s">
        <v>1178</v>
      </c>
      <c r="C94" s="5"/>
      <c r="D94" s="4">
        <v>-1.0</v>
      </c>
      <c r="E94" s="4">
        <v>-5.0</v>
      </c>
      <c r="F94" s="4">
        <v>-5.0</v>
      </c>
      <c r="G94" s="4">
        <v>30.0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4">
        <v>26.0</v>
      </c>
      <c r="B95" s="4" t="s">
        <v>1179</v>
      </c>
      <c r="C95" s="5"/>
      <c r="D95" s="4">
        <v>-4.0</v>
      </c>
      <c r="E95" s="5"/>
      <c r="F95" s="5"/>
      <c r="G95" s="4">
        <v>30.0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4">
        <v>26.0</v>
      </c>
      <c r="B96" s="4" t="s">
        <v>1180</v>
      </c>
      <c r="C96" s="5"/>
      <c r="D96" s="4">
        <v>-4.0</v>
      </c>
      <c r="E96" s="5"/>
      <c r="F96" s="5"/>
      <c r="G96" s="4">
        <v>30.0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4">
        <v>26.0</v>
      </c>
      <c r="B97" s="4" t="s">
        <v>1181</v>
      </c>
      <c r="C97" s="5"/>
      <c r="D97" s="4">
        <v>-1.0</v>
      </c>
      <c r="E97" s="5"/>
      <c r="F97" s="4">
        <v>-10.0</v>
      </c>
      <c r="G97" s="4">
        <v>30.0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4">
        <v>26.0</v>
      </c>
      <c r="B98" s="4" t="s">
        <v>1182</v>
      </c>
      <c r="C98" s="5"/>
      <c r="D98" s="4">
        <v>-1.5</v>
      </c>
      <c r="E98" s="5"/>
      <c r="F98" s="4">
        <v>-10.0</v>
      </c>
      <c r="G98" s="4">
        <v>30.0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4">
        <v>26.0</v>
      </c>
      <c r="B99" s="4" t="s">
        <v>1183</v>
      </c>
      <c r="C99" s="5"/>
      <c r="D99" s="4">
        <v>-1.5</v>
      </c>
      <c r="E99" s="5"/>
      <c r="F99" s="5"/>
      <c r="G99" s="4">
        <v>30.0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4">
        <v>26.0</v>
      </c>
      <c r="B100" s="4" t="s">
        <v>1184</v>
      </c>
      <c r="C100" s="5"/>
      <c r="D100" s="4">
        <v>-4.0</v>
      </c>
      <c r="E100" s="5"/>
      <c r="F100" s="5"/>
      <c r="G100" s="4">
        <v>30.0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4">
        <v>26.0</v>
      </c>
      <c r="B101" s="4" t="s">
        <v>1185</v>
      </c>
      <c r="C101" s="5"/>
      <c r="D101" s="4">
        <v>-4.0</v>
      </c>
      <c r="E101" s="4">
        <v>-35.0</v>
      </c>
      <c r="F101" s="5"/>
      <c r="G101" s="4">
        <v>30.0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4">
        <v>26.0</v>
      </c>
      <c r="B102" s="4" t="s">
        <v>1186</v>
      </c>
      <c r="C102" s="5"/>
      <c r="D102" s="5"/>
      <c r="E102" s="5"/>
      <c r="F102" s="4">
        <v>-15.0</v>
      </c>
      <c r="G102" s="4">
        <v>30.0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4">
        <v>26.0</v>
      </c>
      <c r="B103" s="4" t="s">
        <v>1187</v>
      </c>
      <c r="C103" s="5"/>
      <c r="D103" s="5"/>
      <c r="E103" s="5"/>
      <c r="F103" s="5"/>
      <c r="G103" s="4">
        <v>30.0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4">
        <v>26.0</v>
      </c>
      <c r="B104" s="4" t="s">
        <v>1188</v>
      </c>
      <c r="C104" s="5"/>
      <c r="D104" s="4">
        <v>-1.0</v>
      </c>
      <c r="E104" s="5"/>
      <c r="F104" s="5"/>
      <c r="G104" s="4">
        <v>30.0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4">
        <v>26.0</v>
      </c>
      <c r="B105" s="4" t="s">
        <v>1189</v>
      </c>
      <c r="C105" s="5"/>
      <c r="D105" s="5"/>
      <c r="E105" s="5"/>
      <c r="F105" s="5"/>
      <c r="G105" s="4">
        <v>30.0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4">
        <v>26.0</v>
      </c>
      <c r="B106" s="4" t="s">
        <v>1190</v>
      </c>
      <c r="C106" s="5"/>
      <c r="D106" s="4">
        <v>-1.0</v>
      </c>
      <c r="E106" s="5"/>
      <c r="F106" s="5"/>
      <c r="G106" s="4">
        <v>30.0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4">
        <v>26.0</v>
      </c>
      <c r="B107" s="4" t="s">
        <v>1191</v>
      </c>
      <c r="C107" s="5"/>
      <c r="D107" s="5"/>
      <c r="E107" s="4">
        <v>-50.0</v>
      </c>
      <c r="F107" s="5"/>
      <c r="G107" s="4">
        <v>30.0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4">
        <v>26.0</v>
      </c>
      <c r="B108" s="4" t="s">
        <v>1192</v>
      </c>
      <c r="C108" s="5"/>
      <c r="D108" s="4">
        <v>-2.0</v>
      </c>
      <c r="E108" s="5"/>
      <c r="F108" s="5"/>
      <c r="G108" s="4">
        <v>30.0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4">
        <v>26.0</v>
      </c>
      <c r="B109" s="4" t="s">
        <v>1193</v>
      </c>
      <c r="C109" s="5"/>
      <c r="D109" s="4">
        <v>-2.0</v>
      </c>
      <c r="E109" s="5"/>
      <c r="F109" s="4">
        <v>-10.0</v>
      </c>
      <c r="G109" s="4">
        <v>30.0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4">
        <v>26.0</v>
      </c>
      <c r="B110" s="4" t="s">
        <v>1194</v>
      </c>
      <c r="C110" s="5"/>
      <c r="D110" s="4">
        <v>-3.0</v>
      </c>
      <c r="E110" s="4">
        <v>-30.0</v>
      </c>
      <c r="F110" s="4">
        <v>-10.0</v>
      </c>
      <c r="G110" s="4">
        <v>33.0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4">
        <v>26.0</v>
      </c>
      <c r="B111" s="4" t="s">
        <v>1195</v>
      </c>
      <c r="C111" s="5"/>
      <c r="D111" s="4">
        <v>-3.0</v>
      </c>
      <c r="E111" s="5">
        <f t="shared" ref="E111:F111" si="2">+20</f>
        <v>20</v>
      </c>
      <c r="F111" s="5">
        <f t="shared" si="2"/>
        <v>20</v>
      </c>
      <c r="G111" s="4">
        <v>35.0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4">
        <v>26.0</v>
      </c>
      <c r="B112" s="4" t="s">
        <v>1196</v>
      </c>
      <c r="C112" s="5"/>
      <c r="D112" s="4">
        <v>-7.0</v>
      </c>
      <c r="E112" s="5">
        <f t="shared" ref="E112:F112" si="3">+20</f>
        <v>20</v>
      </c>
      <c r="F112" s="5">
        <f t="shared" si="3"/>
        <v>20</v>
      </c>
      <c r="G112" s="4">
        <v>35.0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4">
        <v>26.0</v>
      </c>
      <c r="B113" s="4" t="s">
        <v>1197</v>
      </c>
      <c r="C113" s="5"/>
      <c r="D113" s="4">
        <v>-7.0</v>
      </c>
      <c r="E113" s="5">
        <f>+15</f>
        <v>15</v>
      </c>
      <c r="F113" s="5">
        <f>+10</f>
        <v>10</v>
      </c>
      <c r="G113" s="4">
        <v>40.0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4">
        <v>26.0</v>
      </c>
      <c r="B114" s="4" t="s">
        <v>1198</v>
      </c>
      <c r="C114" s="5"/>
      <c r="D114" s="4">
        <v>-6.0</v>
      </c>
      <c r="E114" s="5">
        <f t="shared" ref="E114:E115" si="4">+20</f>
        <v>20</v>
      </c>
      <c r="F114" s="5"/>
      <c r="G114" s="4">
        <v>40.0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4">
        <v>26.0</v>
      </c>
      <c r="B115" s="4" t="s">
        <v>1199</v>
      </c>
      <c r="C115" s="5"/>
      <c r="D115" s="4">
        <v>-6.0</v>
      </c>
      <c r="E115" s="5">
        <f t="shared" si="4"/>
        <v>20</v>
      </c>
      <c r="F115" s="5"/>
      <c r="G115" s="4">
        <v>40.0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4">
        <v>26.0</v>
      </c>
      <c r="B116" s="4" t="s">
        <v>1200</v>
      </c>
      <c r="C116" s="5"/>
      <c r="D116" s="4">
        <v>-2.0</v>
      </c>
      <c r="E116" s="5"/>
      <c r="F116" s="5"/>
      <c r="G116" s="4">
        <v>40.0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4">
        <v>26.0</v>
      </c>
      <c r="B117" s="4" t="s">
        <v>1201</v>
      </c>
      <c r="C117" s="5"/>
      <c r="D117" s="4">
        <v>-1.0</v>
      </c>
      <c r="E117" s="4">
        <v>-50.0</v>
      </c>
      <c r="F117" s="5"/>
      <c r="G117" s="4">
        <v>41.0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4">
        <v>26.0</v>
      </c>
      <c r="B118" s="4" t="s">
        <v>1202</v>
      </c>
      <c r="C118" s="5"/>
      <c r="D118" s="4">
        <v>-7.0</v>
      </c>
      <c r="E118" s="5">
        <f t="shared" ref="E118:E120" si="5">+15</f>
        <v>15</v>
      </c>
      <c r="F118" s="5"/>
      <c r="G118" s="4">
        <v>45.0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4">
        <v>26.0</v>
      </c>
      <c r="B119" s="4" t="s">
        <v>1203</v>
      </c>
      <c r="C119" s="5"/>
      <c r="D119" s="4">
        <v>-7.0</v>
      </c>
      <c r="E119" s="5">
        <f t="shared" si="5"/>
        <v>15</v>
      </c>
      <c r="F119" s="5"/>
      <c r="G119" s="4">
        <v>45.0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4">
        <v>26.0</v>
      </c>
      <c r="B120" s="4" t="s">
        <v>1204</v>
      </c>
      <c r="C120" s="5"/>
      <c r="D120" s="4">
        <v>-5.0</v>
      </c>
      <c r="E120" s="5">
        <f t="shared" si="5"/>
        <v>15</v>
      </c>
      <c r="F120" s="5">
        <f>+15</f>
        <v>15</v>
      </c>
      <c r="G120" s="4">
        <v>50.0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4">
        <v>26.0</v>
      </c>
      <c r="B121" s="4" t="s">
        <v>1205</v>
      </c>
      <c r="C121" s="5"/>
      <c r="D121" s="5"/>
      <c r="E121" s="4">
        <v>-20.0</v>
      </c>
      <c r="F121" s="5">
        <f>+75</f>
        <v>75</v>
      </c>
      <c r="G121" s="4">
        <v>50.0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4">
        <v>26.0</v>
      </c>
      <c r="B122" s="4" t="s">
        <v>1206</v>
      </c>
      <c r="C122" s="4">
        <v>-3.0</v>
      </c>
      <c r="D122" s="4">
        <v>-15.0</v>
      </c>
      <c r="E122" s="5">
        <f>+20</f>
        <v>20</v>
      </c>
      <c r="F122" s="4">
        <v>-10.0</v>
      </c>
      <c r="G122" s="4">
        <v>50.0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4">
        <v>26.0</v>
      </c>
      <c r="B123" s="4" t="s">
        <v>1207</v>
      </c>
      <c r="C123" s="5"/>
      <c r="D123" s="4">
        <v>-2.0</v>
      </c>
      <c r="E123" s="5">
        <f t="shared" ref="E123:F123" si="6">+15</f>
        <v>15</v>
      </c>
      <c r="F123" s="5">
        <f t="shared" si="6"/>
        <v>15</v>
      </c>
      <c r="G123" s="4">
        <v>50.0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4">
        <v>26.0</v>
      </c>
      <c r="B124" s="4" t="s">
        <v>1208</v>
      </c>
      <c r="C124" s="5"/>
      <c r="D124" s="4">
        <v>-10.0</v>
      </c>
      <c r="E124" s="5">
        <f>+15</f>
        <v>15</v>
      </c>
      <c r="F124" s="5">
        <f>+25</f>
        <v>25</v>
      </c>
      <c r="G124" s="4">
        <v>50.0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4">
        <v>26.0</v>
      </c>
      <c r="B125" s="4" t="s">
        <v>1209</v>
      </c>
      <c r="C125" s="5"/>
      <c r="D125" s="4">
        <v>-8.0</v>
      </c>
      <c r="E125" s="5">
        <f t="shared" ref="E125:E127" si="7">+20</f>
        <v>20</v>
      </c>
      <c r="F125" s="5">
        <f>+15</f>
        <v>15</v>
      </c>
      <c r="G125" s="4">
        <v>50.0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4">
        <v>26.0</v>
      </c>
      <c r="B126" s="4" t="s">
        <v>1210</v>
      </c>
      <c r="C126" s="5"/>
      <c r="D126" s="4">
        <v>-16.0</v>
      </c>
      <c r="E126" s="5">
        <f t="shared" si="7"/>
        <v>20</v>
      </c>
      <c r="F126" s="5"/>
      <c r="G126" s="4">
        <v>50.0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4">
        <v>26.0</v>
      </c>
      <c r="B127" s="4" t="s">
        <v>1211</v>
      </c>
      <c r="C127" s="5"/>
      <c r="D127" s="4">
        <v>-10.0</v>
      </c>
      <c r="E127" s="5">
        <f t="shared" si="7"/>
        <v>20</v>
      </c>
      <c r="F127" s="5">
        <f>+50</f>
        <v>50</v>
      </c>
      <c r="G127" s="4">
        <v>60.0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4">
        <v>26.0</v>
      </c>
      <c r="B128" s="4" t="s">
        <v>1212</v>
      </c>
      <c r="C128" s="5"/>
      <c r="D128" s="4">
        <v>-15.0</v>
      </c>
      <c r="E128" s="5">
        <f>+25</f>
        <v>25</v>
      </c>
      <c r="F128" s="5">
        <f>+20</f>
        <v>20</v>
      </c>
      <c r="G128" s="4">
        <v>60.0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4">
        <v>26.0</v>
      </c>
      <c r="B129" s="4" t="s">
        <v>1213</v>
      </c>
      <c r="C129" s="5"/>
      <c r="D129" s="4">
        <v>-12.0</v>
      </c>
      <c r="E129" s="5">
        <f>+20</f>
        <v>20</v>
      </c>
      <c r="F129" s="5">
        <f>+15</f>
        <v>15</v>
      </c>
      <c r="G129" s="4">
        <v>60.0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4">
        <v>26.0</v>
      </c>
      <c r="B130" s="4" t="s">
        <v>1214</v>
      </c>
      <c r="C130" s="5"/>
      <c r="D130" s="4">
        <v>-9.0</v>
      </c>
      <c r="E130" s="5">
        <f>+30</f>
        <v>30</v>
      </c>
      <c r="F130" s="5">
        <f>+35</f>
        <v>35</v>
      </c>
      <c r="G130" s="4">
        <v>71.0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4">
        <v>26.0</v>
      </c>
      <c r="B131" s="4" t="s">
        <v>1215</v>
      </c>
      <c r="C131" s="5"/>
      <c r="D131" s="4">
        <v>-17.0</v>
      </c>
      <c r="E131" s="5">
        <f>+15</f>
        <v>15</v>
      </c>
      <c r="F131" s="5">
        <f>+22</f>
        <v>22</v>
      </c>
      <c r="G131" s="4">
        <v>73.0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4">
        <v>26.0</v>
      </c>
      <c r="B132" s="4" t="s">
        <v>1216</v>
      </c>
      <c r="C132" s="5"/>
      <c r="D132" s="4">
        <v>-26.0</v>
      </c>
      <c r="E132" s="5">
        <f>+30</f>
        <v>30</v>
      </c>
      <c r="F132" s="5">
        <f>+35</f>
        <v>35</v>
      </c>
      <c r="G132" s="4">
        <v>75.0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4">
        <v>26.0</v>
      </c>
      <c r="B133" s="4" t="s">
        <v>1217</v>
      </c>
      <c r="C133" s="4">
        <v>-4.0</v>
      </c>
      <c r="D133" s="4">
        <v>-20.0</v>
      </c>
      <c r="E133" s="5">
        <f t="shared" ref="E133:F133" si="8">+25</f>
        <v>25</v>
      </c>
      <c r="F133" s="5">
        <f t="shared" si="8"/>
        <v>25</v>
      </c>
      <c r="G133" s="4">
        <v>84.0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4">
        <v>26.0</v>
      </c>
      <c r="B134" s="4" t="s">
        <v>1218</v>
      </c>
      <c r="C134" s="5"/>
      <c r="D134" s="4">
        <v>-19.0</v>
      </c>
      <c r="E134" s="5">
        <f>+25</f>
        <v>25</v>
      </c>
      <c r="F134" s="5">
        <f>+40</f>
        <v>40</v>
      </c>
      <c r="G134" s="4">
        <v>95.0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4">
        <v>26.0</v>
      </c>
      <c r="B135" s="4" t="s">
        <v>1219</v>
      </c>
      <c r="C135" s="5"/>
      <c r="D135" s="4">
        <v>-27.0</v>
      </c>
      <c r="E135" s="5">
        <f t="shared" ref="E135:F135" si="9">+30</f>
        <v>30</v>
      </c>
      <c r="F135" s="5">
        <f t="shared" si="9"/>
        <v>30</v>
      </c>
      <c r="G135" s="4">
        <v>100.0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</sheetData>
  <drawing r:id="rId1"/>
  <tableParts count="2">
    <tablePart r:id="rId4"/>
    <tablePart r:id="rId5"/>
  </tableParts>
</worksheet>
</file>