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_183\"/>
    </mc:Choice>
  </mc:AlternateContent>
  <xr:revisionPtr revIDLastSave="0" documentId="13_ncr:1_{914268BB-3D34-48CE-B1A0-68E0CAB95102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 s="1"/>
  <c r="C5" i="2"/>
  <c r="A5" i="2" s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6" i="2"/>
  <c r="A6" i="2" s="1"/>
  <c r="C7" i="2"/>
  <c r="A7" i="2" s="1"/>
  <c r="C8" i="2"/>
  <c r="A8" i="2" s="1"/>
  <c r="C9" i="2"/>
  <c r="A9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<sst xmlns="http://schemas.openxmlformats.org/spreadsheetml/2006/main" count="39" uniqueCount="34">
  <si>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</si>
  <si>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</si>
  <si>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</si>
  <si>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</si>
  <si>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</si>
  <si>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</si>
  <si>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</si>
  <si>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</si>
  <si>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</si>
  <si>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</si>
  <si>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</si>
  <si>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</si>
  <si>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</si>
  <si>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</si>
  <si>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</si>
  <si>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</si>
  <si>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</si>
  <si>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</si>
  <si>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</si>
  <si>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</si>
  <si>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</si>
  <si>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</si>
  <si>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</si>
  <si>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</si>
  <si>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</si>
  <si>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</si>
  <si>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Zeqiri Amir</t>
  </si>
  <si>
    <t>Mise en place du repo Git et de la structure du projet</t>
  </si>
  <si>
    <t>Lecture et compréhension du cahier des charges</t>
  </si>
  <si>
    <t>Création et remplissage du cahier des charges</t>
  </si>
  <si>
    <t>P_App_183 - WebStore</t>
  </si>
  <si>
    <t>27.03.2024  au 31.05.2024</t>
  </si>
  <si>
    <t>Création et remplissage du rapport de projet</t>
  </si>
  <si>
    <t>Compréhension du "docker compose" et 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</si>
</sst>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8.6805555555555552E-2</c:v>
                </c:pt>
                <c:pt idx="1">
                  <c:v>0</c:v>
                </c:pt>
                <c:pt idx="2">
                  <c:v>0</c:v>
                </c:pt>
                <c:pt idx="3">
                  <c:v>2.7777777777777776E-2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sqref="A1:B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30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3 heurs 4 minutes</v>
      </c>
      <c r="D3" s="25"/>
      <c r="E3" s="3"/>
      <c r="F3" s="4" t="s">
        <v>10</v>
      </c>
      <c r="G3" s="7" t="s">
        <v>31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65</v>
      </c>
      <c r="E4" s="52">
        <f>SUM(C4:D4)</f>
        <v>185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13</v>
      </c>
      <c r="B7" s="38">
        <v>45378</v>
      </c>
      <c r="C7" s="34">
        <v>0</v>
      </c>
      <c r="D7" s="42">
        <v>20</v>
      </c>
      <c r="E7" s="15" t="s">
        <v>25</v>
      </c>
      <c r="F7" s="48" t="s">
        <v>27</v>
      </c>
      <c r="G7" s="16"/>
      <c r="M7" t="s">
        <v>3</v>
      </c>
      <c r="N7">
        <v>0</v>
      </c>
      <c r="O7">
        <v>0</v>
      </c>
    </row>
    <row r="8" spans="1:15" x14ac:dyDescent="0.25">
      <c r="A8" s="8">
        <f>IF(ISBLANK(B8),"",_xlfn.ISOWEEKNUM('Journal de travail'!$B8))</f>
        <v>13</v>
      </c>
      <c r="B8" s="38">
        <v>45378</v>
      </c>
      <c r="C8" s="35">
        <v>0</v>
      </c>
      <c r="D8" s="43">
        <v>15</v>
      </c>
      <c r="E8" t="s">
        <v>6</v>
      </c>
      <c r="F8" s="48" t="s">
        <v>28</v>
      </c>
      <c r="G8" s="17"/>
      <c r="M8" t="s">
        <v>4</v>
      </c>
      <c r="N8">
        <v>1</v>
      </c>
      <c r="O8">
        <v>5</v>
      </c>
    </row>
    <row r="9" spans="1:15" x14ac:dyDescent="0.25">
      <c r="A9" s="18">
        <f>IF(ISBLANK(B9),"",_xlfn.ISOWEEKNUM('Journal de travail'!$B9))</f>
        <v>13</v>
      </c>
      <c r="B9" s="38">
        <v>45378</v>
      </c>
      <c r="C9" s="36">
        <v>0</v>
      </c>
      <c r="D9" s="44">
        <v>10</v>
      </c>
      <c r="E9" s="19" t="s">
        <v>6</v>
      </c>
      <c r="F9" s="48" t="s">
        <v>29</v>
      </c>
      <c r="G9" s="20"/>
      <c r="M9" t="s">
        <v>5</v>
      </c>
      <c r="N9">
        <v>2</v>
      </c>
      <c r="O9">
        <v>10</v>
      </c>
    </row>
    <row r="10" spans="1:15" x14ac:dyDescent="0.25">
      <c r="A10" s="8" t="str">
        <f>IF(ISBLANK(B10),"",_xlfn.ISOWEEKNUM('Journal de travail'!$B10))</f>
        <v/>
      </c>
      <c r="B10" s="39"/>
      <c r="C10" s="35">
        <v>0</v>
      </c>
      <c r="D10" s="43">
        <v>15</v>
      </c>
      <c r="E10" t="s">
        <v>6</v>
      </c>
      <c r="F10" s="48" t="s">
        <v>32</v>
      </c>
      <c r="G10" s="17"/>
      <c r="M10" t="s">
        <v>6</v>
      </c>
      <c r="N10">
        <v>3</v>
      </c>
      <c r="O10">
        <v>15</v>
      </c>
    </row>
    <row r="11" spans="1:15" x14ac:dyDescent="0.25">
      <c r="A11" s="18" t="str">
        <f>IF(ISBLANK(B11),"",_xlfn.ISOWEEKNUM('Journal de travail'!$B11))</f>
        <v/>
      </c>
      <c r="B11" s="40"/>
      <c r="C11" s="36">
        <v>2</v>
      </c>
      <c r="D11" s="44">
        <v>5</v>
      </c>
      <c r="E11" s="19" t="s">
        <v>3</v>
      </c>
      <c r="F11" s="48" t="s">
        <v>33</v>
      </c>
      <c r="G11" s="20"/>
      <c r="M11" t="s">
        <v>7</v>
      </c>
      <c r="N11">
        <v>4</v>
      </c>
      <c r="O11">
        <v>20</v>
      </c>
    </row>
    <row r="12" spans="1:15" x14ac:dyDescent="0.25">
      <c r="A12" s="8" t="str">
        <f>IF(ISBLANK(B12),"",_xlfn.ISOWEEKNUM('Journal de travail'!$B12))</f>
        <v/>
      </c>
      <c r="B12" s="39"/>
      <c r="C12" s="35"/>
      <c r="D12" s="43"/>
      <c r="F12" s="48"/>
      <c r="G12" s="17"/>
      <c r="M12" t="s">
        <v>8</v>
      </c>
      <c r="N12">
        <v>5</v>
      </c>
      <c r="O12">
        <v>25</v>
      </c>
    </row>
    <row r="13" spans="1:15" x14ac:dyDescent="0.25">
      <c r="A13" s="1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24</v>
      </c>
      <c r="N13">
        <v>6</v>
      </c>
      <c r="O13">
        <v>30</v>
      </c>
    </row>
    <row r="14" spans="1:15" x14ac:dyDescent="0.25">
      <c r="A14" s="8" t="str">
        <f>IF(ISBLANK(B14),"",_xlfn.ISOWEEKNUM('Journal de travail'!$B14))</f>
        <v/>
      </c>
      <c r="B14" s="39"/>
      <c r="C14" s="35"/>
      <c r="D14" s="43"/>
      <c r="F14" s="48"/>
      <c r="G14" s="17"/>
      <c r="M14" t="s">
        <v>25</v>
      </c>
      <c r="N14">
        <v>7</v>
      </c>
      <c r="O14">
        <v>35</v>
      </c>
    </row>
    <row r="15" spans="1:15" x14ac:dyDescent="0.25">
      <c r="A15" s="18" t="str">
        <f>IF(ISBLANK(B15),"",_xlfn.ISOWEEKNUM('Journal de travail'!$B15))</f>
        <v/>
      </c>
      <c r="B15" s="40"/>
      <c r="C15" s="36"/>
      <c r="D15" s="44"/>
      <c r="E15" s="44"/>
      <c r="F15" s="48"/>
      <c r="G15" s="20"/>
      <c r="N15">
        <v>8</v>
      </c>
      <c r="O15">
        <v>40</v>
      </c>
    </row>
    <row r="16" spans="1:15" x14ac:dyDescent="0.25">
      <c r="A16" s="8" t="str">
        <f>IF(ISBLANK(B16),"",_xlfn.ISOWEEKNUM('Journal de travail'!$B16))</f>
        <v/>
      </c>
      <c r="B16" s="39"/>
      <c r="C16" s="35"/>
      <c r="D16" s="43"/>
      <c r="F16" s="48"/>
      <c r="G16" s="17"/>
      <c r="O16">
        <v>45</v>
      </c>
    </row>
    <row r="17" spans="1:15" x14ac:dyDescent="0.25">
      <c r="A17" s="18" t="str">
        <f>IF(ISBLANK(B17),"",_xlfn.ISOWEEKNUM('Journal de travail'!$B17))</f>
        <v/>
      </c>
      <c r="B17" s="40"/>
      <c r="C17" s="36"/>
      <c r="D17" s="44"/>
      <c r="E17" s="19"/>
      <c r="F17" s="48"/>
      <c r="G17" s="20"/>
      <c r="O17">
        <v>50</v>
      </c>
    </row>
    <row r="18" spans="1:15" x14ac:dyDescent="0.25">
      <c r="A18" s="8" t="str">
        <f>IF(ISBLANK(B18),"",_xlfn.ISOWEEKNUM('Journal de travail'!$B18))</f>
        <v/>
      </c>
      <c r="B18" s="39"/>
      <c r="C18" s="35"/>
      <c r="D18" s="43"/>
      <c r="F18" s="48"/>
      <c r="G18" s="17"/>
      <c r="O18">
        <v>55</v>
      </c>
    </row>
    <row r="19" spans="1:15" x14ac:dyDescent="0.25">
      <c r="A19" s="18" t="str">
        <f>IF(ISBLANK(B19),"",_xlfn.ISOWEEKNUM('Journal de travail'!$B19))</f>
        <v/>
      </c>
      <c r="B19" s="40"/>
      <c r="C19" s="36"/>
      <c r="D19" s="44"/>
      <c r="E19" s="19"/>
      <c r="F19" s="48"/>
      <c r="G19" s="20"/>
    </row>
    <row r="20" spans="1:15" x14ac:dyDescent="0.25">
      <c r="A20" s="8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8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8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8" t="str">
        <f>IF(ISBLANK(B23),"",_xlfn.ISOWEEKNUM('Journal de travail'!$B23))</f>
        <v/>
      </c>
      <c r="B23" s="40"/>
      <c r="C23" s="36"/>
      <c r="D23" s="44"/>
      <c r="E23" s="19"/>
      <c r="F23" s="48"/>
      <c r="G23" s="20"/>
    </row>
    <row r="24" spans="1:15" x14ac:dyDescent="0.25">
      <c r="A24" s="8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8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8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8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8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8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8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8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8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8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8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 t="str">
        <f>IF(ISBLANK(B35),"",_xlfn.ISOWEEKNUM('Journal de travail'!$B35))</f>
        <v/>
      </c>
      <c r="B35" s="40"/>
      <c r="C35" s="36"/>
      <c r="D35" s="44"/>
      <c r="E35" s="19"/>
      <c r="F35" s="48"/>
      <c r="G35" s="20"/>
    </row>
    <row r="36" spans="1:7" x14ac:dyDescent="0.25">
      <c r="A36" s="8" t="str">
        <f>IF(ISBLANK(B36),"",_xlfn.ISOWEEKNUM('Journal de travail'!$B36))</f>
        <v/>
      </c>
      <c r="B36" s="39"/>
      <c r="C36" s="35"/>
      <c r="D36" s="43"/>
      <c r="F36" s="47"/>
      <c r="G36" s="17"/>
    </row>
    <row r="37" spans="1:7" x14ac:dyDescent="0.25">
      <c r="A37" s="18" t="str">
        <f>IF(ISBLANK(B37),"",_xlfn.ISOWEEKNUM('Journal de travail'!$B37))</f>
        <v/>
      </c>
      <c r="B37" s="40"/>
      <c r="C37" s="36"/>
      <c r="D37" s="44"/>
      <c r="E37" s="19"/>
      <c r="F37" s="47"/>
      <c r="G37" s="20"/>
    </row>
    <row r="38" spans="1:7" x14ac:dyDescent="0.25">
      <c r="A38" s="8" t="str">
        <f>IF(ISBLANK(B38),"",_xlfn.ISOWEEKNUM('Journal de travail'!$B38))</f>
        <v/>
      </c>
      <c r="B38" s="39"/>
      <c r="C38" s="35"/>
      <c r="D38" s="43"/>
      <c r="F38" s="47"/>
      <c r="G38" s="17"/>
    </row>
    <row r="39" spans="1:7" x14ac:dyDescent="0.25">
      <c r="A39" s="18" t="str">
        <f>IF(ISBLANK(B39),"",_xlfn.ISOWEEKNUM('Journal de travail'!$B39))</f>
        <v/>
      </c>
      <c r="B39" s="40"/>
      <c r="C39" s="36"/>
      <c r="D39" s="44"/>
      <c r="E39" s="19"/>
      <c r="F39" s="47"/>
      <c r="G39" s="20"/>
    </row>
    <row r="40" spans="1:7" x14ac:dyDescent="0.25">
      <c r="A40" s="8" t="str">
        <f>IF(ISBLANK(B40),"",_xlfn.ISOWEEKNUM('Journal de travail'!$B40))</f>
        <v/>
      </c>
      <c r="B40" s="39"/>
      <c r="C40" s="35"/>
      <c r="D40" s="43"/>
      <c r="F40" s="47"/>
      <c r="G40" s="17"/>
    </row>
    <row r="41" spans="1:7" x14ac:dyDescent="0.25">
      <c r="A41" s="18" t="str">
        <f>IF(ISBLANK(B41),"",_xlfn.ISOWEEKNUM('Journal de travail'!$B41))</f>
        <v/>
      </c>
      <c r="B41" s="40"/>
      <c r="C41" s="36"/>
      <c r="D41" s="44"/>
      <c r="E41" s="19"/>
      <c r="F41" s="47"/>
      <c r="G41" s="20"/>
    </row>
    <row r="42" spans="1:7" x14ac:dyDescent="0.25">
      <c r="A42" s="8" t="str">
        <f>IF(ISBLANK(B42),"",_xlfn.ISOWEEKNUM('Journal de travail'!$B42))</f>
        <v/>
      </c>
      <c r="B42" s="39"/>
      <c r="C42" s="35"/>
      <c r="D42" s="43"/>
      <c r="F42" s="47"/>
      <c r="G42" s="17"/>
    </row>
    <row r="43" spans="1:7" x14ac:dyDescent="0.25">
      <c r="A43" s="18" t="str">
        <f>IF(ISBLANK(B43),"",_xlfn.ISOWEEKNUM('Journal de travail'!$B43))</f>
        <v/>
      </c>
      <c r="B43" s="40"/>
      <c r="C43" s="36"/>
      <c r="D43" s="44"/>
      <c r="E43" s="19"/>
      <c r="F43" s="47"/>
      <c r="G43" s="20"/>
    </row>
    <row r="44" spans="1:7" x14ac:dyDescent="0.25">
      <c r="A44" s="8" t="str">
        <f>IF(ISBLANK(B44),"",_xlfn.ISOWEEKNUM('Journal de travail'!$B44))</f>
        <v/>
      </c>
      <c r="B44" s="39"/>
      <c r="C44" s="35"/>
      <c r="D44" s="43"/>
      <c r="F44" s="47"/>
      <c r="G44" s="17"/>
    </row>
    <row r="45" spans="1:7" x14ac:dyDescent="0.25">
      <c r="A45" s="18" t="str">
        <f>IF(ISBLANK(B45),"",_xlfn.ISOWEEKNUM('Journal de travail'!$B45))</f>
        <v/>
      </c>
      <c r="B45" s="40"/>
      <c r="C45" s="36"/>
      <c r="D45" s="44"/>
      <c r="E45" s="19"/>
      <c r="F45" s="47"/>
      <c r="G45" s="20"/>
    </row>
    <row r="46" spans="1:7" x14ac:dyDescent="0.25">
      <c r="A46" s="8" t="str">
        <f>IF(ISBLANK(B46),"",_xlfn.ISOWEEKNUM('Journal de travail'!$B46))</f>
        <v/>
      </c>
      <c r="B46" s="39"/>
      <c r="C46" s="35"/>
      <c r="D46" s="43"/>
      <c r="F46" s="47"/>
      <c r="G46" s="17"/>
    </row>
    <row r="47" spans="1:7" x14ac:dyDescent="0.25">
      <c r="A47" s="18" t="str">
        <f>IF(ISBLANK(B47),"",_xlfn.ISOWEEKNUM('Journal de travail'!$B47))</f>
        <v/>
      </c>
      <c r="B47" s="40"/>
      <c r="C47" s="36"/>
      <c r="D47" s="44"/>
      <c r="E47" s="19"/>
      <c r="F47" s="47"/>
      <c r="G47" s="20"/>
    </row>
    <row r="48" spans="1:7" x14ac:dyDescent="0.25">
      <c r="A48" s="8" t="str">
        <f>IF(ISBLANK(B48),"",_xlfn.ISOWEEKNUM('Journal de travail'!$B48))</f>
        <v/>
      </c>
      <c r="B48" s="39"/>
      <c r="C48" s="35"/>
      <c r="D48" s="43"/>
      <c r="F48" s="47"/>
      <c r="G48" s="17"/>
    </row>
    <row r="49" spans="1:7" x14ac:dyDescent="0.25">
      <c r="A49" s="18" t="str">
        <f>IF(ISBLANK(B49),"",_xlfn.ISOWEEKNUM('Journal de travail'!$B49))</f>
        <v/>
      </c>
      <c r="B49" s="40"/>
      <c r="C49" s="36"/>
      <c r="D49" s="44"/>
      <c r="E49" s="19"/>
      <c r="F49" s="47"/>
      <c r="G49" s="20"/>
    </row>
    <row r="50" spans="1:7" x14ac:dyDescent="0.25">
      <c r="A50" s="8" t="str">
        <f>IF(ISBLANK(B50),"",_xlfn.ISOWEEKNUM('Journal de travail'!$B50))</f>
        <v/>
      </c>
      <c r="B50" s="39"/>
      <c r="C50" s="35"/>
      <c r="D50" s="43"/>
      <c r="F50" s="47"/>
      <c r="G50" s="17"/>
    </row>
    <row r="51" spans="1:7" x14ac:dyDescent="0.25">
      <c r="A51" s="18" t="str">
        <f>IF(ISBLANK(B51),"",_xlfn.ISOWEEKNUM('Journal de travail'!$B51))</f>
        <v/>
      </c>
      <c r="B51" s="40"/>
      <c r="C51" s="36"/>
      <c r="D51" s="44"/>
      <c r="E51" s="19"/>
      <c r="F51" s="47"/>
      <c r="G51" s="20"/>
    </row>
    <row r="52" spans="1:7" x14ac:dyDescent="0.25">
      <c r="A52" s="8" t="str">
        <f>IF(ISBLANK(B52),"",_xlfn.ISOWEEKNUM('Journal de travail'!$B52))</f>
        <v/>
      </c>
      <c r="B52" s="39"/>
      <c r="C52" s="35"/>
      <c r="D52" s="43"/>
      <c r="F52" s="47"/>
      <c r="G52" s="17"/>
    </row>
    <row r="53" spans="1:7" x14ac:dyDescent="0.25">
      <c r="A53" s="18" t="str">
        <f>IF(ISBLANK(B53),"",_xlfn.ISOWEEKNUM('Journal de travail'!$B53))</f>
        <v/>
      </c>
      <c r="B53" s="40"/>
      <c r="C53" s="36"/>
      <c r="D53" s="44"/>
      <c r="E53" s="19"/>
      <c r="F53" s="47"/>
      <c r="G53" s="20"/>
    </row>
    <row r="54" spans="1:7" x14ac:dyDescent="0.25">
      <c r="A54" s="8" t="str">
        <f>IF(ISBLANK(B54),"",_xlfn.ISOWEEKNUM('Journal de travail'!$B54))</f>
        <v/>
      </c>
      <c r="B54" s="39"/>
      <c r="C54" s="35"/>
      <c r="D54" s="43"/>
      <c r="F54" s="47"/>
      <c r="G54" s="17"/>
    </row>
    <row r="55" spans="1:7" x14ac:dyDescent="0.25">
      <c r="A55" s="18" t="str">
        <f>IF(ISBLANK(B55),"",_xlfn.ISOWEEKNUM('Journal de travail'!$B55))</f>
        <v/>
      </c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14 E16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D7:D532 E15" xr:uid="{46510F84-8BCC-4BD6-9A19-9F03ACD74D05}">
      <formula1>$O$7:$O$18</formula1>
    </dataValidation>
    <dataValidation type="list" allowBlank="1" showInputMessage="1" showErrorMessage="1" sqref="E7:E14 E16:E532" xr:uid="{5717AF9A-5C26-4256-9473-8948342ED6D3}">
      <formula1>$M$7:$M$14</formula1>
    </dataValidation>
    <dataValidation type="list" allowBlank="1" showInputMessage="1" showErrorMessage="1" sqref="C7:C532" xr:uid="{9D52E29F-610D-40B2-B3CC-F94A741DD978}">
      <formula1>$N$7:$N$15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E19" sqref="E19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120</v>
      </c>
      <c r="B4">
        <f>SUMIF('Journal de travail'!$E$7:$E$532,Analyse!C4,'Journal de travail'!$D$7:$D$532)</f>
        <v>5</v>
      </c>
      <c r="C4" s="28" t="str">
        <f>'Journal de travail'!M7</f>
        <v>Analyse</v>
      </c>
      <c r="D4" s="45">
        <f>(A4+B4)/1440</f>
        <v>8.6805555555555552E-2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travail'!M8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travail'!M9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30" t="str">
        <f>'Journal de travail'!M10</f>
        <v>Documentation</v>
      </c>
      <c r="D7" s="45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travail'!M11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travail'!M12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travail'!M13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51" t="str">
        <f>'Journal de travail'!M14</f>
        <v>Autre</v>
      </c>
      <c r="D11" s="45">
        <f t="shared" si="0"/>
        <v>1.3888888888888888E-2</v>
      </c>
    </row>
    <row r="12" spans="1:4" x14ac:dyDescent="0.3">
      <c r="C12" s="26" t="s">
        <v>23</v>
      </c>
      <c r="D12" s="46">
        <f>SUM(D4:D11)</f>
        <v>0.12847222222222221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2024-03-27T10:21:36Z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