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narinemrihavenith/Desktop/Manuscripts/Submitted/2023-10 Breathwork CO2/Source Excels/"/>
    </mc:Choice>
  </mc:AlternateContent>
  <xr:revisionPtr revIDLastSave="0" documentId="13_ncr:1_{18C4270D-A952-E74D-9862-A6A39783281A}" xr6:coauthVersionLast="47" xr6:coauthVersionMax="47" xr10:uidLastSave="{00000000-0000-0000-0000-000000000000}"/>
  <bookViews>
    <workbookView xWindow="0" yWindow="1100" windowWidth="27220" windowHeight="9580" activeTab="3" xr2:uid="{8742850E-6DAA-7C43-8CF6-BA502FC3C96C}"/>
  </bookViews>
  <sheets>
    <sheet name="Psilocybin" sheetId="1" r:id="rId1"/>
    <sheet name="MDMA" sheetId="2" r:id="rId2"/>
    <sheet name="LSD" sheetId="3" r:id="rId3"/>
    <sheet name="Placebo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G15" i="1"/>
  <c r="N16" i="2"/>
  <c r="M16" i="2"/>
  <c r="L16" i="2"/>
  <c r="K16" i="2"/>
  <c r="J16" i="2"/>
  <c r="I16" i="2"/>
  <c r="H16" i="2"/>
  <c r="G16" i="2"/>
  <c r="F16" i="2"/>
  <c r="E16" i="2"/>
  <c r="N18" i="3"/>
  <c r="M18" i="3"/>
  <c r="L18" i="3"/>
  <c r="K18" i="3"/>
  <c r="J18" i="3"/>
  <c r="I18" i="3"/>
  <c r="H18" i="3"/>
  <c r="G18" i="3"/>
  <c r="F18" i="3"/>
  <c r="E18" i="3"/>
  <c r="E12" i="3"/>
  <c r="E11" i="3"/>
  <c r="D18" i="3"/>
  <c r="N16" i="3"/>
  <c r="M16" i="3"/>
  <c r="L16" i="3"/>
  <c r="K16" i="3"/>
  <c r="J16" i="3"/>
  <c r="I16" i="3"/>
  <c r="H16" i="3"/>
  <c r="G16" i="3"/>
  <c r="F16" i="3"/>
  <c r="E16" i="3"/>
  <c r="D16" i="3"/>
  <c r="D15" i="3"/>
  <c r="D11" i="3"/>
  <c r="N11" i="3"/>
  <c r="N12" i="3"/>
  <c r="N13" i="3"/>
  <c r="N14" i="3"/>
  <c r="N15" i="3"/>
  <c r="M11" i="3"/>
  <c r="M12" i="3"/>
  <c r="M13" i="3"/>
  <c r="M14" i="3"/>
  <c r="M15" i="3"/>
  <c r="L11" i="3"/>
  <c r="L12" i="3"/>
  <c r="L13" i="3"/>
  <c r="L14" i="3"/>
  <c r="L15" i="3"/>
  <c r="K11" i="3"/>
  <c r="K12" i="3"/>
  <c r="K13" i="3"/>
  <c r="K14" i="3"/>
  <c r="K15" i="3"/>
  <c r="J11" i="3"/>
  <c r="J12" i="3"/>
  <c r="J13" i="3"/>
  <c r="J14" i="3"/>
  <c r="J15" i="3"/>
  <c r="I11" i="3"/>
  <c r="I12" i="3"/>
  <c r="I13" i="3"/>
  <c r="I14" i="3"/>
  <c r="I15" i="3"/>
  <c r="H11" i="3"/>
  <c r="H12" i="3"/>
  <c r="H13" i="3"/>
  <c r="H14" i="3"/>
  <c r="H15" i="3"/>
  <c r="G11" i="3"/>
  <c r="G12" i="3"/>
  <c r="G13" i="3"/>
  <c r="G14" i="3"/>
  <c r="G15" i="3"/>
  <c r="F11" i="3"/>
  <c r="F12" i="3"/>
  <c r="F13" i="3"/>
  <c r="F14" i="3"/>
  <c r="F15" i="3"/>
  <c r="E13" i="3"/>
  <c r="E14" i="3"/>
  <c r="E15" i="3"/>
  <c r="D12" i="3"/>
  <c r="D13" i="3"/>
  <c r="D14" i="3"/>
  <c r="N14" i="2"/>
  <c r="M14" i="2"/>
  <c r="L14" i="2"/>
  <c r="K14" i="2"/>
  <c r="J14" i="2"/>
  <c r="I14" i="2"/>
  <c r="H14" i="2"/>
  <c r="G14" i="2"/>
  <c r="F14" i="2"/>
  <c r="E14" i="2"/>
  <c r="D16" i="2"/>
  <c r="D14" i="2"/>
  <c r="D9" i="2"/>
  <c r="N9" i="2"/>
  <c r="N10" i="2"/>
  <c r="N11" i="2"/>
  <c r="N12" i="2"/>
  <c r="N13" i="2"/>
  <c r="M9" i="2"/>
  <c r="M10" i="2"/>
  <c r="M11" i="2"/>
  <c r="M12" i="2"/>
  <c r="M13" i="2"/>
  <c r="L9" i="2"/>
  <c r="L10" i="2"/>
  <c r="L11" i="2"/>
  <c r="L12" i="2"/>
  <c r="L13" i="2"/>
  <c r="K9" i="2"/>
  <c r="K10" i="2"/>
  <c r="K11" i="2"/>
  <c r="K12" i="2"/>
  <c r="K13" i="2"/>
  <c r="J9" i="2"/>
  <c r="J10" i="2"/>
  <c r="J11" i="2"/>
  <c r="J12" i="2"/>
  <c r="J13" i="2"/>
  <c r="I9" i="2"/>
  <c r="I10" i="2"/>
  <c r="I11" i="2"/>
  <c r="I12" i="2"/>
  <c r="I13" i="2"/>
  <c r="H9" i="2"/>
  <c r="H10" i="2"/>
  <c r="H11" i="2"/>
  <c r="H12" i="2"/>
  <c r="H13" i="2"/>
  <c r="G9" i="2"/>
  <c r="G10" i="2"/>
  <c r="G11" i="2"/>
  <c r="G12" i="2"/>
  <c r="G13" i="2"/>
  <c r="F9" i="2"/>
  <c r="F10" i="2"/>
  <c r="F11" i="2"/>
  <c r="F12" i="2"/>
  <c r="F13" i="2"/>
  <c r="E9" i="2"/>
  <c r="E10" i="2"/>
  <c r="E11" i="2"/>
  <c r="E12" i="2"/>
  <c r="E13" i="2"/>
  <c r="D10" i="2"/>
  <c r="D11" i="2"/>
  <c r="D12" i="2"/>
  <c r="D13" i="2"/>
  <c r="D15" i="1"/>
  <c r="D11" i="1"/>
  <c r="N9" i="1"/>
  <c r="N10" i="1"/>
  <c r="N11" i="1"/>
  <c r="N12" i="1"/>
  <c r="N13" i="1"/>
  <c r="N15" i="1"/>
  <c r="M9" i="1"/>
  <c r="M10" i="1"/>
  <c r="M11" i="1"/>
  <c r="M12" i="1"/>
  <c r="M13" i="1"/>
  <c r="M15" i="1"/>
  <c r="L9" i="1"/>
  <c r="L10" i="1"/>
  <c r="L11" i="1"/>
  <c r="L12" i="1"/>
  <c r="L13" i="1"/>
  <c r="K9" i="1"/>
  <c r="K10" i="1"/>
  <c r="K11" i="1"/>
  <c r="K12" i="1"/>
  <c r="K13" i="1"/>
  <c r="K15" i="1"/>
  <c r="J9" i="1"/>
  <c r="J10" i="1"/>
  <c r="J11" i="1"/>
  <c r="J12" i="1"/>
  <c r="J13" i="1"/>
  <c r="J15" i="1"/>
  <c r="I9" i="1"/>
  <c r="I10" i="1"/>
  <c r="I11" i="1"/>
  <c r="I12" i="1"/>
  <c r="I13" i="1"/>
  <c r="I15" i="1"/>
  <c r="H9" i="1"/>
  <c r="H10" i="1"/>
  <c r="H11" i="1"/>
  <c r="H12" i="1"/>
  <c r="H13" i="1"/>
  <c r="H15" i="1"/>
  <c r="G9" i="1"/>
  <c r="G10" i="1"/>
  <c r="G11" i="1"/>
  <c r="G12" i="1"/>
  <c r="G13" i="1"/>
  <c r="F9" i="1"/>
  <c r="F10" i="1"/>
  <c r="F11" i="1"/>
  <c r="F12" i="1"/>
  <c r="F13" i="1"/>
  <c r="F15" i="1"/>
  <c r="E9" i="1"/>
  <c r="E10" i="1"/>
  <c r="E11" i="1"/>
  <c r="E12" i="1"/>
  <c r="E13" i="1"/>
  <c r="E15" i="1"/>
  <c r="D9" i="1"/>
  <c r="D10" i="1"/>
  <c r="D12" i="1"/>
  <c r="D13" i="1"/>
</calcChain>
</file>

<file path=xl/sharedStrings.xml><?xml version="1.0" encoding="utf-8"?>
<sst xmlns="http://schemas.openxmlformats.org/spreadsheetml/2006/main" count="96" uniqueCount="44">
  <si>
    <t>Paper</t>
  </si>
  <si>
    <t>Dose</t>
  </si>
  <si>
    <t xml:space="preserve">N </t>
  </si>
  <si>
    <t>Anxiety</t>
  </si>
  <si>
    <t>Synesthesia</t>
  </si>
  <si>
    <t>Bliss</t>
  </si>
  <si>
    <t>Changed meaning</t>
  </si>
  <si>
    <t>complex imagery</t>
  </si>
  <si>
    <t>disembodiment</t>
  </si>
  <si>
    <t>Elelmentary imagery</t>
  </si>
  <si>
    <t>unity</t>
  </si>
  <si>
    <t>imparied control</t>
  </si>
  <si>
    <t xml:space="preserve">insight </t>
  </si>
  <si>
    <t>spiritual</t>
  </si>
  <si>
    <t>carhart harris 2018</t>
  </si>
  <si>
    <t>25mg</t>
  </si>
  <si>
    <t>smigielski 2019</t>
  </si>
  <si>
    <t>0.315/kg</t>
  </si>
  <si>
    <t>madsen 2019</t>
  </si>
  <si>
    <t>24mg</t>
  </si>
  <si>
    <t>carbonaro 2018</t>
  </si>
  <si>
    <t>20mg/70kg</t>
  </si>
  <si>
    <t>smigielski 2020</t>
  </si>
  <si>
    <t>0.230/kg</t>
  </si>
  <si>
    <t>Holze 2020</t>
  </si>
  <si>
    <t>125mg oral</t>
  </si>
  <si>
    <t>Schmid 2021</t>
  </si>
  <si>
    <t>Hysek 2012</t>
  </si>
  <si>
    <t>Hysek 2013</t>
  </si>
  <si>
    <t>100 microg</t>
  </si>
  <si>
    <t>Holze 2021</t>
  </si>
  <si>
    <t>Carhart-Harris 2016</t>
  </si>
  <si>
    <t>75 microg IV</t>
  </si>
  <si>
    <t>Liechti 2017</t>
  </si>
  <si>
    <t>Preller 2017</t>
  </si>
  <si>
    <t>Dose/Placebo type</t>
  </si>
  <si>
    <t>N </t>
  </si>
  <si>
    <t>insight </t>
  </si>
  <si>
    <t>carhart harris 2016</t>
  </si>
  <si>
    <t>saline</t>
  </si>
  <si>
    <t>schmidt 2012</t>
  </si>
  <si>
    <t>saline glucose</t>
  </si>
  <si>
    <t>murray 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</si>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</sst>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09FC-A5EE-D546-9290-A0DD036972A0}">
  <dimension ref="A1:N15"/>
  <sheetViews>
    <sheetView zoomScale="101" workbookViewId="0">
      <selection sqref="A1:N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20</v>
      </c>
      <c r="D2">
        <v>36</v>
      </c>
      <c r="E2">
        <v>32</v>
      </c>
      <c r="F2">
        <v>30</v>
      </c>
      <c r="G2">
        <v>31</v>
      </c>
      <c r="H2">
        <v>31</v>
      </c>
      <c r="I2">
        <v>35</v>
      </c>
      <c r="J2">
        <v>36</v>
      </c>
      <c r="K2">
        <v>26</v>
      </c>
      <c r="L2">
        <v>30</v>
      </c>
      <c r="M2">
        <v>36</v>
      </c>
      <c r="N2">
        <v>0.6</v>
      </c>
    </row>
    <row r="3" spans="1:14" x14ac:dyDescent="0.2">
      <c r="A3" t="s">
        <v>16</v>
      </c>
      <c r="B3" t="s">
        <v>17</v>
      </c>
      <c r="C3">
        <v>20</v>
      </c>
      <c r="D3">
        <v>3.4</v>
      </c>
      <c r="E3">
        <v>45</v>
      </c>
      <c r="F3">
        <v>86</v>
      </c>
      <c r="G3">
        <v>50.2</v>
      </c>
      <c r="H3">
        <v>47</v>
      </c>
      <c r="I3">
        <v>36</v>
      </c>
      <c r="J3">
        <v>73</v>
      </c>
      <c r="K3">
        <v>70.400000000000006</v>
      </c>
      <c r="L3">
        <v>15.2</v>
      </c>
      <c r="M3">
        <v>37.200000000000003</v>
      </c>
      <c r="N3">
        <v>65.5</v>
      </c>
    </row>
    <row r="4" spans="1:14" x14ac:dyDescent="0.2">
      <c r="A4" t="s">
        <v>18</v>
      </c>
      <c r="B4" t="s">
        <v>19</v>
      </c>
      <c r="C4">
        <v>2</v>
      </c>
      <c r="D4">
        <v>5</v>
      </c>
      <c r="E4">
        <v>50</v>
      </c>
      <c r="F4">
        <v>100</v>
      </c>
      <c r="G4">
        <v>60</v>
      </c>
      <c r="H4">
        <v>35</v>
      </c>
      <c r="I4">
        <v>70</v>
      </c>
      <c r="J4">
        <v>50</v>
      </c>
      <c r="K4">
        <v>90</v>
      </c>
      <c r="L4">
        <v>20</v>
      </c>
      <c r="M4">
        <v>85</v>
      </c>
      <c r="N4">
        <v>90</v>
      </c>
    </row>
    <row r="5" spans="1:14" x14ac:dyDescent="0.2">
      <c r="A5" t="s">
        <v>20</v>
      </c>
      <c r="B5" t="s">
        <v>21</v>
      </c>
      <c r="C5">
        <v>20</v>
      </c>
      <c r="D5">
        <v>9.6</v>
      </c>
      <c r="E5">
        <v>36.200000000000003</v>
      </c>
      <c r="F5">
        <v>33.200000000000003</v>
      </c>
      <c r="G5">
        <v>18.3</v>
      </c>
      <c r="H5">
        <v>55.3</v>
      </c>
      <c r="I5">
        <v>30.5</v>
      </c>
      <c r="J5">
        <v>48.3</v>
      </c>
      <c r="K5">
        <v>35.200000000000003</v>
      </c>
      <c r="L5">
        <v>13</v>
      </c>
      <c r="M5">
        <v>45</v>
      </c>
      <c r="N5">
        <v>47.8</v>
      </c>
    </row>
    <row r="6" spans="1:14" x14ac:dyDescent="0.2">
      <c r="A6" t="s">
        <v>22</v>
      </c>
      <c r="B6" t="s">
        <v>23</v>
      </c>
      <c r="C6">
        <v>17</v>
      </c>
      <c r="D6">
        <v>2.2000000000000002</v>
      </c>
      <c r="E6">
        <v>45</v>
      </c>
      <c r="F6">
        <v>46.7</v>
      </c>
      <c r="G6">
        <v>40.299999999999997</v>
      </c>
      <c r="H6">
        <v>45.4</v>
      </c>
      <c r="I6">
        <v>28.6</v>
      </c>
      <c r="J6">
        <v>67.2</v>
      </c>
      <c r="K6">
        <v>33</v>
      </c>
      <c r="L6">
        <v>13.5</v>
      </c>
      <c r="M6">
        <v>17.3</v>
      </c>
      <c r="N6">
        <v>7.1</v>
      </c>
    </row>
    <row r="9" spans="1:14" x14ac:dyDescent="0.2">
      <c r="D9">
        <f>D2*C2</f>
        <v>720</v>
      </c>
      <c r="E9">
        <f>E2*C2</f>
        <v>640</v>
      </c>
      <c r="F9">
        <f>F2*C2</f>
        <v>600</v>
      </c>
      <c r="G9">
        <f>G2*C2</f>
        <v>620</v>
      </c>
      <c r="H9">
        <f>H2*C2</f>
        <v>620</v>
      </c>
      <c r="I9">
        <f>I2*C2</f>
        <v>700</v>
      </c>
      <c r="J9">
        <f>J2*C2</f>
        <v>720</v>
      </c>
      <c r="K9">
        <f>K2*C2</f>
        <v>520</v>
      </c>
      <c r="L9">
        <f>L2*C2</f>
        <v>600</v>
      </c>
      <c r="M9">
        <f>M2*C2</f>
        <v>720</v>
      </c>
      <c r="N9">
        <f>N2*C2</f>
        <v>12</v>
      </c>
    </row>
    <row r="10" spans="1:14" x14ac:dyDescent="0.2">
      <c r="D10">
        <f t="shared" ref="D10:D13" si="0">D3*C3</f>
        <v>68</v>
      </c>
      <c r="E10">
        <f t="shared" ref="E10:E13" si="1">E3*C3</f>
        <v>900</v>
      </c>
      <c r="F10">
        <f t="shared" ref="F10:F13" si="2">F3*C3</f>
        <v>1720</v>
      </c>
      <c r="G10">
        <f t="shared" ref="G10:G13" si="3">G3*C3</f>
        <v>1004</v>
      </c>
      <c r="H10">
        <f t="shared" ref="H10:H13" si="4">H3*C3</f>
        <v>940</v>
      </c>
      <c r="I10">
        <f t="shared" ref="I10:I13" si="5">I3*C3</f>
        <v>720</v>
      </c>
      <c r="J10">
        <f t="shared" ref="J10:J13" si="6">J3*C3</f>
        <v>1460</v>
      </c>
      <c r="K10">
        <f t="shared" ref="K10:K13" si="7">K3*C3</f>
        <v>1408</v>
      </c>
      <c r="L10">
        <f t="shared" ref="L10:L13" si="8">L3*C3</f>
        <v>304</v>
      </c>
      <c r="M10">
        <f t="shared" ref="M10:M13" si="9">M3*C3</f>
        <v>744</v>
      </c>
      <c r="N10">
        <f t="shared" ref="N10:N13" si="10">N3*C3</f>
        <v>1310</v>
      </c>
    </row>
    <row r="11" spans="1:14" x14ac:dyDescent="0.2">
      <c r="D11">
        <f>D4*C4</f>
        <v>10</v>
      </c>
      <c r="E11">
        <f t="shared" si="1"/>
        <v>100</v>
      </c>
      <c r="F11">
        <f t="shared" si="2"/>
        <v>200</v>
      </c>
      <c r="G11">
        <f t="shared" si="3"/>
        <v>120</v>
      </c>
      <c r="H11">
        <f t="shared" si="4"/>
        <v>70</v>
      </c>
      <c r="I11">
        <f t="shared" si="5"/>
        <v>140</v>
      </c>
      <c r="J11">
        <f t="shared" si="6"/>
        <v>100</v>
      </c>
      <c r="K11">
        <f t="shared" si="7"/>
        <v>180</v>
      </c>
      <c r="L11">
        <f t="shared" si="8"/>
        <v>40</v>
      </c>
      <c r="M11">
        <f t="shared" si="9"/>
        <v>170</v>
      </c>
      <c r="N11">
        <f t="shared" si="10"/>
        <v>180</v>
      </c>
    </row>
    <row r="12" spans="1:14" x14ac:dyDescent="0.2">
      <c r="D12">
        <f t="shared" si="0"/>
        <v>192</v>
      </c>
      <c r="E12">
        <f t="shared" si="1"/>
        <v>724</v>
      </c>
      <c r="F12">
        <f t="shared" si="2"/>
        <v>664</v>
      </c>
      <c r="G12">
        <f t="shared" si="3"/>
        <v>366</v>
      </c>
      <c r="H12">
        <f t="shared" si="4"/>
        <v>1106</v>
      </c>
      <c r="I12">
        <f t="shared" si="5"/>
        <v>610</v>
      </c>
      <c r="J12">
        <f t="shared" si="6"/>
        <v>966</v>
      </c>
      <c r="K12">
        <f t="shared" si="7"/>
        <v>704</v>
      </c>
      <c r="L12">
        <f t="shared" si="8"/>
        <v>260</v>
      </c>
      <c r="M12">
        <f t="shared" si="9"/>
        <v>900</v>
      </c>
      <c r="N12">
        <f t="shared" si="10"/>
        <v>956</v>
      </c>
    </row>
    <row r="13" spans="1:14" x14ac:dyDescent="0.2">
      <c r="D13">
        <f t="shared" si="0"/>
        <v>37.400000000000006</v>
      </c>
      <c r="E13">
        <f t="shared" si="1"/>
        <v>765</v>
      </c>
      <c r="F13">
        <f t="shared" si="2"/>
        <v>793.90000000000009</v>
      </c>
      <c r="G13">
        <f t="shared" si="3"/>
        <v>685.09999999999991</v>
      </c>
      <c r="H13">
        <f t="shared" si="4"/>
        <v>771.8</v>
      </c>
      <c r="I13">
        <f t="shared" si="5"/>
        <v>486.20000000000005</v>
      </c>
      <c r="J13">
        <f t="shared" si="6"/>
        <v>1142.4000000000001</v>
      </c>
      <c r="K13">
        <f t="shared" si="7"/>
        <v>561</v>
      </c>
      <c r="L13">
        <f t="shared" si="8"/>
        <v>229.5</v>
      </c>
      <c r="M13">
        <f t="shared" si="9"/>
        <v>294.10000000000002</v>
      </c>
      <c r="N13">
        <f t="shared" si="10"/>
        <v>120.69999999999999</v>
      </c>
    </row>
    <row r="15" spans="1:14" x14ac:dyDescent="0.2">
      <c r="D15">
        <f>SUM(D9:D13)/SUM(C2:C6)</f>
        <v>13.005063291139242</v>
      </c>
      <c r="E15">
        <f>SUM(E9:E13)/SUM(C2:C6)</f>
        <v>39.607594936708864</v>
      </c>
      <c r="F15">
        <f>SUM(F9:F13)/SUM(C2:C6)</f>
        <v>50.353164556962028</v>
      </c>
      <c r="G15">
        <f>SUM(G9:G13)/SUM(C2:C6)</f>
        <v>35.381012658227846</v>
      </c>
      <c r="H15">
        <f>SUM(H9:H13)/SUM(C2:C6)</f>
        <v>44.402531645569624</v>
      </c>
      <c r="I15">
        <f>SUM(I9:I13)/SUM(C2:C6)</f>
        <v>33.622784810126582</v>
      </c>
      <c r="J15">
        <f>SUM(J9:J13)/SUM(C2:C6)</f>
        <v>55.549367088607589</v>
      </c>
      <c r="K15">
        <f>SUM(K9:K13)/SUM(C2:C6)</f>
        <v>42.696202531645568</v>
      </c>
      <c r="L15">
        <f>SUM(L9:L13)/SUM(C2:C6)</f>
        <v>18.145569620253166</v>
      </c>
      <c r="M15">
        <f>SUM(M9:M13)/SUM(C2:C6)</f>
        <v>35.798734177215188</v>
      </c>
      <c r="N15">
        <f>SUM(N9:N13)/SUM(C2:C6)</f>
        <v>32.641772151898735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46E7-51A3-5F43-A935-CA2BEC03A748}">
  <dimension ref="A1:N16"/>
  <sheetViews>
    <sheetView topLeftCell="A3" workbookViewId="0">
      <selection activeCell="N17" sqref="N17"/>
    </sheetView>
  </sheetViews>
  <sheetFormatPr baseColWidth="10" defaultRowHeight="16" x14ac:dyDescent="0.2"/>
  <cols>
    <col min="1" max="1" width="25" customWidth="1"/>
    <col min="3" max="3" width="27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24</v>
      </c>
      <c r="B2" t="s">
        <v>25</v>
      </c>
      <c r="C2">
        <v>28</v>
      </c>
      <c r="D2">
        <v>0.3</v>
      </c>
      <c r="E2">
        <v>1.5</v>
      </c>
      <c r="F2">
        <v>22</v>
      </c>
      <c r="G2">
        <v>3.8</v>
      </c>
      <c r="H2">
        <v>5.6</v>
      </c>
      <c r="I2">
        <v>3.4</v>
      </c>
      <c r="J2">
        <v>4.7</v>
      </c>
      <c r="K2">
        <v>5.5</v>
      </c>
      <c r="L2">
        <v>2.7</v>
      </c>
      <c r="M2">
        <v>6.7</v>
      </c>
      <c r="N2">
        <v>0.9</v>
      </c>
    </row>
    <row r="3" spans="1:14" x14ac:dyDescent="0.2">
      <c r="A3" t="s">
        <v>26</v>
      </c>
      <c r="B3" t="s">
        <v>25</v>
      </c>
      <c r="C3">
        <v>9</v>
      </c>
      <c r="D3">
        <v>18</v>
      </c>
      <c r="E3">
        <v>10</v>
      </c>
      <c r="F3">
        <v>3</v>
      </c>
      <c r="G3">
        <v>20</v>
      </c>
      <c r="H3">
        <v>29</v>
      </c>
      <c r="I3">
        <v>7.6</v>
      </c>
      <c r="J3">
        <v>19</v>
      </c>
      <c r="K3">
        <v>19</v>
      </c>
      <c r="L3">
        <v>16</v>
      </c>
      <c r="M3">
        <v>31</v>
      </c>
      <c r="N3">
        <v>18</v>
      </c>
    </row>
    <row r="4" spans="1:14" x14ac:dyDescent="0.2">
      <c r="A4" t="s">
        <v>26</v>
      </c>
      <c r="B4" t="s">
        <v>25</v>
      </c>
      <c r="C4">
        <v>164</v>
      </c>
      <c r="D4">
        <v>3</v>
      </c>
      <c r="E4">
        <v>4</v>
      </c>
      <c r="F4">
        <v>38</v>
      </c>
      <c r="G4">
        <v>20</v>
      </c>
      <c r="H4">
        <v>8.4</v>
      </c>
      <c r="I4">
        <v>13</v>
      </c>
      <c r="J4">
        <v>6.9</v>
      </c>
      <c r="K4">
        <v>21</v>
      </c>
      <c r="L4">
        <v>14</v>
      </c>
      <c r="M4">
        <v>12</v>
      </c>
      <c r="N4">
        <v>4</v>
      </c>
    </row>
    <row r="5" spans="1:14" x14ac:dyDescent="0.2">
      <c r="A5" t="s">
        <v>27</v>
      </c>
      <c r="B5" t="s">
        <v>25</v>
      </c>
      <c r="C5">
        <v>16</v>
      </c>
      <c r="D5">
        <v>3.7</v>
      </c>
      <c r="E5">
        <v>3.2</v>
      </c>
      <c r="F5">
        <v>50</v>
      </c>
      <c r="G5">
        <v>28.9</v>
      </c>
      <c r="H5">
        <v>15.2</v>
      </c>
      <c r="I5">
        <v>8.6999999999999993</v>
      </c>
      <c r="J5">
        <v>14</v>
      </c>
      <c r="K5">
        <v>51.5</v>
      </c>
      <c r="L5">
        <v>20</v>
      </c>
      <c r="M5">
        <v>23.4</v>
      </c>
      <c r="N5">
        <v>8.1999999999999993</v>
      </c>
    </row>
    <row r="6" spans="1:14" x14ac:dyDescent="0.2">
      <c r="A6" t="s">
        <v>28</v>
      </c>
      <c r="B6" t="s">
        <v>25</v>
      </c>
      <c r="C6">
        <v>16</v>
      </c>
      <c r="D6">
        <v>0.6</v>
      </c>
      <c r="E6">
        <v>7.7</v>
      </c>
      <c r="F6">
        <v>50.2</v>
      </c>
      <c r="G6">
        <v>30.4</v>
      </c>
      <c r="H6">
        <v>7.4</v>
      </c>
      <c r="I6">
        <v>19.399999999999999</v>
      </c>
      <c r="J6">
        <v>5</v>
      </c>
      <c r="K6">
        <v>31.3</v>
      </c>
      <c r="L6">
        <v>17.399999999999999</v>
      </c>
      <c r="M6">
        <v>10.7</v>
      </c>
      <c r="N6">
        <v>6.1</v>
      </c>
    </row>
    <row r="7" spans="1:14" x14ac:dyDescent="0.2">
      <c r="A7" t="s">
        <v>27</v>
      </c>
      <c r="B7" t="s">
        <v>25</v>
      </c>
      <c r="C7">
        <v>16</v>
      </c>
      <c r="D7">
        <v>3.3</v>
      </c>
      <c r="E7">
        <v>1.9</v>
      </c>
      <c r="F7">
        <v>51.2</v>
      </c>
      <c r="G7">
        <v>32.6</v>
      </c>
      <c r="H7">
        <v>10.1</v>
      </c>
      <c r="I7">
        <v>20.2</v>
      </c>
      <c r="J7">
        <v>0.8</v>
      </c>
      <c r="K7">
        <v>26.7</v>
      </c>
      <c r="L7">
        <v>21.7</v>
      </c>
      <c r="M7">
        <v>10.6</v>
      </c>
      <c r="N7">
        <v>2.7</v>
      </c>
    </row>
    <row r="9" spans="1:14" x14ac:dyDescent="0.2">
      <c r="D9">
        <f>D2*C2</f>
        <v>8.4</v>
      </c>
      <c r="E9">
        <f>E2*C2</f>
        <v>42</v>
      </c>
      <c r="F9">
        <f>F2*C2</f>
        <v>616</v>
      </c>
      <c r="G9">
        <f>G2*C2</f>
        <v>106.39999999999999</v>
      </c>
      <c r="H9">
        <f>H2*C2</f>
        <v>156.79999999999998</v>
      </c>
      <c r="I9">
        <f>I2*C2</f>
        <v>95.2</v>
      </c>
      <c r="J9">
        <f>J2*C2</f>
        <v>131.6</v>
      </c>
      <c r="K9">
        <f>K2*C2</f>
        <v>154</v>
      </c>
      <c r="L9">
        <f>L2*C2</f>
        <v>75.600000000000009</v>
      </c>
      <c r="M9">
        <f>M2*C2</f>
        <v>187.6</v>
      </c>
      <c r="N9">
        <f>N2*C2</f>
        <v>25.2</v>
      </c>
    </row>
    <row r="10" spans="1:14" x14ac:dyDescent="0.2">
      <c r="D10">
        <f t="shared" ref="D10:D13" si="0">D3*C3</f>
        <v>162</v>
      </c>
      <c r="E10">
        <f t="shared" ref="E10:E13" si="1">E3*C3</f>
        <v>90</v>
      </c>
      <c r="F10">
        <f t="shared" ref="F10:F13" si="2">F3*C3</f>
        <v>27</v>
      </c>
      <c r="G10">
        <f t="shared" ref="G10:G13" si="3">G3*C3</f>
        <v>180</v>
      </c>
      <c r="H10">
        <f t="shared" ref="H10:H13" si="4">H3*C3</f>
        <v>261</v>
      </c>
      <c r="I10">
        <f t="shared" ref="I10:I13" si="5">I3*C3</f>
        <v>68.399999999999991</v>
      </c>
      <c r="J10">
        <f t="shared" ref="J10:J13" si="6">J3*C3</f>
        <v>171</v>
      </c>
      <c r="K10">
        <f t="shared" ref="K10:K13" si="7">K3*C3</f>
        <v>171</v>
      </c>
      <c r="L10">
        <f t="shared" ref="L10:L13" si="8">L3*C3</f>
        <v>144</v>
      </c>
      <c r="M10">
        <f t="shared" ref="M10:M13" si="9">M3*C3</f>
        <v>279</v>
      </c>
      <c r="N10">
        <f t="shared" ref="N10:N13" si="10">N3*C3</f>
        <v>162</v>
      </c>
    </row>
    <row r="11" spans="1:14" x14ac:dyDescent="0.2">
      <c r="D11">
        <f>D4*C4</f>
        <v>492</v>
      </c>
      <c r="E11">
        <f t="shared" si="1"/>
        <v>656</v>
      </c>
      <c r="F11">
        <f t="shared" si="2"/>
        <v>6232</v>
      </c>
      <c r="G11">
        <f t="shared" si="3"/>
        <v>3280</v>
      </c>
      <c r="H11">
        <f t="shared" si="4"/>
        <v>1377.6000000000001</v>
      </c>
      <c r="I11">
        <f t="shared" si="5"/>
        <v>2132</v>
      </c>
      <c r="J11">
        <f t="shared" si="6"/>
        <v>1131.6000000000001</v>
      </c>
      <c r="K11">
        <f t="shared" si="7"/>
        <v>3444</v>
      </c>
      <c r="L11">
        <f t="shared" si="8"/>
        <v>2296</v>
      </c>
      <c r="M11">
        <f t="shared" si="9"/>
        <v>1968</v>
      </c>
      <c r="N11">
        <f t="shared" si="10"/>
        <v>656</v>
      </c>
    </row>
    <row r="12" spans="1:14" x14ac:dyDescent="0.2">
      <c r="D12">
        <f t="shared" si="0"/>
        <v>59.2</v>
      </c>
      <c r="E12">
        <f t="shared" si="1"/>
        <v>51.2</v>
      </c>
      <c r="F12">
        <f t="shared" si="2"/>
        <v>800</v>
      </c>
      <c r="G12">
        <f t="shared" si="3"/>
        <v>462.4</v>
      </c>
      <c r="H12">
        <f t="shared" si="4"/>
        <v>243.2</v>
      </c>
      <c r="I12">
        <f t="shared" si="5"/>
        <v>139.19999999999999</v>
      </c>
      <c r="J12">
        <f t="shared" si="6"/>
        <v>224</v>
      </c>
      <c r="K12">
        <f t="shared" si="7"/>
        <v>824</v>
      </c>
      <c r="L12">
        <f t="shared" si="8"/>
        <v>320</v>
      </c>
      <c r="M12">
        <f t="shared" si="9"/>
        <v>374.4</v>
      </c>
      <c r="N12">
        <f t="shared" si="10"/>
        <v>131.19999999999999</v>
      </c>
    </row>
    <row r="13" spans="1:14" x14ac:dyDescent="0.2">
      <c r="D13">
        <f t="shared" si="0"/>
        <v>9.6</v>
      </c>
      <c r="E13">
        <f t="shared" si="1"/>
        <v>123.2</v>
      </c>
      <c r="F13">
        <f t="shared" si="2"/>
        <v>803.2</v>
      </c>
      <c r="G13">
        <f t="shared" si="3"/>
        <v>486.4</v>
      </c>
      <c r="H13">
        <f t="shared" si="4"/>
        <v>118.4</v>
      </c>
      <c r="I13">
        <f t="shared" si="5"/>
        <v>310.39999999999998</v>
      </c>
      <c r="J13">
        <f t="shared" si="6"/>
        <v>80</v>
      </c>
      <c r="K13">
        <f t="shared" si="7"/>
        <v>500.8</v>
      </c>
      <c r="L13">
        <f t="shared" si="8"/>
        <v>278.39999999999998</v>
      </c>
      <c r="M13">
        <f t="shared" si="9"/>
        <v>171.2</v>
      </c>
      <c r="N13">
        <f t="shared" si="10"/>
        <v>97.6</v>
      </c>
    </row>
    <row r="14" spans="1:14" x14ac:dyDescent="0.2">
      <c r="D14">
        <f t="shared" ref="D14" si="11">D7*C7</f>
        <v>52.8</v>
      </c>
      <c r="E14">
        <f t="shared" ref="E14" si="12">E7*C7</f>
        <v>30.4</v>
      </c>
      <c r="F14">
        <f t="shared" ref="F14" si="13">F7*C7</f>
        <v>819.2</v>
      </c>
      <c r="G14">
        <f t="shared" ref="G14" si="14">G7*C7</f>
        <v>521.6</v>
      </c>
      <c r="H14">
        <f t="shared" ref="H14" si="15">H7*C7</f>
        <v>161.6</v>
      </c>
      <c r="I14">
        <f t="shared" ref="I14" si="16">I7*C7</f>
        <v>323.2</v>
      </c>
      <c r="J14">
        <f t="shared" ref="J14" si="17">J7*C7</f>
        <v>12.8</v>
      </c>
      <c r="K14">
        <f t="shared" ref="K14" si="18">K7*C7</f>
        <v>427.2</v>
      </c>
      <c r="L14">
        <f t="shared" ref="L14" si="19">L7*C7</f>
        <v>347.2</v>
      </c>
      <c r="M14">
        <f t="shared" ref="M14" si="20">M7*C7</f>
        <v>169.6</v>
      </c>
      <c r="N14">
        <f t="shared" ref="N14" si="21">N7*C7</f>
        <v>43.2</v>
      </c>
    </row>
    <row r="16" spans="1:14" x14ac:dyDescent="0.2">
      <c r="D16">
        <f>SUM(D9:D14)/SUM(C2:C7)</f>
        <v>3.1485943775100402</v>
      </c>
      <c r="E16">
        <f>SUM(E9:E14)/SUM(C2:C7)</f>
        <v>3.9871485943775102</v>
      </c>
      <c r="F16">
        <f>SUM(F9:F14)/SUM(C2:C7)</f>
        <v>37.338955823293176</v>
      </c>
      <c r="G16">
        <f>SUM(G9:G14)/SUM(C2:C7)</f>
        <v>20.228112449799198</v>
      </c>
      <c r="H16">
        <f>SUM(H9:H14)/SUM(C2:C7)</f>
        <v>9.3116465863453808</v>
      </c>
      <c r="I16">
        <f>SUM(I9:I14)/SUM(C2:C7)</f>
        <v>12.322891566265058</v>
      </c>
      <c r="J16">
        <f>SUM(J9:J14)/SUM(C2:C7)</f>
        <v>7.0321285140562262</v>
      </c>
      <c r="K16">
        <f>SUM(K9:K14)/SUM(C2:C7)</f>
        <v>22.172690763052209</v>
      </c>
      <c r="L16">
        <f>SUM(L9:L14)/SUM(C2:C7)</f>
        <v>13.900401606425701</v>
      </c>
      <c r="M16">
        <f>SUM(M9:M14)/SUM(C2:C7)</f>
        <v>12.649799196787148</v>
      </c>
      <c r="N16">
        <f>SUM(N9:N14)/SUM(C2:C7)</f>
        <v>4.4787148594377513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3693-0C21-9B40-B0B0-58B9634BAB4C}">
  <dimension ref="A1:N18"/>
  <sheetViews>
    <sheetView workbookViewId="0">
      <selection activeCell="N19" sqref="N19"/>
    </sheetView>
  </sheetViews>
  <sheetFormatPr baseColWidth="10" defaultRowHeight="16" x14ac:dyDescent="0.2"/>
  <cols>
    <col min="1" max="1" width="28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24</v>
      </c>
      <c r="B2" t="s">
        <v>29</v>
      </c>
      <c r="C2">
        <v>28</v>
      </c>
      <c r="D2">
        <v>14</v>
      </c>
      <c r="E2">
        <v>63</v>
      </c>
      <c r="F2">
        <v>39</v>
      </c>
      <c r="G2">
        <v>44</v>
      </c>
      <c r="H2">
        <v>53</v>
      </c>
      <c r="I2">
        <v>41</v>
      </c>
      <c r="J2">
        <v>66</v>
      </c>
      <c r="K2">
        <v>47</v>
      </c>
      <c r="L2">
        <v>41</v>
      </c>
      <c r="M2">
        <v>32</v>
      </c>
      <c r="N2">
        <v>19</v>
      </c>
    </row>
    <row r="3" spans="1:14" x14ac:dyDescent="0.2">
      <c r="A3" t="s">
        <v>26</v>
      </c>
      <c r="B3" t="s">
        <v>29</v>
      </c>
      <c r="C3">
        <v>24</v>
      </c>
      <c r="D3">
        <v>6</v>
      </c>
      <c r="E3">
        <v>66</v>
      </c>
      <c r="F3">
        <v>39</v>
      </c>
      <c r="G3">
        <v>36</v>
      </c>
      <c r="H3">
        <v>54</v>
      </c>
      <c r="I3">
        <v>45</v>
      </c>
      <c r="J3">
        <v>64</v>
      </c>
      <c r="K3">
        <v>43</v>
      </c>
      <c r="L3">
        <v>32</v>
      </c>
      <c r="M3">
        <v>25</v>
      </c>
      <c r="N3">
        <v>22</v>
      </c>
    </row>
    <row r="4" spans="1:14" x14ac:dyDescent="0.2">
      <c r="A4" t="s">
        <v>30</v>
      </c>
      <c r="B4" t="s">
        <v>29</v>
      </c>
      <c r="C4">
        <v>16</v>
      </c>
      <c r="D4">
        <v>6.1</v>
      </c>
      <c r="E4">
        <v>58</v>
      </c>
      <c r="F4">
        <v>34</v>
      </c>
      <c r="G4">
        <v>26</v>
      </c>
      <c r="H4">
        <v>53</v>
      </c>
      <c r="I4">
        <v>16</v>
      </c>
      <c r="J4">
        <v>50</v>
      </c>
      <c r="K4">
        <v>26</v>
      </c>
      <c r="L4">
        <v>19</v>
      </c>
      <c r="M4">
        <v>30</v>
      </c>
      <c r="N4">
        <v>17</v>
      </c>
    </row>
    <row r="5" spans="1:14" x14ac:dyDescent="0.2">
      <c r="A5" t="s">
        <v>31</v>
      </c>
      <c r="B5" t="s">
        <v>32</v>
      </c>
      <c r="C5">
        <v>20</v>
      </c>
      <c r="D5">
        <v>16.600000000000001</v>
      </c>
      <c r="E5">
        <v>59.8</v>
      </c>
      <c r="F5">
        <v>40</v>
      </c>
      <c r="G5">
        <v>35.299999999999997</v>
      </c>
      <c r="H5">
        <v>53</v>
      </c>
      <c r="I5">
        <v>38</v>
      </c>
      <c r="J5">
        <v>75.400000000000006</v>
      </c>
      <c r="K5">
        <v>37.200000000000003</v>
      </c>
      <c r="L5">
        <v>25.4</v>
      </c>
      <c r="M5">
        <v>36.1</v>
      </c>
      <c r="N5">
        <v>27.5</v>
      </c>
    </row>
    <row r="6" spans="1:14" x14ac:dyDescent="0.2">
      <c r="A6" t="s">
        <v>33</v>
      </c>
      <c r="B6" t="s">
        <v>29</v>
      </c>
      <c r="C6">
        <v>24</v>
      </c>
      <c r="D6">
        <v>12.4</v>
      </c>
      <c r="E6">
        <v>64</v>
      </c>
      <c r="F6">
        <v>40.700000000000003</v>
      </c>
      <c r="G6">
        <v>41.2</v>
      </c>
      <c r="H6">
        <v>55</v>
      </c>
      <c r="I6">
        <v>48.1</v>
      </c>
      <c r="J6">
        <v>65.400000000000006</v>
      </c>
      <c r="K6">
        <v>50.8</v>
      </c>
      <c r="L6">
        <v>45.6</v>
      </c>
      <c r="M6">
        <v>26.4</v>
      </c>
      <c r="N6">
        <v>16.5</v>
      </c>
    </row>
    <row r="7" spans="1:14" x14ac:dyDescent="0.2">
      <c r="A7" t="s">
        <v>34</v>
      </c>
      <c r="B7" t="s">
        <v>29</v>
      </c>
      <c r="C7">
        <v>22</v>
      </c>
      <c r="D7">
        <v>10.199999999999999</v>
      </c>
      <c r="E7">
        <v>49.5</v>
      </c>
      <c r="F7">
        <v>43.2</v>
      </c>
      <c r="G7">
        <v>33.1</v>
      </c>
      <c r="H7">
        <v>59.1</v>
      </c>
      <c r="I7">
        <v>56.4</v>
      </c>
      <c r="J7">
        <v>65.3</v>
      </c>
      <c r="K7">
        <v>45.9</v>
      </c>
      <c r="L7">
        <v>29.3</v>
      </c>
      <c r="M7">
        <v>29</v>
      </c>
      <c r="N7">
        <v>22.8</v>
      </c>
    </row>
    <row r="11" spans="1:14" x14ac:dyDescent="0.2">
      <c r="D11">
        <f>D2*C2</f>
        <v>392</v>
      </c>
      <c r="E11">
        <f>E2*C2</f>
        <v>1764</v>
      </c>
      <c r="F11">
        <f>F2*C2</f>
        <v>1092</v>
      </c>
      <c r="G11">
        <f>G2*C2</f>
        <v>1232</v>
      </c>
      <c r="H11">
        <f>H2*C2</f>
        <v>1484</v>
      </c>
      <c r="I11">
        <f>I2*C2</f>
        <v>1148</v>
      </c>
      <c r="J11">
        <f>J2*C2</f>
        <v>1848</v>
      </c>
      <c r="K11">
        <f>K2*C2</f>
        <v>1316</v>
      </c>
      <c r="L11">
        <f>L2*C2</f>
        <v>1148</v>
      </c>
      <c r="M11">
        <f>M2*C2</f>
        <v>896</v>
      </c>
      <c r="N11">
        <f>N2*C2</f>
        <v>532</v>
      </c>
    </row>
    <row r="12" spans="1:14" x14ac:dyDescent="0.2">
      <c r="D12">
        <f t="shared" ref="D12:D14" si="0">D3*C3</f>
        <v>144</v>
      </c>
      <c r="E12">
        <f>E3*C3</f>
        <v>1584</v>
      </c>
      <c r="F12">
        <f t="shared" ref="F12:F15" si="1">F3*C3</f>
        <v>936</v>
      </c>
      <c r="G12">
        <f t="shared" ref="G12:G15" si="2">G3*C3</f>
        <v>864</v>
      </c>
      <c r="H12">
        <f t="shared" ref="H12:H15" si="3">H3*C3</f>
        <v>1296</v>
      </c>
      <c r="I12">
        <f t="shared" ref="I12:I15" si="4">I3*C3</f>
        <v>1080</v>
      </c>
      <c r="J12">
        <f t="shared" ref="J12:J15" si="5">J3*C3</f>
        <v>1536</v>
      </c>
      <c r="K12">
        <f t="shared" ref="K12:K15" si="6">K3*C3</f>
        <v>1032</v>
      </c>
      <c r="L12">
        <f t="shared" ref="L12:L15" si="7">L3*C3</f>
        <v>768</v>
      </c>
      <c r="M12">
        <f t="shared" ref="M12:M15" si="8">M3*C3</f>
        <v>600</v>
      </c>
      <c r="N12">
        <f t="shared" ref="N12:N15" si="9">N3*C3</f>
        <v>528</v>
      </c>
    </row>
    <row r="13" spans="1:14" x14ac:dyDescent="0.2">
      <c r="D13">
        <f>D4*C4</f>
        <v>97.6</v>
      </c>
      <c r="E13">
        <f t="shared" ref="E13:E15" si="10">E4*C4</f>
        <v>928</v>
      </c>
      <c r="F13">
        <f t="shared" si="1"/>
        <v>544</v>
      </c>
      <c r="G13">
        <f t="shared" si="2"/>
        <v>416</v>
      </c>
      <c r="H13">
        <f t="shared" si="3"/>
        <v>848</v>
      </c>
      <c r="I13">
        <f t="shared" si="4"/>
        <v>256</v>
      </c>
      <c r="J13">
        <f t="shared" si="5"/>
        <v>800</v>
      </c>
      <c r="K13">
        <f t="shared" si="6"/>
        <v>416</v>
      </c>
      <c r="L13">
        <f t="shared" si="7"/>
        <v>304</v>
      </c>
      <c r="M13">
        <f t="shared" si="8"/>
        <v>480</v>
      </c>
      <c r="N13">
        <f t="shared" si="9"/>
        <v>272</v>
      </c>
    </row>
    <row r="14" spans="1:14" x14ac:dyDescent="0.2">
      <c r="D14">
        <f t="shared" si="0"/>
        <v>332</v>
      </c>
      <c r="E14">
        <f t="shared" si="10"/>
        <v>1196</v>
      </c>
      <c r="F14">
        <f t="shared" si="1"/>
        <v>800</v>
      </c>
      <c r="G14">
        <f t="shared" si="2"/>
        <v>706</v>
      </c>
      <c r="H14">
        <f t="shared" si="3"/>
        <v>1060</v>
      </c>
      <c r="I14">
        <f t="shared" si="4"/>
        <v>760</v>
      </c>
      <c r="J14">
        <f t="shared" si="5"/>
        <v>1508</v>
      </c>
      <c r="K14">
        <f t="shared" si="6"/>
        <v>744</v>
      </c>
      <c r="L14">
        <f t="shared" si="7"/>
        <v>508</v>
      </c>
      <c r="M14">
        <f t="shared" si="8"/>
        <v>722</v>
      </c>
      <c r="N14">
        <f t="shared" si="9"/>
        <v>550</v>
      </c>
    </row>
    <row r="15" spans="1:14" x14ac:dyDescent="0.2">
      <c r="D15">
        <f>D6*C6</f>
        <v>297.60000000000002</v>
      </c>
      <c r="E15">
        <f t="shared" si="10"/>
        <v>1536</v>
      </c>
      <c r="F15">
        <f t="shared" si="1"/>
        <v>976.80000000000007</v>
      </c>
      <c r="G15">
        <f t="shared" si="2"/>
        <v>988.80000000000007</v>
      </c>
      <c r="H15">
        <f t="shared" si="3"/>
        <v>1320</v>
      </c>
      <c r="I15">
        <f t="shared" si="4"/>
        <v>1154.4000000000001</v>
      </c>
      <c r="J15">
        <f t="shared" si="5"/>
        <v>1569.6000000000001</v>
      </c>
      <c r="K15">
        <f t="shared" si="6"/>
        <v>1219.1999999999998</v>
      </c>
      <c r="L15">
        <f t="shared" si="7"/>
        <v>1094.4000000000001</v>
      </c>
      <c r="M15">
        <f t="shared" si="8"/>
        <v>633.59999999999991</v>
      </c>
      <c r="N15">
        <f t="shared" si="9"/>
        <v>396</v>
      </c>
    </row>
    <row r="16" spans="1:14" x14ac:dyDescent="0.2">
      <c r="D16">
        <f>D7*C7</f>
        <v>224.39999999999998</v>
      </c>
      <c r="E16">
        <f t="shared" ref="E16" si="11">E7*C7</f>
        <v>1089</v>
      </c>
      <c r="F16">
        <f t="shared" ref="F16" si="12">F7*C7</f>
        <v>950.40000000000009</v>
      </c>
      <c r="G16">
        <f t="shared" ref="G16" si="13">G7*C7</f>
        <v>728.2</v>
      </c>
      <c r="H16">
        <f t="shared" ref="H16" si="14">H7*C7</f>
        <v>1300.2</v>
      </c>
      <c r="I16">
        <f t="shared" ref="I16" si="15">I7*C7</f>
        <v>1240.8</v>
      </c>
      <c r="J16">
        <f t="shared" ref="J16" si="16">J7*C7</f>
        <v>1436.6</v>
      </c>
      <c r="K16">
        <f t="shared" ref="K16" si="17">K7*C7</f>
        <v>1009.8</v>
      </c>
      <c r="L16">
        <f t="shared" ref="L16" si="18">L7*C7</f>
        <v>644.6</v>
      </c>
      <c r="M16">
        <f t="shared" ref="M16" si="19">M7*C7</f>
        <v>638</v>
      </c>
      <c r="N16">
        <f t="shared" ref="N16" si="20">N7*C7</f>
        <v>501.6</v>
      </c>
    </row>
    <row r="18" spans="4:14" x14ac:dyDescent="0.2">
      <c r="D18">
        <f>SUM(D11:D16)/SUM(C2:C7)</f>
        <v>11.101492537313431</v>
      </c>
      <c r="E18">
        <f>SUM(E11:E16)/SUM(C2:C7)</f>
        <v>60.42537313432836</v>
      </c>
      <c r="F18">
        <f>SUM(F11:F16)/SUM(C2:C7)</f>
        <v>39.546268656716421</v>
      </c>
      <c r="G18">
        <f>SUM(G11:G16)/SUM(C2:C7)</f>
        <v>36.828358208955223</v>
      </c>
      <c r="H18">
        <f>SUM(H11:H16)/SUM(C2:C7)</f>
        <v>54.538805970149255</v>
      </c>
      <c r="I18">
        <f>SUM(I11:I16)/SUM(C2:C7)</f>
        <v>42.083582089552237</v>
      </c>
      <c r="J18">
        <f>SUM(J11:J16)/SUM(C2:C7)</f>
        <v>64.911940298507474</v>
      </c>
      <c r="K18">
        <f>SUM(K11:K16)/SUM(C2:C7)</f>
        <v>42.813432835820898</v>
      </c>
      <c r="L18">
        <f>SUM(L11:L16)/SUM(C2:C7)</f>
        <v>33.335820895522389</v>
      </c>
      <c r="M18">
        <f>SUM(M11:M16)/SUM(C2:C7)</f>
        <v>29.623880597014924</v>
      </c>
      <c r="N18">
        <f>SUM(N11:N16)/SUM(C2:C7)</f>
        <v>20.74328358208955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45F4-31C4-2F4D-AE5E-7D7C9B031FB3}">
  <dimension ref="A1:N13"/>
  <sheetViews>
    <sheetView tabSelected="1" workbookViewId="0">
      <selection sqref="A1:N14"/>
    </sheetView>
  </sheetViews>
  <sheetFormatPr baseColWidth="10" defaultRowHeight="16" x14ac:dyDescent="0.2"/>
  <sheetData>
    <row r="1" spans="1:14" x14ac:dyDescent="0.2">
      <c r="A1" t="s">
        <v>0</v>
      </c>
      <c r="B1" t="s">
        <v>35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13</v>
      </c>
    </row>
    <row r="2" spans="1:14" x14ac:dyDescent="0.2">
      <c r="A2" t="s">
        <v>38</v>
      </c>
      <c r="B2" t="s">
        <v>39</v>
      </c>
      <c r="C2">
        <v>20</v>
      </c>
      <c r="D2">
        <v>0</v>
      </c>
      <c r="E2">
        <v>0.5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40</v>
      </c>
      <c r="B3" t="s">
        <v>41</v>
      </c>
      <c r="C3">
        <v>19</v>
      </c>
      <c r="D3">
        <v>0.3</v>
      </c>
      <c r="E3">
        <v>0.5</v>
      </c>
      <c r="F3">
        <v>0.5</v>
      </c>
      <c r="G3">
        <v>0.7</v>
      </c>
      <c r="H3">
        <v>0.5</v>
      </c>
      <c r="I3">
        <v>0.3</v>
      </c>
      <c r="J3">
        <v>0.7</v>
      </c>
      <c r="K3">
        <v>0.7</v>
      </c>
      <c r="L3">
        <v>0.7</v>
      </c>
      <c r="M3">
        <v>0.5</v>
      </c>
      <c r="N3">
        <v>0.7</v>
      </c>
    </row>
    <row r="4" spans="1:14" x14ac:dyDescent="0.2">
      <c r="A4" t="s">
        <v>42</v>
      </c>
      <c r="B4" t="s">
        <v>43</v>
      </c>
      <c r="C4">
        <v>18</v>
      </c>
      <c r="D4">
        <v>0.1</v>
      </c>
      <c r="E4">
        <v>0.1</v>
      </c>
      <c r="F4">
        <v>0.4</v>
      </c>
      <c r="G4">
        <v>0</v>
      </c>
      <c r="H4">
        <v>1.9</v>
      </c>
      <c r="I4">
        <v>0.1</v>
      </c>
      <c r="J4">
        <v>0</v>
      </c>
      <c r="K4">
        <v>0.8</v>
      </c>
      <c r="L4">
        <v>0.5</v>
      </c>
      <c r="M4">
        <v>1.1000000000000001</v>
      </c>
      <c r="N4">
        <v>0.7</v>
      </c>
    </row>
    <row r="9" spans="1:14" x14ac:dyDescent="0.2"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20</v>
      </c>
      <c r="K9">
        <v>0</v>
      </c>
      <c r="L9">
        <v>0</v>
      </c>
      <c r="M9">
        <v>0</v>
      </c>
      <c r="N9">
        <v>0</v>
      </c>
    </row>
    <row r="10" spans="1:14" x14ac:dyDescent="0.2">
      <c r="D10">
        <v>5.7</v>
      </c>
      <c r="E10">
        <v>9.5</v>
      </c>
      <c r="F10">
        <v>9.5</v>
      </c>
      <c r="G10">
        <v>13.3</v>
      </c>
      <c r="H10">
        <v>9.5</v>
      </c>
      <c r="I10">
        <v>5.7</v>
      </c>
      <c r="J10">
        <v>13.3</v>
      </c>
      <c r="K10">
        <v>13.3</v>
      </c>
      <c r="L10">
        <v>13.3</v>
      </c>
      <c r="M10">
        <v>9.5</v>
      </c>
      <c r="N10">
        <v>13.3</v>
      </c>
    </row>
    <row r="11" spans="1:14" x14ac:dyDescent="0.2">
      <c r="D11">
        <v>1.8</v>
      </c>
      <c r="E11">
        <v>1.8</v>
      </c>
      <c r="F11">
        <v>7.2</v>
      </c>
      <c r="G11">
        <v>0</v>
      </c>
      <c r="H11">
        <v>34.200000000000003</v>
      </c>
      <c r="I11">
        <v>1.8</v>
      </c>
      <c r="J11">
        <v>0</v>
      </c>
      <c r="K11">
        <v>14.4</v>
      </c>
      <c r="L11">
        <v>9</v>
      </c>
      <c r="M11">
        <v>19.8</v>
      </c>
      <c r="N11">
        <v>12.6</v>
      </c>
    </row>
    <row r="13" spans="1:14" x14ac:dyDescent="0.2">
      <c r="D13">
        <v>0.13157895</v>
      </c>
      <c r="E13">
        <v>0.37368421000000002</v>
      </c>
      <c r="F13">
        <v>0.29298246</v>
      </c>
      <c r="G13">
        <v>0.23333333000000001</v>
      </c>
      <c r="H13">
        <v>0.76666666999999999</v>
      </c>
      <c r="I13">
        <v>0.13157895</v>
      </c>
      <c r="J13">
        <v>0.58421053000000001</v>
      </c>
      <c r="K13">
        <v>0.48596491000000003</v>
      </c>
      <c r="L13">
        <v>0.39122806999999998</v>
      </c>
      <c r="M13">
        <v>0.51403509000000003</v>
      </c>
      <c r="N13">
        <v>0.45438595999999998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Psilocybin</vt:lpstr>
      <vt:lpstr>MDMA</vt:lpstr>
      <vt:lpstr>LSD</vt:lpstr>
      <vt:lpstr>Placebo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marthanari.havenith@gmail.com</dc:creator>
  <cp:lastModifiedBy>Martha Havenith</cp:lastModifiedBy>
  <dcterms:created xsi:type="dcterms:W3CDTF">2023-12-13T22:05:25Z</dcterms:created>
  <dcterms:modified xsi:type="dcterms:W3CDTF">2024-11-10T22:51:18Z</dcterms:modified>
</cp:coreProperties>
</file>