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" sheetId="1" r:id="rId4"/>
    <sheet state="visible" name="Data" sheetId="2" r:id="rId5"/>
    <sheet state="visible" name="Favotire Spell by Class Data" sheetId="3" r:id="rId6"/>
    <sheet state="visible" name="Favorite Class v. Class Played " sheetId="4" r:id="rId7"/>
    <sheet state="visible" name="Time Played v. Playstyle" sheetId="5" r:id="rId8"/>
    <sheet state="visible" name="Time Played v. Player Type" sheetId="6" r:id="rId9"/>
    <sheet state="visible" name="Time Played v. SessionsWeek" sheetId="7" r:id="rId10"/>
    <sheet state="visible" name="Favorite Class v Favorite Spell" sheetId="8" r:id="rId11"/>
  </sheets>
  <definedNames/>
  <calcPr/>
  <pivotCaches>
    <pivotCache cacheId="0" r:id="rId12"/>
    <pivotCache cacheId="1" r:id="rId13"/>
    <pivotCache cacheId="2" r:id="rId14"/>
  </pivotCaches>
</workbook>
</file>

<file path=xl/sharedStrings.xml><?xml version="1.0" encoding="utf-8"?>
<sst xmlns="http://schemas.openxmlformats.org/spreadsheetml/2006/main" count="244" uniqueCount="84">
  <si>
    <t>Intention of this Analysis:</t>
  </si>
  <si>
    <t>What is the connection between classes played and favorite classes?</t>
  </si>
  <si>
    <t>There is some connection. It's an pretty even split with slightly more players playing the class they prefer over any other class.</t>
  </si>
  <si>
    <t>Additional Questions:</t>
  </si>
  <si>
    <t>What is the connection between experience and playstyle? --&gt;</t>
  </si>
  <si>
    <t xml:space="preserve">The longer a person plays, the more diverse the playstyle is. Those who are not as experienced tend to play more on the chracter and the world. </t>
  </si>
  <si>
    <t>What is the connection between experience and player type? --&gt;</t>
  </si>
  <si>
    <t>As players play more DnD, they tend to be well rounded in how they play the game. With all of the "Mix of all" categories having played 8+ years.</t>
  </si>
  <si>
    <t>What is the connection between experience and sessions/week? --&gt;</t>
  </si>
  <si>
    <t>There is a diverse number of sessions by experience. An interestng find is that those with little experience either play 1 or 3+ sessions a week.</t>
  </si>
  <si>
    <t>What is the connection between favorite class and spell? --&gt;</t>
  </si>
  <si>
    <t xml:space="preserve">The connection between Favorite Class and Favorite Spell is nearly 50/50. </t>
  </si>
  <si>
    <t>Favorite Class</t>
  </si>
  <si>
    <t>Favorite Subclass</t>
  </si>
  <si>
    <t>Favorite Spell</t>
  </si>
  <si>
    <t>Class Choice</t>
  </si>
  <si>
    <t>Want or Need</t>
  </si>
  <si>
    <t>Class Played Most</t>
  </si>
  <si>
    <t>Time Played (years)</t>
  </si>
  <si>
    <t>Days Playing/Week</t>
  </si>
  <si>
    <t>Playstyle</t>
  </si>
  <si>
    <t>Player Type</t>
  </si>
  <si>
    <t>Cleric</t>
  </si>
  <si>
    <t>Light Domain Cleric</t>
  </si>
  <si>
    <t>Finger of Death</t>
  </si>
  <si>
    <t>New Class</t>
  </si>
  <si>
    <t>Both</t>
  </si>
  <si>
    <t>Monk</t>
  </si>
  <si>
    <t>3+</t>
  </si>
  <si>
    <t>Depends</t>
  </si>
  <si>
    <t>Light Hearted</t>
  </si>
  <si>
    <t>Sorceror</t>
  </si>
  <si>
    <t>Clockwork Soul</t>
  </si>
  <si>
    <t>Incendiary Cloud</t>
  </si>
  <si>
    <t>8+</t>
  </si>
  <si>
    <t>Mix of all</t>
  </si>
  <si>
    <t>Homebrew</t>
  </si>
  <si>
    <t>N/A</t>
  </si>
  <si>
    <t>Combat Heavy</t>
  </si>
  <si>
    <t>Casual</t>
  </si>
  <si>
    <t>Divine Soul</t>
  </si>
  <si>
    <t>Spirit Guardians</t>
  </si>
  <si>
    <t>Rogue</t>
  </si>
  <si>
    <t>Wizard</t>
  </si>
  <si>
    <t>Chronurgy</t>
  </si>
  <si>
    <t>Catapault</t>
  </si>
  <si>
    <t>Fighter</t>
  </si>
  <si>
    <t>Wild Magic</t>
  </si>
  <si>
    <t>Shield</t>
  </si>
  <si>
    <t>Paladin</t>
  </si>
  <si>
    <t>Ranger</t>
  </si>
  <si>
    <t>Speak with Animals</t>
  </si>
  <si>
    <t>Same Class</t>
  </si>
  <si>
    <t>Want</t>
  </si>
  <si>
    <t>Swashbuckler</t>
  </si>
  <si>
    <t>Magic Missile</t>
  </si>
  <si>
    <t>RP Heavy</t>
  </si>
  <si>
    <t>Draconic/Red Dragon</t>
  </si>
  <si>
    <t>Fireball</t>
  </si>
  <si>
    <t>Warlock</t>
  </si>
  <si>
    <t>Hexblade</t>
  </si>
  <si>
    <t>Suggestion</t>
  </si>
  <si>
    <t>Path of Wild Magic</t>
  </si>
  <si>
    <t>Crown of Stars</t>
  </si>
  <si>
    <t>Oathbreaker</t>
  </si>
  <si>
    <t>Shapechange</t>
  </si>
  <si>
    <t>Druid</t>
  </si>
  <si>
    <t>Circle of Spores</t>
  </si>
  <si>
    <t>Harm</t>
  </si>
  <si>
    <t>Tactical</t>
  </si>
  <si>
    <t>Favorite Spell by Class</t>
  </si>
  <si>
    <t xml:space="preserve">Warlock </t>
  </si>
  <si>
    <t xml:space="preserve">Sorceror </t>
  </si>
  <si>
    <t>Bard</t>
  </si>
  <si>
    <t xml:space="preserve">Druid </t>
  </si>
  <si>
    <t>Artificer</t>
  </si>
  <si>
    <t>Favorite Spell by Class matches Favorite Class</t>
  </si>
  <si>
    <t>Connection between Favorite Class and Class Played Most</t>
  </si>
  <si>
    <t>Yes</t>
  </si>
  <si>
    <t>No</t>
  </si>
  <si>
    <t>COUNTA of Time Played (years)</t>
  </si>
  <si>
    <t>Grand Total</t>
  </si>
  <si>
    <t>COUNTA of Days Playing/Week</t>
  </si>
  <si>
    <t>COUNTA of Favorite Spell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</si>
</sst>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3" numFmtId="0" xfId="0" applyBorder="1" applyFont="1"/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8" fillId="0" fontId="3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4" fillId="0" fontId="3" numFmtId="0" xfId="0" applyAlignment="1" applyBorder="1" applyFont="1">
      <alignment horizontal="center"/>
    </xf>
    <xf borderId="11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7" fillId="0" fontId="3" numFmtId="0" xfId="0" applyBorder="1" applyFont="1"/>
    <xf borderId="18" fillId="0" fontId="3" numFmtId="0" xfId="0" applyBorder="1" applyFont="1"/>
    <xf borderId="9" fillId="0" fontId="3" numFmtId="0" xfId="0" applyBorder="1" applyFont="1"/>
    <xf borderId="0" fillId="0" fontId="3" numFmtId="0" xfId="0" applyFont="1"/>
    <xf borderId="10" fillId="0" fontId="3" numFmtId="0" xfId="0" applyBorder="1" applyFont="1"/>
    <xf borderId="12" fillId="0" fontId="3" numFmtId="0" xfId="0" applyBorder="1" applyFont="1"/>
    <xf borderId="19" fillId="0" fontId="3" numFmtId="0" xfId="0" applyBorder="1" applyFont="1"/>
    <xf borderId="13" fillId="0" fontId="3" numFmtId="0" xfId="0" applyBorder="1" applyFont="1"/>
    <xf borderId="5" fillId="0" fontId="3" numFmtId="164" xfId="0" applyAlignment="1" applyBorder="1" applyFont="1" applyNumberFormat="1">
      <alignment horizontal="center"/>
    </xf>
    <xf borderId="5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Favorite Class = Class Played Most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'Favorite Class v. Class Played 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'Favorite Class v. Class Played '!$B$2</c:f>
              <c:numCache/>
            </c:numRef>
          </c:val>
        </c:ser>
        <c:ser>
          <c:idx val="1"/>
          <c:order val="1"/>
          <c:tx>
            <c:strRef>
              <c:f>'Favorite Class v. Class Played 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'Favorite Class v. Class Played '!$C$2</c:f>
              <c:numCache/>
            </c:numRef>
          </c:val>
        </c:ser>
        <c:axId val="1321846803"/>
        <c:axId val="1506762139"/>
      </c:barChart>
      <c:catAx>
        <c:axId val="1321846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762139"/>
      </c:catAx>
      <c:valAx>
        <c:axId val="1506762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8468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Played v. Playstyle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'Time Played v. Playstyle'!$B$1:$B$2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Playstyle'!$A$3:$A$6</c:f>
            </c:strRef>
          </c:cat>
          <c:val>
            <c:numRef>
              <c:f>'Time Played v. Playstyle'!$B$3:$B$6</c:f>
              <c:numCache/>
            </c:numRef>
          </c:val>
        </c:ser>
        <c:ser>
          <c:idx val="1"/>
          <c:order val="1"/>
          <c:tx>
            <c:strRef>
              <c:f>'Time Played v. Playstyle'!$C$1:$C$2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Playstyle'!$A$3:$A$6</c:f>
            </c:strRef>
          </c:cat>
          <c:val>
            <c:numRef>
              <c:f>'Time Played v. Playstyle'!$C$3:$C$6</c:f>
              <c:numCache/>
            </c:numRef>
          </c:val>
        </c:ser>
        <c:ser>
          <c:idx val="2"/>
          <c:order val="2"/>
          <c:tx>
            <c:strRef>
              <c:f>'Time Played v. Playstyle'!$D$1:$D$2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Playstyle'!$A$3:$A$6</c:f>
            </c:strRef>
          </c:cat>
          <c:val>
            <c:numRef>
              <c:f>'Time Played v. Playstyle'!$D$3:$D$6</c:f>
              <c:numCache/>
            </c:numRef>
          </c:val>
        </c:ser>
        <c:ser>
          <c:idx val="3"/>
          <c:order val="3"/>
          <c:tx>
            <c:strRef>
              <c:f>'Time Played v. Playstyle'!$E$1:$E$2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Playstyle'!$A$3:$A$6</c:f>
            </c:strRef>
          </c:cat>
          <c:val>
            <c:numRef>
              <c:f>'Time Played v. Playstyle'!$E$3:$E$6</c:f>
              <c:numCache/>
            </c:numRef>
          </c:val>
        </c:ser>
        <c:overlap val="100"/>
        <c:axId val="1110975532"/>
        <c:axId val="1895265165"/>
      </c:barChart>
      <c:catAx>
        <c:axId val="1110975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Played (years)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265165"/>
      </c:catAx>
      <c:valAx>
        <c:axId val="1895265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975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Combat Heavy Time Played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8+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4-7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'Time Played v. Playstyle'!$B$3:$B$5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Depends Time Played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8+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4-7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1-3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'Time Played v. Playstyle'!$C$3:$C$5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RP Heavy Time Played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</c:dPt>
          <c:dPt>
            <c:idx val="2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8+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'Time Played v. Playstyle'!$D$3:$D$5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Tactical Heavy Time Played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</c:dPt>
          <c:dPt>
            <c:idx val="2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8+ years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'Time Played v. Playstyle'!$E$3:$E$5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Experience by Player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Played v. Player Type'!$B$1:$B$2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Player Type'!$A$3:$A$5</c:f>
            </c:strRef>
          </c:cat>
          <c:val>
            <c:numRef>
              <c:f>'Time Played v. Player Type'!$B$3:$B$5</c:f>
              <c:numCache/>
            </c:numRef>
          </c:val>
        </c:ser>
        <c:ser>
          <c:idx val="1"/>
          <c:order val="1"/>
          <c:tx>
            <c:strRef>
              <c:f>'Time Played v. Player Type'!$C$1:$C$2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Player Type'!$A$3:$A$5</c:f>
            </c:strRef>
          </c:cat>
          <c:val>
            <c:numRef>
              <c:f>'Time Played v. Player Type'!$C$3:$C$5</c:f>
              <c:numCache/>
            </c:numRef>
          </c:val>
        </c:ser>
        <c:ser>
          <c:idx val="2"/>
          <c:order val="2"/>
          <c:tx>
            <c:strRef>
              <c:f>'Time Played v. Player Type'!$D$1:$D$2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'Time Played v. Player Type'!$A$3:$A$5</c:f>
            </c:strRef>
          </c:cat>
          <c:val>
            <c:numRef>
              <c:f>'Time Played v. Player Type'!$D$3:$D$5</c:f>
              <c:numCache/>
            </c:numRef>
          </c:val>
        </c:ser>
        <c:axId val="815281475"/>
        <c:axId val="816180754"/>
      </c:barChart>
      <c:catAx>
        <c:axId val="815281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Playstyle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180754"/>
      </c:catAx>
      <c:valAx>
        <c:axId val="816180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281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Sessions/Week by Experience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1 Session/Week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Played v. SessionsWeek'!$A$3:$A$5</c:f>
            </c:strRef>
          </c:cat>
          <c:val>
            <c:numRef>
              <c:f>'Time Played v. SessionsWeek'!$B$3:$B$5</c:f>
              <c:numCache/>
            </c:numRef>
          </c:val>
        </c:ser>
        <c:ser>
          <c:idx val="1"/>
          <c:order val="1"/>
          <c:tx>
            <c:v>2 Sessions/Week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Played v. SessionsWeek'!$A$3:$A$5</c:f>
            </c:strRef>
          </c:cat>
          <c:val>
            <c:numRef>
              <c:f>'Time Played v. SessionsWeek'!$C$3:$C$5</c:f>
              <c:numCache/>
            </c:numRef>
          </c:val>
        </c:ser>
        <c:ser>
          <c:idx val="2"/>
          <c:order val="2"/>
          <c:tx>
            <c:v>3+ Sessions/Week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'Time Played v. SessionsWeek'!$A$3:$A$5</c:f>
            </c:strRef>
          </c:cat>
          <c:val>
            <c:numRef>
              <c:f>'Time Played v. SessionsWeek'!$D$3:$D$5</c:f>
              <c:numCache/>
            </c:numRef>
          </c:val>
        </c:ser>
        <c:axId val="168028065"/>
        <c:axId val="2100800803"/>
      </c:barChart>
      <c:catAx>
        <c:axId val="16802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Experience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800803"/>
      </c:catAx>
      <c:valAx>
        <c:axId val="2100800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Session Number Count by Experience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2806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19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295275</xdr:colOff>
      <xdr:row>19</xdr:row>
      <xdr:rowOff>123825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809625</xdr:colOff>
      <xdr:row>19</xdr:row>
      <xdr:rowOff>123825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18</xdr:col>
      <xdr:colOff>361950</xdr:colOff>
      <xdr:row>19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5" sheet="Data"/>
  </cacheSource>
  <cacheFields>
    <cacheField name="Favorite Class" numFmtId="0">
      <sharedItems>
        <s v="Cleric"/>
        <s v="Sorceror"/>
        <s v="Homebrew"/>
        <s v="Wizard"/>
        <s v="Fighter"/>
        <s v="Ranger"/>
        <s v="Rogue"/>
        <s v="Warlock"/>
        <s v="Paladin"/>
        <s v="Druid"/>
      </sharedItems>
    </cacheField>
    <cacheField name="Favorite Subclass" numFmtId="0">
      <sharedItems>
        <s v="Light Domain Cleric"/>
        <s v="Clockwork Soul"/>
        <s v="Homebrew"/>
        <s v="Divine Soul"/>
        <s v="Chronurgy"/>
        <s v="Wild Magic"/>
        <s v="Ranger"/>
        <s v="Swashbuckler"/>
        <s v="Draconic/Red Dragon"/>
        <s v="Hexblade"/>
        <s v="Path of Wild Magic"/>
        <s v="Oathbreaker"/>
        <s v="Monk"/>
        <s v="Circle of Spores"/>
      </sharedItems>
    </cacheField>
    <cacheField name="Favorite Spell" numFmtId="0">
      <sharedItems>
        <s v="Finger of Death"/>
        <s v="Incendiary Cloud"/>
        <s v="N/A"/>
        <s v="Spirit Guardians"/>
        <s v="Catapault"/>
        <s v="Shield"/>
        <s v="Speak with Animals"/>
        <s v="Magic Missile"/>
        <s v="Fireball"/>
        <s v="Suggestion"/>
        <s v="Crown of Stars"/>
        <s v="Shapechange"/>
        <s v="Harm"/>
      </sharedItems>
    </cacheField>
    <cacheField name="Class Choice" numFmtId="0">
      <sharedItems>
        <s v="New Class"/>
        <s v="Same Class"/>
      </sharedItems>
    </cacheField>
    <cacheField name="Want or Need" numFmtId="0">
      <sharedItems>
        <s v="Both"/>
        <s v="Want"/>
      </sharedItems>
    </cacheField>
    <cacheField name="Class Played Most" numFmtId="0">
      <sharedItems>
        <s v="Monk"/>
        <s v="Sorceror"/>
        <s v="Homebrew"/>
        <s v="Rogue"/>
        <s v="Wizard"/>
        <s v="Paladin"/>
        <s v="Warlock"/>
      </sharedItems>
    </cacheField>
    <cacheField name="Time Played (years)">
      <sharedItems containsDate="1" containsMixedTypes="1">
        <d v="2024-04-07T00:00:00Z"/>
        <s v="8+"/>
        <d v="2024-01-03T00:00:00Z"/>
      </sharedItems>
    </cacheField>
    <cacheField name="Days Playing/Week">
      <sharedItems containsMixedTypes="1" containsNumber="1" containsInteger="1">
        <s v="3+"/>
        <n v="2.0"/>
        <n v="1.0"/>
      </sharedItems>
    </cacheField>
    <cacheField name="Playstyle" numFmtId="0">
      <sharedItems>
        <s v="Depends"/>
        <s v="Combat Heavy"/>
        <s v="RP Heavy"/>
        <s v="Tactical"/>
      </sharedItems>
    </cacheField>
    <cacheField name="Player Type" numFmtId="0">
      <sharedItems>
        <s v="Light Hearted"/>
        <s v="Mix of all"/>
        <s v="Casual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H15" sheet="Data"/>
  </cacheSource>
  <cacheFields>
    <cacheField name="Time Played (years)">
      <sharedItems containsDate="1" containsMixedTypes="1">
        <d v="2024-04-07T00:00:00Z"/>
        <s v="8+"/>
        <d v="2024-01-03T00:00:00Z"/>
      </sharedItems>
    </cacheField>
    <cacheField name="Days Playing/Week">
      <sharedItems containsMixedTypes="1" containsNumber="1" containsInteger="1">
        <s v="3+"/>
        <n v="2.0"/>
        <n v="1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" sheet="Data"/>
  </cacheSource>
  <cacheFields>
    <cacheField name="Favorite Class" numFmtId="0">
      <sharedItems>
        <s v="Cleric"/>
        <s v="Sorceror"/>
        <s v="Homebrew"/>
        <s v="Wizard"/>
        <s v="Fighter"/>
        <s v="Ranger"/>
        <s v="Rogue"/>
        <s v="Warlock"/>
        <s v="Paladin"/>
        <s v="Druid"/>
      </sharedItems>
    </cacheField>
    <cacheField name="Favorite Subclass" numFmtId="0">
      <sharedItems>
        <s v="Light Domain Cleric"/>
        <s v="Clockwork Soul"/>
        <s v="Homebrew"/>
        <s v="Divine Soul"/>
        <s v="Chronurgy"/>
        <s v="Wild Magic"/>
        <s v="Ranger"/>
        <s v="Swashbuckler"/>
        <s v="Draconic/Red Dragon"/>
        <s v="Hexblade"/>
        <s v="Path of Wild Magic"/>
        <s v="Oathbreaker"/>
        <s v="Monk"/>
        <s v="Circle of Spores"/>
      </sharedItems>
    </cacheField>
    <cacheField name="Favorite Spell" numFmtId="0">
      <sharedItems>
        <s v="Finger of Death"/>
        <s v="Incendiary Cloud"/>
        <s v="N/A"/>
        <s v="Spirit Guardians"/>
        <s v="Catapault"/>
        <s v="Shield"/>
        <s v="Speak with Animals"/>
        <s v="Magic Missile"/>
        <s v="Fireball"/>
        <s v="Suggestion"/>
        <s v="Crown of Stars"/>
        <s v="Shapechange"/>
        <s v="Har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ime Played v. Playstyle" cacheId="0" dataCaption="" colGrandTotals="0" compact="0" compactData="0">
  <location ref="A1:E6" firstHeaderRow="0" firstDataRow="1" firstDataCol="1"/>
  <pivotFields>
    <pivotField name="Favorite 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avorite Sub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Favorite Spe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lass Choice" compact="0" outline="0" multipleItemSelectionAllowed="1" showAll="0">
      <items>
        <item x="0"/>
        <item x="1"/>
        <item t="default"/>
      </items>
    </pivotField>
    <pivotField name="Want or Need" compact="0" outline="0" multipleItemSelectionAllowed="1" showAll="0">
      <items>
        <item x="0"/>
        <item x="1"/>
        <item t="default"/>
      </items>
    </pivotField>
    <pivotField name="Class Played M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 Played (years)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Days Playing/Week" compact="0" outline="0" multipleItemSelectionAllowed="1" showAll="0">
      <items>
        <item x="0"/>
        <item x="1"/>
        <item x="2"/>
        <item t="default"/>
      </items>
    </pivotField>
    <pivotField name="Playstyle" axis="axisCol" compact="0" outline="0" multipleItemSelectionAllowed="1" showAll="0" sortType="ascending">
      <items>
        <item x="1"/>
        <item x="0"/>
        <item x="2"/>
        <item x="3"/>
        <item t="default"/>
      </items>
    </pivotField>
    <pivotField name="Player Type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colFields>
    <field x="8"/>
  </colFields>
  <dataFields>
    <dataField name="COUNTA of Time Played (years)" fld="6" subtotal="count" baseField="0"/>
  </dataFields>
</pivotTableDefinition>
</file>

<file path=xl/pivotTables/pivotTable2.xml><?xml version="1.0" encoding="utf-8"?>
<pivotTableDefinition xmlns="http://schemas.openxmlformats.org/spreadsheetml/2006/main" name="Time Played v. Player Type" cacheId="0" dataCaption="" colGrandTotals="0" compact="0" compactData="0">
  <location ref="A1:D6" firstHeaderRow="0" firstDataRow="1" firstDataCol="1"/>
  <pivotFields>
    <pivotField name="Favorite 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avorite Sub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Favorite Spe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lass Choice" compact="0" outline="0" multipleItemSelectionAllowed="1" showAll="0">
      <items>
        <item x="0"/>
        <item x="1"/>
        <item t="default"/>
      </items>
    </pivotField>
    <pivotField name="Want or Need" compact="0" outline="0" multipleItemSelectionAllowed="1" showAll="0">
      <items>
        <item x="0"/>
        <item x="1"/>
        <item t="default"/>
      </items>
    </pivotField>
    <pivotField name="Class Played M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me Played (years)" axis="axisCol" dataField="1" compact="0" outline="0" multipleItemSelectionAllowed="1" showAll="0" sortType="ascending">
      <items>
        <item x="2"/>
        <item x="0"/>
        <item x="1"/>
        <item t="default"/>
      </items>
    </pivotField>
    <pivotField name="Days Playing/Week" compact="0" outline="0" multipleItemSelectionAllowed="1" showAll="0">
      <items>
        <item x="0"/>
        <item x="1"/>
        <item x="2"/>
        <item t="default"/>
      </items>
    </pivotField>
    <pivotField name="Playstyle" compact="0" outline="0" multipleItemSelectionAllowed="1" showAll="0">
      <items>
        <item x="0"/>
        <item x="1"/>
        <item x="2"/>
        <item x="3"/>
        <item t="default"/>
      </items>
    </pivotField>
    <pivotField name="Player Type" axis="axisRow" compact="0" outline="0" multipleItemSelectionAllowed="1" showAll="0" sortType="ascending">
      <items>
        <item x="2"/>
        <item x="0"/>
        <item x="1"/>
        <item t="default"/>
      </items>
    </pivotField>
  </pivotFields>
  <rowFields>
    <field x="9"/>
  </rowFields>
  <colFields>
    <field x="6"/>
  </colFields>
  <dataFields>
    <dataField name="COUNTA of Time Played (years)" fld="6" subtotal="count" baseField="0"/>
  </dataFields>
</pivotTableDefinition>
</file>

<file path=xl/pivotTables/pivotTable3.xml><?xml version="1.0" encoding="utf-8"?>
<pivotTableDefinition xmlns="http://schemas.openxmlformats.org/spreadsheetml/2006/main" name="Time Played v. SessionsWeek" cacheId="1" dataCaption="" rowGrandTotals="0" colGrandTotals="0" compact="0" compactData="0">
  <location ref="A1:D5" firstHeaderRow="0" firstDataRow="1" firstDataCol="1"/>
  <pivotFields>
    <pivotField name="Time Played (years)" axis="axisRow" compact="0" outline="0" multipleItemSelectionAllowed="1" showAll="0" sortType="ascending">
      <items>
        <item x="2"/>
        <item x="0"/>
        <item x="1"/>
        <item t="default"/>
      </items>
    </pivotField>
    <pivotField name="Days Playing/Week" axis="axisCol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colFields>
    <field x="1"/>
  </colFields>
  <dataFields>
    <dataField name="COUNTA of Days Playing/Week" fld="1" subtotal="count" baseField="0"/>
  </dataFields>
</pivotTableDefinition>
</file>

<file path=xl/pivotTables/pivotTable4.xml><?xml version="1.0" encoding="utf-8"?>
<pivotTableDefinition xmlns="http://schemas.openxmlformats.org/spreadsheetml/2006/main" name="Favorite Class v Favorite Spell" cacheId="2" dataCaption="" rowGrandTotals="0" colGrandTotals="0" compact="0" compactData="0">
  <location ref="A1:N12" firstHeaderRow="0" firstDataRow="1" firstDataCol="1"/>
  <pivotFields>
    <pivotField name="Favorite Class" axis="axisRow" compact="0" outline="0" multipleItemSelectionAllowed="1" showAll="0" sortType="ascending">
      <items>
        <item x="0"/>
        <item x="9"/>
        <item x="4"/>
        <item x="2"/>
        <item x="8"/>
        <item x="5"/>
        <item x="6"/>
        <item x="1"/>
        <item x="7"/>
        <item x="3"/>
        <item t="default"/>
      </items>
    </pivotField>
    <pivotField name="Favorite Sub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Favorite Spell" axis="axisCol" dataField="1" compact="0" outline="0" multipleItemSelectionAllowed="1" showAll="0" sortType="ascending">
      <items>
        <item x="4"/>
        <item x="10"/>
        <item x="0"/>
        <item x="8"/>
        <item x="12"/>
        <item x="1"/>
        <item x="7"/>
        <item x="2"/>
        <item x="11"/>
        <item x="5"/>
        <item x="6"/>
        <item x="3"/>
        <item x="9"/>
        <item t="default"/>
      </items>
    </pivotField>
  </pivotFields>
  <rowFields>
    <field x="0"/>
  </rowFields>
  <colFields>
    <field x="2"/>
  </colFields>
  <dataFields>
    <dataField name="COUNTA of Favorite Spell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3.63"/>
    <col customWidth="1" min="2" max="2" width="107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</row>
    <row r="5">
      <c r="A5" s="4"/>
    </row>
    <row r="6">
      <c r="A6" s="5" t="s">
        <v>3</v>
      </c>
      <c r="B6" s="6"/>
    </row>
    <row r="7">
      <c r="A7" s="7" t="s">
        <v>4</v>
      </c>
      <c r="B7" s="8" t="s">
        <v>5</v>
      </c>
    </row>
    <row r="8">
      <c r="A8" s="7" t="s">
        <v>6</v>
      </c>
      <c r="B8" s="8" t="s">
        <v>7</v>
      </c>
    </row>
    <row r="9">
      <c r="A9" s="7" t="s">
        <v>8</v>
      </c>
      <c r="B9" s="8" t="s">
        <v>9</v>
      </c>
    </row>
    <row r="10">
      <c r="A10" s="9" t="s">
        <v>10</v>
      </c>
      <c r="B10" s="8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7.0"/>
    <col customWidth="1" min="3" max="3" width="15.5"/>
    <col customWidth="1" min="4" max="4" width="16.38"/>
    <col customWidth="1" min="5" max="5" width="13.25"/>
    <col customWidth="1" min="6" max="6" width="15.63"/>
    <col customWidth="1" min="7" max="7" width="16.63"/>
    <col customWidth="1" min="8" max="8" width="16.13"/>
    <col customWidth="1" min="9" max="9" width="16.88"/>
    <col customWidth="1" min="10" max="10" width="15.88"/>
  </cols>
  <sheetData>
    <row r="1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</row>
    <row r="2">
      <c r="A2" s="11" t="s">
        <v>22</v>
      </c>
      <c r="B2" s="12" t="s">
        <v>23</v>
      </c>
      <c r="C2" s="11" t="s">
        <v>24</v>
      </c>
      <c r="D2" s="11" t="s">
        <v>25</v>
      </c>
      <c r="E2" s="12" t="s">
        <v>26</v>
      </c>
      <c r="F2" s="11" t="s">
        <v>27</v>
      </c>
      <c r="G2" s="13">
        <v>45389.0</v>
      </c>
      <c r="H2" s="14" t="s">
        <v>28</v>
      </c>
      <c r="I2" s="11" t="s">
        <v>29</v>
      </c>
      <c r="J2" s="15" t="s">
        <v>30</v>
      </c>
    </row>
    <row r="3">
      <c r="A3" s="11" t="s">
        <v>31</v>
      </c>
      <c r="B3" s="12" t="s">
        <v>32</v>
      </c>
      <c r="C3" s="11" t="s">
        <v>33</v>
      </c>
      <c r="D3" s="11" t="s">
        <v>25</v>
      </c>
      <c r="E3" s="12" t="s">
        <v>26</v>
      </c>
      <c r="F3" s="11" t="s">
        <v>31</v>
      </c>
      <c r="G3" s="14" t="s">
        <v>34</v>
      </c>
      <c r="H3" s="14">
        <v>2.0</v>
      </c>
      <c r="I3" s="11" t="s">
        <v>29</v>
      </c>
      <c r="J3" s="15" t="s">
        <v>35</v>
      </c>
    </row>
    <row r="4">
      <c r="A4" s="11" t="s">
        <v>36</v>
      </c>
      <c r="B4" s="12" t="s">
        <v>36</v>
      </c>
      <c r="C4" s="11" t="s">
        <v>37</v>
      </c>
      <c r="D4" s="11" t="s">
        <v>25</v>
      </c>
      <c r="E4" s="12" t="s">
        <v>26</v>
      </c>
      <c r="F4" s="11" t="s">
        <v>36</v>
      </c>
      <c r="G4" s="13">
        <v>45389.0</v>
      </c>
      <c r="H4" s="14">
        <v>1.0</v>
      </c>
      <c r="I4" s="11" t="s">
        <v>38</v>
      </c>
      <c r="J4" s="15" t="s">
        <v>39</v>
      </c>
    </row>
    <row r="5">
      <c r="A5" s="11" t="s">
        <v>31</v>
      </c>
      <c r="B5" s="12" t="s">
        <v>40</v>
      </c>
      <c r="C5" s="11" t="s">
        <v>41</v>
      </c>
      <c r="D5" s="11" t="s">
        <v>25</v>
      </c>
      <c r="E5" s="12" t="s">
        <v>26</v>
      </c>
      <c r="F5" s="11" t="s">
        <v>42</v>
      </c>
      <c r="G5" s="13">
        <v>45389.0</v>
      </c>
      <c r="H5" s="14" t="s">
        <v>28</v>
      </c>
      <c r="I5" s="11" t="s">
        <v>29</v>
      </c>
      <c r="J5" s="15" t="s">
        <v>35</v>
      </c>
    </row>
    <row r="6">
      <c r="A6" s="11" t="s">
        <v>43</v>
      </c>
      <c r="B6" s="12" t="s">
        <v>44</v>
      </c>
      <c r="C6" s="11" t="s">
        <v>45</v>
      </c>
      <c r="D6" s="11" t="s">
        <v>25</v>
      </c>
      <c r="E6" s="12" t="s">
        <v>26</v>
      </c>
      <c r="F6" s="11" t="s">
        <v>43</v>
      </c>
      <c r="G6" s="13">
        <v>45294.0</v>
      </c>
      <c r="H6" s="14" t="s">
        <v>28</v>
      </c>
      <c r="I6" s="11" t="s">
        <v>29</v>
      </c>
      <c r="J6" s="15" t="s">
        <v>39</v>
      </c>
    </row>
    <row r="7">
      <c r="A7" s="11" t="s">
        <v>46</v>
      </c>
      <c r="B7" s="12" t="s">
        <v>47</v>
      </c>
      <c r="C7" s="11" t="s">
        <v>48</v>
      </c>
      <c r="D7" s="11" t="s">
        <v>25</v>
      </c>
      <c r="E7" s="12" t="s">
        <v>26</v>
      </c>
      <c r="F7" s="11" t="s">
        <v>49</v>
      </c>
      <c r="G7" s="14" t="s">
        <v>34</v>
      </c>
      <c r="H7" s="14" t="s">
        <v>28</v>
      </c>
      <c r="I7" s="11" t="s">
        <v>38</v>
      </c>
      <c r="J7" s="15" t="s">
        <v>35</v>
      </c>
    </row>
    <row r="8">
      <c r="A8" s="11" t="s">
        <v>50</v>
      </c>
      <c r="B8" s="12" t="s">
        <v>50</v>
      </c>
      <c r="C8" s="11" t="s">
        <v>51</v>
      </c>
      <c r="D8" s="11" t="s">
        <v>52</v>
      </c>
      <c r="E8" s="12" t="s">
        <v>53</v>
      </c>
      <c r="F8" s="11" t="s">
        <v>42</v>
      </c>
      <c r="G8" s="13">
        <v>45294.0</v>
      </c>
      <c r="H8" s="14">
        <v>1.0</v>
      </c>
      <c r="I8" s="11" t="s">
        <v>29</v>
      </c>
      <c r="J8" s="15" t="s">
        <v>35</v>
      </c>
    </row>
    <row r="9">
      <c r="A9" s="11" t="s">
        <v>42</v>
      </c>
      <c r="B9" s="12" t="s">
        <v>54</v>
      </c>
      <c r="C9" s="11" t="s">
        <v>55</v>
      </c>
      <c r="D9" s="11" t="s">
        <v>25</v>
      </c>
      <c r="E9" s="12" t="s">
        <v>26</v>
      </c>
      <c r="F9" s="11" t="s">
        <v>42</v>
      </c>
      <c r="G9" s="14" t="s">
        <v>34</v>
      </c>
      <c r="H9" s="14">
        <v>1.0</v>
      </c>
      <c r="I9" s="11" t="s">
        <v>56</v>
      </c>
      <c r="J9" s="15" t="s">
        <v>35</v>
      </c>
    </row>
    <row r="10">
      <c r="A10" s="11" t="s">
        <v>31</v>
      </c>
      <c r="B10" s="12" t="s">
        <v>57</v>
      </c>
      <c r="C10" s="11" t="s">
        <v>58</v>
      </c>
      <c r="D10" s="11" t="s">
        <v>25</v>
      </c>
      <c r="E10" s="12" t="s">
        <v>53</v>
      </c>
      <c r="F10" s="11" t="s">
        <v>31</v>
      </c>
      <c r="G10" s="13">
        <v>45294.0</v>
      </c>
      <c r="H10" s="14">
        <v>1.0</v>
      </c>
      <c r="I10" s="11" t="s">
        <v>29</v>
      </c>
      <c r="J10" s="15" t="s">
        <v>30</v>
      </c>
    </row>
    <row r="11">
      <c r="A11" s="11" t="s">
        <v>59</v>
      </c>
      <c r="B11" s="12" t="s">
        <v>60</v>
      </c>
      <c r="C11" s="11" t="s">
        <v>61</v>
      </c>
      <c r="D11" s="11" t="s">
        <v>25</v>
      </c>
      <c r="E11" s="12" t="s">
        <v>26</v>
      </c>
      <c r="F11" s="11" t="s">
        <v>59</v>
      </c>
      <c r="G11" s="14" t="s">
        <v>34</v>
      </c>
      <c r="H11" s="14">
        <v>1.0</v>
      </c>
      <c r="I11" s="11" t="s">
        <v>29</v>
      </c>
      <c r="J11" s="15" t="s">
        <v>35</v>
      </c>
    </row>
    <row r="12">
      <c r="A12" s="11" t="s">
        <v>59</v>
      </c>
      <c r="B12" s="12" t="s">
        <v>62</v>
      </c>
      <c r="C12" s="11" t="s">
        <v>63</v>
      </c>
      <c r="D12" s="11" t="s">
        <v>25</v>
      </c>
      <c r="E12" s="12" t="s">
        <v>26</v>
      </c>
      <c r="F12" s="11" t="s">
        <v>59</v>
      </c>
      <c r="G12" s="14" t="s">
        <v>34</v>
      </c>
      <c r="H12" s="14">
        <v>1.0</v>
      </c>
      <c r="I12" s="11" t="s">
        <v>56</v>
      </c>
      <c r="J12" s="15" t="s">
        <v>35</v>
      </c>
    </row>
    <row r="13">
      <c r="A13" s="11" t="s">
        <v>49</v>
      </c>
      <c r="B13" s="12" t="s">
        <v>64</v>
      </c>
      <c r="C13" s="11" t="s">
        <v>41</v>
      </c>
      <c r="D13" s="11" t="s">
        <v>25</v>
      </c>
      <c r="E13" s="12" t="s">
        <v>26</v>
      </c>
      <c r="F13" s="11" t="s">
        <v>49</v>
      </c>
      <c r="G13" s="13">
        <v>45294.0</v>
      </c>
      <c r="H13" s="14" t="s">
        <v>28</v>
      </c>
      <c r="I13" s="11" t="s">
        <v>29</v>
      </c>
      <c r="J13" s="15" t="s">
        <v>35</v>
      </c>
    </row>
    <row r="14">
      <c r="A14" s="11" t="s">
        <v>43</v>
      </c>
      <c r="B14" s="12" t="s">
        <v>27</v>
      </c>
      <c r="C14" s="11" t="s">
        <v>65</v>
      </c>
      <c r="D14" s="11" t="s">
        <v>25</v>
      </c>
      <c r="E14" s="12" t="s">
        <v>53</v>
      </c>
      <c r="F14" s="11" t="s">
        <v>36</v>
      </c>
      <c r="G14" s="13">
        <v>45389.0</v>
      </c>
      <c r="H14" s="14">
        <v>2.0</v>
      </c>
      <c r="I14" s="11" t="s">
        <v>29</v>
      </c>
      <c r="J14" s="15" t="s">
        <v>35</v>
      </c>
    </row>
    <row r="15">
      <c r="A15" s="16" t="s">
        <v>66</v>
      </c>
      <c r="B15" s="17" t="s">
        <v>67</v>
      </c>
      <c r="C15" s="16" t="s">
        <v>68</v>
      </c>
      <c r="D15" s="16" t="s">
        <v>25</v>
      </c>
      <c r="E15" s="17" t="s">
        <v>26</v>
      </c>
      <c r="F15" s="16" t="s">
        <v>43</v>
      </c>
      <c r="G15" s="18" t="s">
        <v>34</v>
      </c>
      <c r="H15" s="18" t="s">
        <v>28</v>
      </c>
      <c r="I15" s="16" t="s">
        <v>69</v>
      </c>
      <c r="J15" s="19" t="s">
        <v>35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20"/>
      <c r="B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>
      <c r="A28" s="20"/>
      <c r="B28" s="20"/>
      <c r="E28" s="20"/>
      <c r="F28" s="20"/>
      <c r="G28" s="20"/>
      <c r="H28" s="20"/>
      <c r="I28" s="20"/>
      <c r="J28" s="20"/>
      <c r="K28" s="20"/>
      <c r="M28" s="20"/>
    </row>
    <row r="29">
      <c r="A29" s="20"/>
      <c r="E29" s="20"/>
      <c r="G29" s="20"/>
      <c r="J29" s="20"/>
      <c r="K29" s="20"/>
    </row>
    <row r="30">
      <c r="J30" s="20"/>
    </row>
    <row r="33">
      <c r="A33" s="4"/>
      <c r="B33" s="4"/>
      <c r="C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dataValidations>
    <dataValidation type="list" allowBlank="1" showErrorMessage="1" sqref="H2:H15">
      <formula1>"1,2,3+"</formula1>
    </dataValidation>
    <dataValidation type="list" allowBlank="1" showErrorMessage="1" sqref="E2:E15">
      <formula1>"Want,Need,Both"</formula1>
    </dataValidation>
    <dataValidation type="list" allowBlank="1" showErrorMessage="1" sqref="J2:J15">
      <formula1>"Focused,Casual,Light Hearted,Rules Lawyer,Rule of Cool,Mix of all"</formula1>
    </dataValidation>
    <dataValidation type="list" allowBlank="1" showErrorMessage="1" sqref="D2:D15">
      <formula1>"New Class,Same Class"</formula1>
    </dataValidation>
    <dataValidation type="list" allowBlank="1" showErrorMessage="1" sqref="G2:G15">
      <formula1>"1-3,4-7,8+"</formula1>
    </dataValidation>
    <dataValidation type="list" allowBlank="1" showErrorMessage="1" sqref="I2:I15">
      <formula1>"Combat Heavy,Tactical,RP Heavy,Depends,Other"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75"/>
    <col customWidth="1" min="3" max="3" width="7.63"/>
    <col customWidth="1" min="4" max="4" width="13.25"/>
    <col customWidth="1" min="7" max="7" width="15.75"/>
    <col customWidth="1" min="11" max="11" width="12.25"/>
    <col customWidth="1" min="12" max="12" width="13.25"/>
  </cols>
  <sheetData>
    <row r="1">
      <c r="A1" s="20" t="s">
        <v>70</v>
      </c>
    </row>
    <row r="2">
      <c r="A2" s="22" t="str">
        <f t="array" ref="A2:N2">TRANSPOSE(Data!C2:C15)</f>
        <v>Finger of Death</v>
      </c>
      <c r="B2" s="22" t="s">
        <v>33</v>
      </c>
      <c r="C2" s="22" t="s">
        <v>37</v>
      </c>
      <c r="D2" s="22" t="s">
        <v>41</v>
      </c>
      <c r="E2" s="22" t="s">
        <v>45</v>
      </c>
      <c r="F2" s="22" t="s">
        <v>48</v>
      </c>
      <c r="G2" s="22" t="s">
        <v>51</v>
      </c>
      <c r="H2" s="22" t="s">
        <v>55</v>
      </c>
      <c r="I2" s="22" t="s">
        <v>58</v>
      </c>
      <c r="J2" s="22" t="s">
        <v>61</v>
      </c>
      <c r="K2" s="22" t="s">
        <v>63</v>
      </c>
      <c r="L2" s="22" t="s">
        <v>41</v>
      </c>
      <c r="M2" s="22" t="s">
        <v>65</v>
      </c>
      <c r="N2" s="22" t="s">
        <v>68</v>
      </c>
    </row>
    <row r="3">
      <c r="A3" s="16" t="s">
        <v>71</v>
      </c>
      <c r="B3" s="16" t="s">
        <v>31</v>
      </c>
      <c r="C3" s="23"/>
      <c r="D3" s="16" t="s">
        <v>22</v>
      </c>
      <c r="E3" s="16" t="s">
        <v>31</v>
      </c>
      <c r="F3" s="16" t="s">
        <v>72</v>
      </c>
      <c r="G3" s="16" t="s">
        <v>73</v>
      </c>
      <c r="H3" s="16" t="s">
        <v>31</v>
      </c>
      <c r="I3" s="16" t="s">
        <v>31</v>
      </c>
      <c r="J3" s="16" t="s">
        <v>73</v>
      </c>
      <c r="K3" s="16" t="s">
        <v>31</v>
      </c>
      <c r="L3" s="16" t="s">
        <v>22</v>
      </c>
      <c r="M3" s="16" t="s">
        <v>74</v>
      </c>
      <c r="N3" s="16" t="s">
        <v>22</v>
      </c>
    </row>
    <row r="4">
      <c r="A4" s="8" t="s">
        <v>31</v>
      </c>
      <c r="B4" s="8" t="s">
        <v>43</v>
      </c>
      <c r="C4" s="24"/>
      <c r="D4" s="24"/>
      <c r="E4" s="8" t="s">
        <v>43</v>
      </c>
      <c r="F4" s="8" t="s">
        <v>43</v>
      </c>
      <c r="G4" s="8" t="s">
        <v>74</v>
      </c>
      <c r="H4" s="8" t="s">
        <v>43</v>
      </c>
      <c r="I4" s="8" t="s">
        <v>43</v>
      </c>
      <c r="J4" s="8" t="s">
        <v>31</v>
      </c>
      <c r="K4" s="8" t="s">
        <v>59</v>
      </c>
      <c r="L4" s="24"/>
      <c r="M4" s="8" t="s">
        <v>43</v>
      </c>
      <c r="N4" s="24"/>
    </row>
    <row r="5">
      <c r="A5" s="8" t="s">
        <v>43</v>
      </c>
      <c r="B5" s="24"/>
      <c r="C5" s="24"/>
      <c r="D5" s="24"/>
      <c r="E5" s="8" t="s">
        <v>75</v>
      </c>
      <c r="F5" s="24"/>
      <c r="G5" s="8" t="s">
        <v>50</v>
      </c>
      <c r="H5" s="24"/>
      <c r="I5" s="24"/>
      <c r="J5" s="8" t="s">
        <v>59</v>
      </c>
      <c r="K5" s="8" t="s">
        <v>43</v>
      </c>
      <c r="L5" s="24"/>
      <c r="M5" s="24"/>
      <c r="N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8" t="s">
        <v>43</v>
      </c>
      <c r="K6" s="24"/>
      <c r="L6" s="24"/>
      <c r="M6" s="24"/>
      <c r="N6" s="24"/>
    </row>
    <row r="8">
      <c r="A8" s="20" t="s">
        <v>76</v>
      </c>
    </row>
    <row r="9">
      <c r="A9" s="25" t="str">
        <f>IF(A3=Data!A2,"yes","no")</f>
        <v>no</v>
      </c>
      <c r="B9" s="25" t="str">
        <f>IF(B3=Data!A3,"yes","no")</f>
        <v>yes</v>
      </c>
      <c r="C9" s="26" t="s">
        <v>37</v>
      </c>
      <c r="D9" s="25" t="str">
        <f>IF(D3=Data!A4,"yes","no")</f>
        <v>no</v>
      </c>
      <c r="E9" s="25" t="str">
        <f>IF(Data!A6=E3,"yes","no")</f>
        <v>no</v>
      </c>
      <c r="F9" s="25" t="str">
        <f>IF(Data!A7=F3,"yes","no")</f>
        <v>no</v>
      </c>
      <c r="G9" s="25" t="str">
        <f>IF(Data!A8=G3,"yes","no")</f>
        <v>no</v>
      </c>
      <c r="H9" s="25" t="str">
        <f>IF(Data!A9=H3,"yes","no")</f>
        <v>no</v>
      </c>
      <c r="I9" s="25" t="str">
        <f>IF(Data!A10=I3,"yes","no")</f>
        <v>yes</v>
      </c>
      <c r="J9" s="25" t="str">
        <f>IF(Data!A11=J3,"yes","no")</f>
        <v>no</v>
      </c>
      <c r="K9" s="25" t="str">
        <f>IF(Data!A12=K3,"yes","no")</f>
        <v>no</v>
      </c>
      <c r="L9" s="25" t="str">
        <f>IF(Data!A13=L3,"yes","no")</f>
        <v>no</v>
      </c>
      <c r="M9" s="25" t="str">
        <f>IF(Data!A14=M3,"yes","no")</f>
        <v>no</v>
      </c>
      <c r="N9" s="25" t="str">
        <f>IF(N3=Data!A15,"yes","no")</f>
        <v>no</v>
      </c>
    </row>
    <row r="10">
      <c r="A10" s="25" t="str">
        <f>IF(A4=Data!A2,"yes","no")</f>
        <v>no</v>
      </c>
      <c r="B10" s="25" t="str">
        <f>IF(B4=Data!A3,"yes","no")</f>
        <v>no</v>
      </c>
      <c r="C10" s="26" t="s">
        <v>37</v>
      </c>
      <c r="D10" s="25"/>
      <c r="E10" s="25" t="str">
        <f>IF(Data!A6=E4,"yes","no")</f>
        <v>yes</v>
      </c>
      <c r="F10" s="25" t="str">
        <f>IF(Data!A7=F4,"yes","no")</f>
        <v>no</v>
      </c>
      <c r="G10" s="25" t="str">
        <f>IF(Data!A8=G4,"yes","no")</f>
        <v>no</v>
      </c>
      <c r="H10" s="25" t="str">
        <f>IF(Data!A9=H4,"yes","no")</f>
        <v>no</v>
      </c>
      <c r="I10" s="25" t="str">
        <f>IF(Data!A9=I4,"yes","no")</f>
        <v>no</v>
      </c>
      <c r="J10" s="25" t="str">
        <f>IF(Data!A11=J4,"yes","no")</f>
        <v>no</v>
      </c>
      <c r="K10" s="25" t="str">
        <f>IF(Data!A12=K4,"yes","no")</f>
        <v>yes</v>
      </c>
      <c r="L10" s="25"/>
      <c r="M10" s="25" t="str">
        <f>IF(Data!A14=M4,"yes","no")</f>
        <v>yes</v>
      </c>
      <c r="N10" s="25"/>
    </row>
    <row r="11">
      <c r="A11" s="25" t="str">
        <f>IF(A5=Data!A2,"yes","no")</f>
        <v>no</v>
      </c>
      <c r="B11" s="25"/>
      <c r="C11" s="25"/>
      <c r="D11" s="25"/>
      <c r="E11" s="25" t="str">
        <f>IF(Data!A6=E5,"yes","no")</f>
        <v>no</v>
      </c>
      <c r="F11" s="25"/>
      <c r="G11" s="25" t="str">
        <f>IF(Data!A8=G5,"yes","no")</f>
        <v>yes</v>
      </c>
      <c r="H11" s="25"/>
      <c r="I11" s="25"/>
      <c r="J11" s="25" t="str">
        <f>IF(Data!A11=J5,"yes","no")</f>
        <v>yes</v>
      </c>
      <c r="K11" s="25" t="str">
        <f>IF(Data!A12=K5,"yes","no")</f>
        <v>no</v>
      </c>
      <c r="L11" s="25"/>
      <c r="M11" s="25"/>
      <c r="N11" s="25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 t="str">
        <f>IF(Data!A11=J6,"yes","no")</f>
        <v>no</v>
      </c>
      <c r="K12" s="27"/>
      <c r="L12" s="27"/>
      <c r="M12" s="27"/>
      <c r="N12" s="27"/>
    </row>
    <row r="13">
      <c r="A13" s="22" t="str">
        <f t="shared" ref="A13:B13" si="1">if(COUNTIF(A9:A11,"yes")=1,"yes","no")</f>
        <v>no</v>
      </c>
      <c r="B13" s="22" t="str">
        <f t="shared" si="1"/>
        <v>yes</v>
      </c>
      <c r="C13" s="28" t="s">
        <v>37</v>
      </c>
      <c r="D13" s="22" t="str">
        <f t="shared" ref="D13:N13" si="2">if(COUNTIF(D9:D11,"yes")=1,"yes","no")</f>
        <v>no</v>
      </c>
      <c r="E13" s="22" t="str">
        <f t="shared" si="2"/>
        <v>yes</v>
      </c>
      <c r="F13" s="22" t="str">
        <f t="shared" si="2"/>
        <v>no</v>
      </c>
      <c r="G13" s="22" t="str">
        <f t="shared" si="2"/>
        <v>yes</v>
      </c>
      <c r="H13" s="22" t="str">
        <f t="shared" si="2"/>
        <v>no</v>
      </c>
      <c r="I13" s="22" t="str">
        <f t="shared" si="2"/>
        <v>yes</v>
      </c>
      <c r="J13" s="22" t="str">
        <f t="shared" si="2"/>
        <v>yes</v>
      </c>
      <c r="K13" s="22" t="str">
        <f t="shared" si="2"/>
        <v>yes</v>
      </c>
      <c r="L13" s="22" t="str">
        <f t="shared" si="2"/>
        <v>no</v>
      </c>
      <c r="M13" s="22" t="str">
        <f t="shared" si="2"/>
        <v>yes</v>
      </c>
      <c r="N13" s="22" t="str">
        <f t="shared" si="2"/>
        <v>no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</cols>
  <sheetData>
    <row r="1">
      <c r="A1" s="29" t="s">
        <v>77</v>
      </c>
      <c r="B1" s="30" t="s">
        <v>78</v>
      </c>
      <c r="C1" s="30" t="s">
        <v>79</v>
      </c>
      <c r="D1" s="31"/>
      <c r="E1" s="31"/>
      <c r="F1" s="31"/>
      <c r="G1" s="31"/>
      <c r="H1" s="31"/>
      <c r="I1" s="31"/>
      <c r="J1" s="32"/>
    </row>
    <row r="2">
      <c r="A2" s="33" t="str">
        <f>IF(Data!A2=Data!F2,"yes","no")</f>
        <v>no</v>
      </c>
      <c r="B2" s="34">
        <f>COUNTIF(A2:A15,"yes")</f>
        <v>8</v>
      </c>
      <c r="C2" s="34">
        <f>COUNTIF(A2:A15,"no")</f>
        <v>6</v>
      </c>
      <c r="J2" s="35"/>
    </row>
    <row r="3">
      <c r="A3" s="33" t="str">
        <f>IF(Data!A3=Data!F3,"yes","no")</f>
        <v>yes</v>
      </c>
      <c r="J3" s="35"/>
    </row>
    <row r="4">
      <c r="A4" s="33" t="str">
        <f>IF(Data!A4=Data!F4,"yes","no")</f>
        <v>yes</v>
      </c>
      <c r="J4" s="35"/>
    </row>
    <row r="5">
      <c r="A5" s="33" t="str">
        <f>IF(Data!A5=Data!F5,"yes","no")</f>
        <v>no</v>
      </c>
      <c r="J5" s="35"/>
    </row>
    <row r="6">
      <c r="A6" s="33" t="str">
        <f>IF(Data!A6=Data!F6,"yes","no")</f>
        <v>yes</v>
      </c>
      <c r="J6" s="35"/>
    </row>
    <row r="7">
      <c r="A7" s="33" t="str">
        <f>IF(Data!A7=Data!F7,"yes","no")</f>
        <v>no</v>
      </c>
      <c r="J7" s="35"/>
    </row>
    <row r="8">
      <c r="A8" s="33" t="str">
        <f>IF(Data!A8=Data!F8,"yes","no")</f>
        <v>no</v>
      </c>
      <c r="J8" s="35"/>
    </row>
    <row r="9">
      <c r="A9" s="33" t="str">
        <f>IF(Data!A9=Data!F9,"yes","no")</f>
        <v>yes</v>
      </c>
      <c r="J9" s="35"/>
    </row>
    <row r="10">
      <c r="A10" s="33" t="str">
        <f>IF(Data!A10=Data!F10,"yes","no")</f>
        <v>yes</v>
      </c>
      <c r="J10" s="35"/>
    </row>
    <row r="11">
      <c r="A11" s="33" t="str">
        <f>IF(Data!A11=Data!F11,"yes","no")</f>
        <v>yes</v>
      </c>
      <c r="J11" s="35"/>
    </row>
    <row r="12">
      <c r="A12" s="33" t="str">
        <f>IF(Data!A12=Data!F12,"yes","no")</f>
        <v>yes</v>
      </c>
      <c r="J12" s="35"/>
    </row>
    <row r="13">
      <c r="A13" s="33" t="str">
        <f>IF(Data!A13=Data!F13,"yes","no")</f>
        <v>yes</v>
      </c>
      <c r="J13" s="35"/>
    </row>
    <row r="14">
      <c r="A14" s="33" t="str">
        <f>IF(Data!A14=Data!F14,"yes","no")</f>
        <v>no</v>
      </c>
      <c r="J14" s="35"/>
    </row>
    <row r="15">
      <c r="A15" s="33" t="str">
        <f>IF(Data!A15=Data!F15,"yes","no")</f>
        <v>no</v>
      </c>
      <c r="J15" s="35"/>
    </row>
    <row r="16">
      <c r="A16" s="33"/>
      <c r="J16" s="35"/>
    </row>
    <row r="17">
      <c r="A17" s="33"/>
      <c r="J17" s="35"/>
    </row>
    <row r="18">
      <c r="A18" s="36"/>
      <c r="B18" s="37"/>
      <c r="C18" s="37"/>
      <c r="D18" s="37"/>
      <c r="E18" s="37"/>
      <c r="F18" s="37"/>
      <c r="G18" s="37"/>
      <c r="H18" s="37"/>
      <c r="I18" s="37"/>
      <c r="J18" s="3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13"/>
    <col customWidth="1" min="2" max="2" width="16.88"/>
  </cols>
  <sheetData>
    <row r="1"/>
    <row r="2"/>
    <row r="3"/>
    <row r="4"/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13"/>
    <col customWidth="1" min="2" max="2" width="11.0"/>
  </cols>
  <sheetData>
    <row r="1"/>
    <row r="2">
      <c r="E2" s="4"/>
    </row>
    <row r="3">
      <c r="E3" s="4"/>
    </row>
    <row r="4">
      <c r="E4" s="4"/>
    </row>
    <row r="5">
      <c r="E5" s="4"/>
    </row>
    <row r="6">
      <c r="E6" s="4"/>
    </row>
    <row r="7">
      <c r="B7" s="4"/>
      <c r="C7" s="4"/>
      <c r="D7" s="4"/>
      <c r="E7" s="4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4.63"/>
  </cols>
  <sheetData>
    <row r="1">
      <c r="E1" s="4"/>
    </row>
    <row r="2">
      <c r="E2" s="4"/>
    </row>
    <row r="3">
      <c r="E3" s="4"/>
    </row>
    <row r="4">
      <c r="E4" s="4"/>
    </row>
    <row r="5">
      <c r="E5" s="4"/>
    </row>
    <row r="6">
      <c r="A6" s="4"/>
      <c r="B6" s="4"/>
      <c r="C6" s="4"/>
      <c r="D6" s="4"/>
      <c r="E6" s="4"/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38"/>
    <col customWidth="1" min="7" max="7" width="13.5"/>
    <col customWidth="1" min="12" max="12" width="15.5"/>
    <col customWidth="1" min="13" max="13" width="13.0"/>
  </cols>
  <sheetData>
    <row r="1">
      <c r="O1" s="4"/>
    </row>
    <row r="2">
      <c r="O2" s="4"/>
    </row>
    <row r="3">
      <c r="O3" s="4"/>
    </row>
    <row r="4">
      <c r="O4" s="4"/>
    </row>
    <row r="5">
      <c r="O5" s="4"/>
    </row>
    <row r="6">
      <c r="O6" s="4"/>
    </row>
    <row r="7">
      <c r="O7" s="4"/>
    </row>
    <row r="8">
      <c r="O8" s="4"/>
    </row>
    <row r="9">
      <c r="O9" s="4"/>
    </row>
    <row r="10">
      <c r="O10" s="4"/>
    </row>
    <row r="11">
      <c r="O11" s="4"/>
    </row>
    <row r="12">
      <c r="O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drawing r:id="rId2"/>
</worksheet>
</file>