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ff\Desktop\Manager Folder\Joe's Analysis\"/>
    </mc:Choice>
  </mc:AlternateContent>
  <xr:revisionPtr revIDLastSave="0" documentId="13_ncr:1_{C6E61C39-304B-4213-8176-2FFB20047224}" xr6:coauthVersionLast="47" xr6:coauthVersionMax="47" xr10:uidLastSave="{00000000-0000-0000-0000-000000000000}"/>
  <bookViews>
    <workbookView xWindow="-120" yWindow="-120" windowWidth="29040" windowHeight="15840" xr2:uid="{A0E09B14-B65F-4E95-B0D6-AF148C0AFD5B}"/>
  </bookViews>
  <sheets>
    <sheet name="Intention" sheetId="1" r:id="rId1"/>
    <sheet name="Data" sheetId="2" r:id="rId2"/>
    <sheet name="Most Common" sheetId="4" r:id="rId3"/>
    <sheet name="Fixable" sheetId="5" r:id="rId4"/>
    <sheet name="Average Monthl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B3" i="5"/>
  <c r="A3" i="5"/>
  <c r="I3" i="4"/>
  <c r="H3" i="4"/>
  <c r="G3" i="4"/>
  <c r="F3" i="4"/>
  <c r="E3" i="4"/>
  <c r="D3" i="4"/>
  <c r="C3" i="4"/>
  <c r="B3" i="4"/>
  <c r="A3" i="4"/>
  <c r="M2" i="3"/>
  <c r="L2" i="3"/>
  <c r="K2" i="3"/>
  <c r="J2" i="3"/>
  <c r="I2" i="3"/>
  <c r="H2" i="3"/>
  <c r="G2" i="3"/>
  <c r="F2" i="3"/>
  <c r="E2" i="3"/>
  <c r="D2" i="3"/>
  <c r="C2" i="3"/>
  <c r="B2" i="3"/>
  <c r="A2" i="3"/>
  <c r="G3" i="2"/>
</calcChain>
</file>

<file path=xl/sharedStrings.xml><?xml version="1.0" encoding="utf-8"?>
<sst xmlns="http://schemas.openxmlformats.org/spreadsheetml/2006/main" count="225" uniqueCount="46">
  <si>
    <t>Goal:</t>
  </si>
  <si>
    <t>What is the most common listen 360 complaint that this gym has received?</t>
  </si>
  <si>
    <t>Additional questions:</t>
  </si>
  <si>
    <t>How many bad reviews can be fixed?</t>
  </si>
  <si>
    <t>What percentage of bad reviews cannot be fixed?</t>
  </si>
  <si>
    <t>What is the average score of the bad reviews?</t>
  </si>
  <si>
    <t>Date</t>
  </si>
  <si>
    <t>Score</t>
  </si>
  <si>
    <t>Reason</t>
  </si>
  <si>
    <t>August 2023 - August 2024</t>
  </si>
  <si>
    <t>Billing</t>
  </si>
  <si>
    <t>Equipment</t>
  </si>
  <si>
    <t>Tanning</t>
  </si>
  <si>
    <t>None</t>
  </si>
  <si>
    <t>Cleanliness</t>
  </si>
  <si>
    <t>Space</t>
  </si>
  <si>
    <t>Policies</t>
  </si>
  <si>
    <t>Staff</t>
  </si>
  <si>
    <t>Trainer</t>
  </si>
  <si>
    <t>Paper Towels</t>
  </si>
  <si>
    <t>Smell</t>
  </si>
  <si>
    <t>Hours</t>
  </si>
  <si>
    <t>Fixable</t>
  </si>
  <si>
    <t>No</t>
  </si>
  <si>
    <t>Yes</t>
  </si>
  <si>
    <t>N/A</t>
  </si>
  <si>
    <t>Average Score</t>
  </si>
  <si>
    <t>Average August 23</t>
  </si>
  <si>
    <t>Average September 23</t>
  </si>
  <si>
    <t>Average October 23</t>
  </si>
  <si>
    <t>Average November 23</t>
  </si>
  <si>
    <t>Average December 23</t>
  </si>
  <si>
    <t>Average January 24</t>
  </si>
  <si>
    <t>Average February  24</t>
  </si>
  <si>
    <t>Average March 24</t>
  </si>
  <si>
    <t>Average April 24</t>
  </si>
  <si>
    <t>Average May 24</t>
  </si>
  <si>
    <t>Average June 24</t>
  </si>
  <si>
    <t>Average July 24</t>
  </si>
  <si>
    <t>Average August 24</t>
  </si>
  <si>
    <t>Answers:</t>
  </si>
  <si>
    <t xml:space="preserve">Equipment </t>
  </si>
  <si>
    <t>The most common complaint we have received is about cleanliness at 13 complaints over the last year.</t>
  </si>
  <si>
    <t>Count of Each Reason</t>
  </si>
  <si>
    <t xml:space="preserve">Since "None" as a reason does not help us. This graph will detail the more specific reason for a bad review. </t>
  </si>
  <si>
    <t>Counts of Fixable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</si>
</sst>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Common'!$A$2:$I$2</c:f>
              <c:strCache>
                <c:ptCount val="9"/>
                <c:pt idx="0">
                  <c:v>Billing</c:v>
                </c:pt>
                <c:pt idx="1">
                  <c:v>Equipment </c:v>
                </c:pt>
                <c:pt idx="2">
                  <c:v>Tanning</c:v>
                </c:pt>
                <c:pt idx="3">
                  <c:v>Staff</c:v>
                </c:pt>
                <c:pt idx="4">
                  <c:v>Cleanliness</c:v>
                </c:pt>
                <c:pt idx="5">
                  <c:v>Paper Towels</c:v>
                </c:pt>
                <c:pt idx="6">
                  <c:v>Hours</c:v>
                </c:pt>
                <c:pt idx="7">
                  <c:v>None</c:v>
                </c:pt>
                <c:pt idx="8">
                  <c:v>Policies</c:v>
                </c:pt>
              </c:strCache>
            </c:strRef>
          </c:cat>
          <c:val>
            <c:numRef>
              <c:f>'Most Common'!$A$3:$I$3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  <c:pt idx="7">
                  <c:v>45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4-4162-8218-CBE2408C56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3022784"/>
        <c:axId val="1633019904"/>
      </c:barChart>
      <c:catAx>
        <c:axId val="16330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9904"/>
        <c:crosses val="autoZero"/>
        <c:auto val="1"/>
        <c:lblAlgn val="ctr"/>
        <c:lblOffset val="100"/>
        <c:noMultiLvlLbl val="0"/>
      </c:catAx>
      <c:valAx>
        <c:axId val="1633019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30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Reason W/O</a:t>
            </a:r>
            <a:r>
              <a:rPr lang="en-US" baseline="0"/>
              <a:t> 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'Most Common'!$A$2:$I$2</c15:sqref>
                  </c15:fullRef>
                </c:ext>
              </c:extLst>
              <c:f>('Most Common'!$A$2:$G$2,'Most Common'!$I$2)</c:f>
              <c:strCache>
                <c:ptCount val="8"/>
                <c:pt idx="0">
                  <c:v>Billing</c:v>
                </c:pt>
                <c:pt idx="1">
                  <c:v>Equipment </c:v>
                </c:pt>
                <c:pt idx="2">
                  <c:v>Tanning</c:v>
                </c:pt>
                <c:pt idx="3">
                  <c:v>Staff</c:v>
                </c:pt>
                <c:pt idx="4">
                  <c:v>Cleanliness</c:v>
                </c:pt>
                <c:pt idx="5">
                  <c:v>Paper Towels</c:v>
                </c:pt>
                <c:pt idx="6">
                  <c:v>Hours</c:v>
                </c:pt>
                <c:pt idx="7">
                  <c:v>Policies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'Most Common'!$A$3:$I$3</c15:sqref>
                  </c15:fullRef>
                </c:ext>
              </c:extLst>
              <c:f>('Most Common'!$A$3:$G$3,'Most Common'!$I$3)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430-A238-CF13515F47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3022784"/>
        <c:axId val="1633019904"/>
      </c:barChart>
      <c:catAx>
        <c:axId val="16330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9904"/>
        <c:crosses val="autoZero"/>
        <c:auto val="1"/>
        <c:lblAlgn val="ctr"/>
        <c:lblOffset val="100"/>
        <c:noMultiLvlLbl val="0"/>
      </c:catAx>
      <c:valAx>
        <c:axId val="1633019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30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Fixable Bad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Fixable!$A$2:$C$2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N/A</c:v>
                </c:pt>
              </c:strCache>
            </c:strRef>
          </c:cat>
          <c:val>
            <c:numRef>
              <c:f>Fixable!$A$3:$C$3</c:f>
              <c:numCache>
                <c:formatCode>General</c:formatCode>
                <c:ptCount val="3"/>
                <c:pt idx="0">
                  <c:v>18</c:v>
                </c:pt>
                <c:pt idx="1">
                  <c:v>28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1-4E0F-AF1D-FCC04CEFB8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Monthly'!$A$1:$M$1</c:f>
              <c:strCache>
                <c:ptCount val="13"/>
                <c:pt idx="0">
                  <c:v>Average August 23</c:v>
                </c:pt>
                <c:pt idx="1">
                  <c:v>Average September 23</c:v>
                </c:pt>
                <c:pt idx="2">
                  <c:v>Average October 23</c:v>
                </c:pt>
                <c:pt idx="3">
                  <c:v>Average November 23</c:v>
                </c:pt>
                <c:pt idx="4">
                  <c:v>Average December 23</c:v>
                </c:pt>
                <c:pt idx="5">
                  <c:v>Average January 24</c:v>
                </c:pt>
                <c:pt idx="6">
                  <c:v>Average February  24</c:v>
                </c:pt>
                <c:pt idx="7">
                  <c:v>Average March 24</c:v>
                </c:pt>
                <c:pt idx="8">
                  <c:v>Average April 24</c:v>
                </c:pt>
                <c:pt idx="9">
                  <c:v>Average May 24</c:v>
                </c:pt>
                <c:pt idx="10">
                  <c:v>Average June 24</c:v>
                </c:pt>
                <c:pt idx="11">
                  <c:v>Average July 24</c:v>
                </c:pt>
                <c:pt idx="12">
                  <c:v>Average August 24</c:v>
                </c:pt>
              </c:strCache>
            </c:strRef>
          </c:cat>
          <c:val>
            <c:numRef>
              <c:f>'Average Monthly'!$A$2:$M$2</c:f>
              <c:numCache>
                <c:formatCode>General</c:formatCode>
                <c:ptCount val="13"/>
                <c:pt idx="0" formatCode="0">
                  <c:v>3</c:v>
                </c:pt>
                <c:pt idx="1">
                  <c:v>1.8</c:v>
                </c:pt>
                <c:pt idx="2" formatCode="0.00">
                  <c:v>2.3333333333333335</c:v>
                </c:pt>
                <c:pt idx="3" formatCode="0.00">
                  <c:v>3.125</c:v>
                </c:pt>
                <c:pt idx="4" formatCode="0.00">
                  <c:v>2.7777777777777777</c:v>
                </c:pt>
                <c:pt idx="5" formatCode="0.00">
                  <c:v>4.2857142857142856</c:v>
                </c:pt>
                <c:pt idx="6" formatCode="0.00">
                  <c:v>3.8333333333333335</c:v>
                </c:pt>
                <c:pt idx="7">
                  <c:v>2.5</c:v>
                </c:pt>
                <c:pt idx="8">
                  <c:v>3</c:v>
                </c:pt>
                <c:pt idx="9">
                  <c:v>1.6</c:v>
                </c:pt>
                <c:pt idx="10">
                  <c:v>2.4</c:v>
                </c:pt>
                <c:pt idx="11" formatCode="0.00">
                  <c:v>3.1538461538461537</c:v>
                </c:pt>
                <c:pt idx="12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4-4E64-AC10-B1D33B4E4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8590144"/>
        <c:axId val="1328589184"/>
      </c:lineChart>
      <c:catAx>
        <c:axId val="13285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89184"/>
        <c:crosses val="autoZero"/>
        <c:auto val="1"/>
        <c:lblAlgn val="ctr"/>
        <c:lblOffset val="100"/>
        <c:noMultiLvlLbl val="0"/>
      </c:catAx>
      <c:valAx>
        <c:axId val="132858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3285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71437</xdr:rowOff>
    </xdr:from>
    <xdr:to>
      <xdr:col>8</xdr:col>
      <xdr:colOff>238125</xdr:colOff>
      <xdr:row>18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88166-DD96-34D2-5EB9-EE7844AB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4</xdr:row>
      <xdr:rowOff>66675</xdr:rowOff>
    </xdr:from>
    <xdr:to>
      <xdr:col>16</xdr:col>
      <xdr:colOff>523875</xdr:colOff>
      <xdr:row>18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28833-1047-47EE-93C9-B62EEB8F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14287</xdr:rowOff>
    </xdr:from>
    <xdr:to>
      <xdr:col>11</xdr:col>
      <xdr:colOff>176212</xdr:colOff>
      <xdr:row>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7D481-53FC-6764-3E3B-67EE17DC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166687</xdr:rowOff>
    </xdr:from>
    <xdr:to>
      <xdr:col>8</xdr:col>
      <xdr:colOff>276225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3A6CF-E1E6-C835-E61B-8480D257D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0EB1-61B5-4911-AE6A-CEA212215B34}">
  <dimension ref="A1:B8"/>
  <sheetViews>
    <sheetView tabSelected="1" workbookViewId="0">
      <selection activeCell="C13" sqref="C13"/>
    </sheetView>
  </sheetViews>
  <sheetFormatPr defaultRowHeight="15" x14ac:dyDescent="0.25"/>
  <cols>
    <col min="1" max="1" width="44.5703125" bestFit="1" customWidth="1"/>
    <col min="2" max="2" width="35" bestFit="1" customWidth="1"/>
  </cols>
  <sheetData>
    <row r="1" spans="1:2" x14ac:dyDescent="0.25">
      <c r="A1" s="12" t="s">
        <v>0</v>
      </c>
      <c r="B1" t="s">
        <v>40</v>
      </c>
    </row>
    <row r="2" spans="1:2" ht="90" x14ac:dyDescent="0.25">
      <c r="A2" s="15" t="s">
        <v>1</v>
      </c>
      <c r="B2" s="17" t="s">
        <v>42</v>
      </c>
    </row>
    <row r="3" spans="1:2" x14ac:dyDescent="0.25">
      <c r="B3" s="16"/>
    </row>
    <row r="4" spans="1:2" x14ac:dyDescent="0.25">
      <c r="B4" s="16"/>
    </row>
    <row r="5" spans="1:2" x14ac:dyDescent="0.25">
      <c r="A5" s="12" t="s">
        <v>2</v>
      </c>
      <c r="B5" t="s">
        <v>40</v>
      </c>
    </row>
    <row r="6" spans="1:2" x14ac:dyDescent="0.25">
      <c r="A6" s="14" t="s">
        <v>3</v>
      </c>
      <c r="B6" s="22">
        <v>0.2</v>
      </c>
    </row>
    <row r="7" spans="1:2" x14ac:dyDescent="0.25">
      <c r="A7" s="14" t="s">
        <v>4</v>
      </c>
      <c r="B7" s="22">
        <v>0.8</v>
      </c>
    </row>
    <row r="8" spans="1:2" x14ac:dyDescent="0.25">
      <c r="A8" s="13" t="s">
        <v>5</v>
      </c>
      <c r="B8" s="17">
        <v>3.03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B677-F9A6-490F-9DF7-FFFBBCA8DF4E}">
  <dimension ref="A1:J92"/>
  <sheetViews>
    <sheetView workbookViewId="0">
      <selection activeCell="G10" sqref="G10"/>
    </sheetView>
  </sheetViews>
  <sheetFormatPr defaultRowHeight="15" x14ac:dyDescent="0.25"/>
  <cols>
    <col min="1" max="1" width="10.42578125" style="3" bestFit="1" customWidth="1"/>
    <col min="2" max="2" width="9.140625" style="5"/>
    <col min="3" max="3" width="12.7109375" style="5" bestFit="1" customWidth="1"/>
    <col min="4" max="4" width="9.140625" style="5"/>
    <col min="7" max="8" width="20.28515625" bestFit="1" customWidth="1"/>
    <col min="9" max="9" width="18" bestFit="1" customWidth="1"/>
    <col min="10" max="10" width="23.85546875" bestFit="1" customWidth="1"/>
    <col min="11" max="11" width="19.85546875" bestFit="1" customWidth="1"/>
    <col min="12" max="12" width="17.85546875" bestFit="1" customWidth="1"/>
    <col min="13" max="13" width="19.140625" bestFit="1" customWidth="1"/>
    <col min="14" max="14" width="16.42578125" bestFit="1" customWidth="1"/>
    <col min="15" max="15" width="15" bestFit="1" customWidth="1"/>
    <col min="16" max="16" width="14.42578125" bestFit="1" customWidth="1"/>
    <col min="17" max="17" width="14.85546875" bestFit="1" customWidth="1"/>
    <col min="18" max="18" width="14.140625" bestFit="1" customWidth="1"/>
    <col min="19" max="19" width="19" bestFit="1" customWidth="1"/>
  </cols>
  <sheetData>
    <row r="1" spans="1:10" ht="15.75" thickBot="1" x14ac:dyDescent="0.3">
      <c r="A1" s="2" t="s">
        <v>6</v>
      </c>
      <c r="B1" s="4" t="s">
        <v>7</v>
      </c>
      <c r="C1" s="4" t="s">
        <v>8</v>
      </c>
      <c r="D1" s="6" t="s">
        <v>22</v>
      </c>
      <c r="J1" t="s">
        <v>9</v>
      </c>
    </row>
    <row r="2" spans="1:10" x14ac:dyDescent="0.25">
      <c r="A2" s="3">
        <v>45139</v>
      </c>
      <c r="B2" s="5">
        <v>0</v>
      </c>
      <c r="C2" s="5" t="s">
        <v>10</v>
      </c>
      <c r="D2" s="5" t="s">
        <v>23</v>
      </c>
      <c r="G2" s="9" t="s">
        <v>26</v>
      </c>
    </row>
    <row r="3" spans="1:10" x14ac:dyDescent="0.25">
      <c r="A3" s="3">
        <v>45139</v>
      </c>
      <c r="B3" s="5">
        <v>5</v>
      </c>
      <c r="C3" s="5" t="s">
        <v>11</v>
      </c>
      <c r="D3" s="5" t="s">
        <v>23</v>
      </c>
      <c r="G3" s="10">
        <f>AVERAGE(B2:B92)</f>
        <v>3.0329670329670328</v>
      </c>
    </row>
    <row r="4" spans="1:10" x14ac:dyDescent="0.25">
      <c r="A4" s="3">
        <v>45141</v>
      </c>
      <c r="B4" s="5">
        <v>5</v>
      </c>
      <c r="C4" s="5" t="s">
        <v>12</v>
      </c>
      <c r="D4" s="5" t="s">
        <v>24</v>
      </c>
    </row>
    <row r="5" spans="1:10" x14ac:dyDescent="0.25">
      <c r="A5" s="3">
        <v>45143</v>
      </c>
      <c r="B5" s="5">
        <v>0</v>
      </c>
      <c r="C5" s="5" t="s">
        <v>13</v>
      </c>
      <c r="D5" s="5" t="s">
        <v>25</v>
      </c>
    </row>
    <row r="6" spans="1:10" x14ac:dyDescent="0.25">
      <c r="A6" s="3">
        <v>45146</v>
      </c>
      <c r="B6" s="5">
        <v>5</v>
      </c>
      <c r="C6" s="5" t="s">
        <v>13</v>
      </c>
      <c r="D6" s="5" t="s">
        <v>25</v>
      </c>
    </row>
    <row r="7" spans="1:10" x14ac:dyDescent="0.25">
      <c r="A7" s="3">
        <v>45161</v>
      </c>
      <c r="B7" s="5">
        <v>1</v>
      </c>
      <c r="C7" s="5" t="s">
        <v>13</v>
      </c>
      <c r="D7" s="5" t="s">
        <v>25</v>
      </c>
      <c r="J7" s="1"/>
    </row>
    <row r="8" spans="1:10" x14ac:dyDescent="0.25">
      <c r="A8" s="3">
        <v>45168</v>
      </c>
      <c r="B8" s="5">
        <v>5</v>
      </c>
      <c r="C8" s="5" t="s">
        <v>11</v>
      </c>
      <c r="D8" s="5" t="s">
        <v>23</v>
      </c>
      <c r="J8" s="1"/>
    </row>
    <row r="9" spans="1:10" x14ac:dyDescent="0.25">
      <c r="A9" s="3">
        <v>45182</v>
      </c>
      <c r="B9" s="5">
        <v>0</v>
      </c>
      <c r="C9" s="5" t="s">
        <v>13</v>
      </c>
      <c r="D9" s="5" t="s">
        <v>25</v>
      </c>
      <c r="J9" s="1"/>
    </row>
    <row r="10" spans="1:10" x14ac:dyDescent="0.25">
      <c r="A10" s="3">
        <v>45189</v>
      </c>
      <c r="B10" s="5">
        <v>5</v>
      </c>
      <c r="C10" s="5" t="s">
        <v>13</v>
      </c>
      <c r="D10" s="5" t="s">
        <v>25</v>
      </c>
      <c r="J10" s="1"/>
    </row>
    <row r="11" spans="1:10" x14ac:dyDescent="0.25">
      <c r="A11" s="3">
        <v>45195</v>
      </c>
      <c r="B11" s="5">
        <v>0</v>
      </c>
      <c r="C11" s="5" t="s">
        <v>14</v>
      </c>
      <c r="D11" s="5" t="s">
        <v>24</v>
      </c>
      <c r="J11" s="1"/>
    </row>
    <row r="12" spans="1:10" x14ac:dyDescent="0.25">
      <c r="A12" s="3">
        <v>45197</v>
      </c>
      <c r="B12" s="5">
        <v>4</v>
      </c>
      <c r="C12" s="5" t="s">
        <v>15</v>
      </c>
      <c r="D12" s="5" t="s">
        <v>23</v>
      </c>
      <c r="J12" s="1"/>
    </row>
    <row r="13" spans="1:10" x14ac:dyDescent="0.25">
      <c r="A13" s="3">
        <v>45199</v>
      </c>
      <c r="B13" s="5">
        <v>0</v>
      </c>
      <c r="C13" s="5" t="s">
        <v>15</v>
      </c>
      <c r="D13" s="5" t="s">
        <v>23</v>
      </c>
    </row>
    <row r="14" spans="1:10" x14ac:dyDescent="0.25">
      <c r="A14" s="3">
        <v>45206</v>
      </c>
      <c r="B14" s="5">
        <v>6</v>
      </c>
      <c r="C14" s="5" t="s">
        <v>11</v>
      </c>
      <c r="D14" s="5" t="s">
        <v>23</v>
      </c>
    </row>
    <row r="15" spans="1:10" x14ac:dyDescent="0.25">
      <c r="A15" s="3">
        <v>45216</v>
      </c>
      <c r="B15" s="5">
        <v>0</v>
      </c>
      <c r="C15" s="5" t="s">
        <v>11</v>
      </c>
      <c r="D15" s="5" t="s">
        <v>23</v>
      </c>
    </row>
    <row r="16" spans="1:10" x14ac:dyDescent="0.25">
      <c r="A16" s="3">
        <v>45225</v>
      </c>
      <c r="B16" s="5">
        <v>1</v>
      </c>
      <c r="C16" s="5" t="s">
        <v>16</v>
      </c>
      <c r="D16" s="5" t="s">
        <v>23</v>
      </c>
    </row>
    <row r="17" spans="1:4" x14ac:dyDescent="0.25">
      <c r="A17" s="3">
        <v>45232</v>
      </c>
      <c r="B17" s="5">
        <v>5</v>
      </c>
      <c r="C17" s="5" t="s">
        <v>14</v>
      </c>
      <c r="D17" s="5" t="s">
        <v>24</v>
      </c>
    </row>
    <row r="18" spans="1:4" x14ac:dyDescent="0.25">
      <c r="A18" s="3">
        <v>45237</v>
      </c>
      <c r="B18" s="5">
        <v>5</v>
      </c>
      <c r="C18" s="5" t="s">
        <v>13</v>
      </c>
      <c r="D18" s="5" t="s">
        <v>25</v>
      </c>
    </row>
    <row r="19" spans="1:4" x14ac:dyDescent="0.25">
      <c r="A19" s="3">
        <v>45239</v>
      </c>
      <c r="B19" s="5">
        <v>5</v>
      </c>
      <c r="C19" s="5" t="s">
        <v>14</v>
      </c>
      <c r="D19" s="5" t="s">
        <v>24</v>
      </c>
    </row>
    <row r="20" spans="1:4" x14ac:dyDescent="0.25">
      <c r="A20" s="3">
        <v>45239</v>
      </c>
      <c r="B20" s="5">
        <v>0</v>
      </c>
      <c r="C20" s="5" t="s">
        <v>17</v>
      </c>
      <c r="D20" s="5" t="s">
        <v>24</v>
      </c>
    </row>
    <row r="21" spans="1:4" x14ac:dyDescent="0.25">
      <c r="A21" s="3">
        <v>45242</v>
      </c>
      <c r="B21" s="5">
        <v>2</v>
      </c>
      <c r="C21" s="5" t="s">
        <v>13</v>
      </c>
      <c r="D21" s="5" t="s">
        <v>25</v>
      </c>
    </row>
    <row r="22" spans="1:4" x14ac:dyDescent="0.25">
      <c r="A22" s="3">
        <v>45244</v>
      </c>
      <c r="B22" s="5">
        <v>0</v>
      </c>
      <c r="C22" s="5" t="s">
        <v>14</v>
      </c>
      <c r="D22" s="5" t="s">
        <v>24</v>
      </c>
    </row>
    <row r="23" spans="1:4" x14ac:dyDescent="0.25">
      <c r="A23" s="3">
        <v>45250</v>
      </c>
      <c r="B23" s="5">
        <v>5</v>
      </c>
      <c r="C23" s="5" t="s">
        <v>14</v>
      </c>
      <c r="D23" s="5" t="s">
        <v>24</v>
      </c>
    </row>
    <row r="24" spans="1:4" x14ac:dyDescent="0.25">
      <c r="A24" s="3">
        <v>45259</v>
      </c>
      <c r="B24" s="5">
        <v>3</v>
      </c>
      <c r="C24" s="5" t="s">
        <v>18</v>
      </c>
      <c r="D24" s="5" t="s">
        <v>23</v>
      </c>
    </row>
    <row r="25" spans="1:4" x14ac:dyDescent="0.25">
      <c r="A25" s="3">
        <v>45262</v>
      </c>
      <c r="B25" s="5">
        <v>6</v>
      </c>
      <c r="C25" s="5" t="s">
        <v>19</v>
      </c>
      <c r="D25" s="5" t="s">
        <v>23</v>
      </c>
    </row>
    <row r="26" spans="1:4" x14ac:dyDescent="0.25">
      <c r="A26" s="3">
        <v>45269</v>
      </c>
      <c r="B26" s="5">
        <v>4</v>
      </c>
      <c r="C26" s="5" t="s">
        <v>13</v>
      </c>
      <c r="D26" s="5" t="s">
        <v>25</v>
      </c>
    </row>
    <row r="27" spans="1:4" x14ac:dyDescent="0.25">
      <c r="A27" s="3">
        <v>45271</v>
      </c>
      <c r="B27" s="5">
        <v>6</v>
      </c>
      <c r="C27" s="5" t="s">
        <v>13</v>
      </c>
      <c r="D27" s="5" t="s">
        <v>25</v>
      </c>
    </row>
    <row r="28" spans="1:4" x14ac:dyDescent="0.25">
      <c r="A28" s="3">
        <v>45273</v>
      </c>
      <c r="B28" s="5">
        <v>6</v>
      </c>
      <c r="C28" s="5" t="s">
        <v>13</v>
      </c>
      <c r="D28" s="5" t="s">
        <v>25</v>
      </c>
    </row>
    <row r="29" spans="1:4" x14ac:dyDescent="0.25">
      <c r="A29" s="3">
        <v>45275</v>
      </c>
      <c r="B29" s="5">
        <v>0</v>
      </c>
      <c r="C29" s="5" t="s">
        <v>13</v>
      </c>
      <c r="D29" s="5" t="s">
        <v>25</v>
      </c>
    </row>
    <row r="30" spans="1:4" x14ac:dyDescent="0.25">
      <c r="A30" s="3">
        <v>45279</v>
      </c>
      <c r="B30" s="5">
        <v>0</v>
      </c>
      <c r="C30" s="5" t="s">
        <v>13</v>
      </c>
      <c r="D30" s="5" t="s">
        <v>25</v>
      </c>
    </row>
    <row r="31" spans="1:4" x14ac:dyDescent="0.25">
      <c r="A31" s="3">
        <v>45281</v>
      </c>
      <c r="B31" s="5">
        <v>0</v>
      </c>
      <c r="C31" s="5" t="s">
        <v>15</v>
      </c>
      <c r="D31" s="5" t="s">
        <v>23</v>
      </c>
    </row>
    <row r="32" spans="1:4" x14ac:dyDescent="0.25">
      <c r="A32" s="3">
        <v>45283</v>
      </c>
      <c r="B32" s="5">
        <v>3</v>
      </c>
      <c r="C32" s="5" t="s">
        <v>13</v>
      </c>
      <c r="D32" s="5" t="s">
        <v>25</v>
      </c>
    </row>
    <row r="33" spans="1:4" x14ac:dyDescent="0.25">
      <c r="A33" s="3">
        <v>45284</v>
      </c>
      <c r="B33" s="5">
        <v>0</v>
      </c>
      <c r="C33" s="5" t="s">
        <v>13</v>
      </c>
      <c r="D33" s="5" t="s">
        <v>25</v>
      </c>
    </row>
    <row r="34" spans="1:4" x14ac:dyDescent="0.25">
      <c r="A34" s="3">
        <v>45292</v>
      </c>
      <c r="B34" s="5">
        <v>0</v>
      </c>
      <c r="C34" s="5" t="s">
        <v>13</v>
      </c>
      <c r="D34" s="5" t="s">
        <v>25</v>
      </c>
    </row>
    <row r="35" spans="1:4" x14ac:dyDescent="0.25">
      <c r="A35" s="3">
        <v>45292</v>
      </c>
      <c r="B35" s="5">
        <v>5</v>
      </c>
      <c r="C35" s="5" t="s">
        <v>15</v>
      </c>
      <c r="D35" s="5" t="s">
        <v>23</v>
      </c>
    </row>
    <row r="36" spans="1:4" x14ac:dyDescent="0.25">
      <c r="A36" s="3">
        <v>45298</v>
      </c>
      <c r="B36" s="5">
        <v>6</v>
      </c>
      <c r="C36" s="5" t="s">
        <v>13</v>
      </c>
      <c r="D36" s="5" t="s">
        <v>25</v>
      </c>
    </row>
    <row r="37" spans="1:4" x14ac:dyDescent="0.25">
      <c r="A37" s="3">
        <v>45300</v>
      </c>
      <c r="B37" s="5">
        <v>5</v>
      </c>
      <c r="C37" s="5" t="s">
        <v>13</v>
      </c>
      <c r="D37" s="5" t="s">
        <v>25</v>
      </c>
    </row>
    <row r="38" spans="1:4" x14ac:dyDescent="0.25">
      <c r="A38" s="3">
        <v>45305</v>
      </c>
      <c r="B38" s="5">
        <v>6</v>
      </c>
      <c r="C38" s="5" t="s">
        <v>13</v>
      </c>
      <c r="D38" s="5" t="s">
        <v>25</v>
      </c>
    </row>
    <row r="39" spans="1:4" x14ac:dyDescent="0.25">
      <c r="A39" s="3">
        <v>45307</v>
      </c>
      <c r="B39" s="5">
        <v>5</v>
      </c>
      <c r="C39" s="5" t="s">
        <v>13</v>
      </c>
      <c r="D39" s="5" t="s">
        <v>25</v>
      </c>
    </row>
    <row r="40" spans="1:4" x14ac:dyDescent="0.25">
      <c r="A40" s="3">
        <v>45319</v>
      </c>
      <c r="B40" s="5">
        <v>3</v>
      </c>
      <c r="C40" s="5" t="s">
        <v>14</v>
      </c>
      <c r="D40" s="5" t="s">
        <v>24</v>
      </c>
    </row>
    <row r="41" spans="1:4" x14ac:dyDescent="0.25">
      <c r="A41" s="3">
        <v>45323</v>
      </c>
      <c r="B41" s="5">
        <v>4</v>
      </c>
      <c r="C41" s="5" t="s">
        <v>13</v>
      </c>
      <c r="D41" s="5" t="s">
        <v>25</v>
      </c>
    </row>
    <row r="42" spans="1:4" x14ac:dyDescent="0.25">
      <c r="A42" s="3">
        <v>45324</v>
      </c>
      <c r="B42" s="5">
        <v>3</v>
      </c>
      <c r="C42" s="5" t="s">
        <v>13</v>
      </c>
      <c r="D42" s="5" t="s">
        <v>25</v>
      </c>
    </row>
    <row r="43" spans="1:4" x14ac:dyDescent="0.25">
      <c r="A43" s="3">
        <v>45324</v>
      </c>
      <c r="B43" s="5">
        <v>6</v>
      </c>
      <c r="C43" s="5" t="s">
        <v>13</v>
      </c>
      <c r="D43" s="5" t="s">
        <v>25</v>
      </c>
    </row>
    <row r="44" spans="1:4" x14ac:dyDescent="0.25">
      <c r="A44" s="3">
        <v>45329</v>
      </c>
      <c r="B44" s="5">
        <v>5</v>
      </c>
      <c r="C44" s="5" t="s">
        <v>11</v>
      </c>
      <c r="D44" s="5" t="s">
        <v>23</v>
      </c>
    </row>
    <row r="45" spans="1:4" x14ac:dyDescent="0.25">
      <c r="A45" s="3">
        <v>45331</v>
      </c>
      <c r="B45" s="5">
        <v>0</v>
      </c>
      <c r="C45" s="5" t="s">
        <v>13</v>
      </c>
      <c r="D45" s="5" t="s">
        <v>25</v>
      </c>
    </row>
    <row r="46" spans="1:4" x14ac:dyDescent="0.25">
      <c r="A46" s="3">
        <v>45334</v>
      </c>
      <c r="B46" s="5">
        <v>5</v>
      </c>
      <c r="C46" s="5" t="s">
        <v>13</v>
      </c>
      <c r="D46" s="5" t="s">
        <v>25</v>
      </c>
    </row>
    <row r="47" spans="1:4" x14ac:dyDescent="0.25">
      <c r="A47" s="3">
        <v>45360</v>
      </c>
      <c r="B47" s="5">
        <v>6</v>
      </c>
      <c r="C47" s="5" t="s">
        <v>14</v>
      </c>
      <c r="D47" s="5" t="s">
        <v>24</v>
      </c>
    </row>
    <row r="48" spans="1:4" x14ac:dyDescent="0.25">
      <c r="A48" s="3">
        <v>45363</v>
      </c>
      <c r="B48" s="5">
        <v>1</v>
      </c>
      <c r="C48" s="5" t="s">
        <v>13</v>
      </c>
      <c r="D48" s="5" t="s">
        <v>25</v>
      </c>
    </row>
    <row r="49" spans="1:4" x14ac:dyDescent="0.25">
      <c r="A49" s="3">
        <v>45379</v>
      </c>
      <c r="B49" s="5">
        <v>3</v>
      </c>
      <c r="C49" s="5" t="s">
        <v>20</v>
      </c>
      <c r="D49" s="5" t="s">
        <v>24</v>
      </c>
    </row>
    <row r="50" spans="1:4" x14ac:dyDescent="0.25">
      <c r="A50" s="3">
        <v>45382</v>
      </c>
      <c r="B50" s="5">
        <v>0</v>
      </c>
      <c r="C50" s="5" t="s">
        <v>13</v>
      </c>
      <c r="D50" s="5" t="s">
        <v>25</v>
      </c>
    </row>
    <row r="51" spans="1:4" x14ac:dyDescent="0.25">
      <c r="A51" s="3">
        <v>45383</v>
      </c>
      <c r="B51" s="5">
        <v>1</v>
      </c>
      <c r="C51" s="5" t="s">
        <v>14</v>
      </c>
      <c r="D51" s="5" t="s">
        <v>24</v>
      </c>
    </row>
    <row r="52" spans="1:4" x14ac:dyDescent="0.25">
      <c r="A52" s="3">
        <v>45384</v>
      </c>
      <c r="B52" s="5">
        <v>5</v>
      </c>
      <c r="C52" s="5" t="s">
        <v>13</v>
      </c>
      <c r="D52" s="5" t="s">
        <v>25</v>
      </c>
    </row>
    <row r="53" spans="1:4" x14ac:dyDescent="0.25">
      <c r="A53" s="3">
        <v>45394</v>
      </c>
      <c r="B53" s="5">
        <v>6</v>
      </c>
      <c r="C53" s="5" t="s">
        <v>11</v>
      </c>
      <c r="D53" s="5" t="s">
        <v>23</v>
      </c>
    </row>
    <row r="54" spans="1:4" x14ac:dyDescent="0.25">
      <c r="A54" s="3">
        <v>45395</v>
      </c>
      <c r="B54" s="5">
        <v>5</v>
      </c>
      <c r="C54" s="5" t="s">
        <v>13</v>
      </c>
      <c r="D54" s="5" t="s">
        <v>25</v>
      </c>
    </row>
    <row r="55" spans="1:4" x14ac:dyDescent="0.25">
      <c r="A55" s="3">
        <v>45402</v>
      </c>
      <c r="B55" s="5">
        <v>2</v>
      </c>
      <c r="C55" s="5" t="s">
        <v>14</v>
      </c>
      <c r="D55" s="5" t="s">
        <v>24</v>
      </c>
    </row>
    <row r="56" spans="1:4" x14ac:dyDescent="0.25">
      <c r="A56" s="3">
        <v>45404</v>
      </c>
      <c r="B56" s="5">
        <v>0</v>
      </c>
      <c r="C56" s="5" t="s">
        <v>13</v>
      </c>
      <c r="D56" s="5" t="s">
        <v>25</v>
      </c>
    </row>
    <row r="57" spans="1:4" x14ac:dyDescent="0.25">
      <c r="A57" s="3">
        <v>45406</v>
      </c>
      <c r="B57" s="5">
        <v>5</v>
      </c>
      <c r="C57" s="5" t="s">
        <v>16</v>
      </c>
      <c r="D57" s="5" t="s">
        <v>23</v>
      </c>
    </row>
    <row r="58" spans="1:4" x14ac:dyDescent="0.25">
      <c r="A58" s="3">
        <v>45407</v>
      </c>
      <c r="B58" s="5">
        <v>0</v>
      </c>
      <c r="C58" s="5" t="s">
        <v>10</v>
      </c>
      <c r="D58" s="5" t="s">
        <v>23</v>
      </c>
    </row>
    <row r="59" spans="1:4" x14ac:dyDescent="0.25">
      <c r="A59" s="3">
        <v>45407</v>
      </c>
      <c r="B59" s="5">
        <v>3</v>
      </c>
      <c r="C59" s="5" t="s">
        <v>21</v>
      </c>
      <c r="D59" s="5" t="s">
        <v>23</v>
      </c>
    </row>
    <row r="60" spans="1:4" x14ac:dyDescent="0.25">
      <c r="A60" s="3">
        <v>45427</v>
      </c>
      <c r="B60" s="5">
        <v>2</v>
      </c>
      <c r="C60" s="5" t="s">
        <v>16</v>
      </c>
      <c r="D60" s="5" t="s">
        <v>23</v>
      </c>
    </row>
    <row r="61" spans="1:4" x14ac:dyDescent="0.25">
      <c r="A61" s="3">
        <v>45432</v>
      </c>
      <c r="B61" s="5">
        <v>0</v>
      </c>
      <c r="C61" s="5" t="s">
        <v>14</v>
      </c>
      <c r="D61" s="5" t="s">
        <v>24</v>
      </c>
    </row>
    <row r="62" spans="1:4" x14ac:dyDescent="0.25">
      <c r="A62" s="3">
        <v>45435</v>
      </c>
      <c r="B62" s="5">
        <v>2</v>
      </c>
      <c r="C62" s="5" t="s">
        <v>15</v>
      </c>
      <c r="D62" s="5" t="s">
        <v>23</v>
      </c>
    </row>
    <row r="63" spans="1:4" x14ac:dyDescent="0.25">
      <c r="A63" s="3">
        <v>45438</v>
      </c>
      <c r="B63" s="5">
        <v>1</v>
      </c>
      <c r="C63" s="5" t="s">
        <v>14</v>
      </c>
      <c r="D63" s="5" t="s">
        <v>24</v>
      </c>
    </row>
    <row r="64" spans="1:4" x14ac:dyDescent="0.25">
      <c r="A64" s="3">
        <v>45443</v>
      </c>
      <c r="B64" s="5">
        <v>3</v>
      </c>
      <c r="C64" s="5" t="s">
        <v>16</v>
      </c>
      <c r="D64" s="5" t="s">
        <v>23</v>
      </c>
    </row>
    <row r="65" spans="1:4" x14ac:dyDescent="0.25">
      <c r="A65" s="3">
        <v>45444</v>
      </c>
      <c r="B65" s="5">
        <v>4</v>
      </c>
      <c r="C65" s="5" t="s">
        <v>13</v>
      </c>
      <c r="D65" s="5" t="s">
        <v>25</v>
      </c>
    </row>
    <row r="66" spans="1:4" x14ac:dyDescent="0.25">
      <c r="A66" s="3">
        <v>45452</v>
      </c>
      <c r="B66" s="5">
        <v>5</v>
      </c>
      <c r="C66" s="5" t="s">
        <v>11</v>
      </c>
      <c r="D66" s="5" t="s">
        <v>23</v>
      </c>
    </row>
    <row r="67" spans="1:4" x14ac:dyDescent="0.25">
      <c r="A67" s="3">
        <v>45460</v>
      </c>
      <c r="B67" s="5">
        <v>0</v>
      </c>
      <c r="C67" s="5" t="s">
        <v>17</v>
      </c>
      <c r="D67" s="5" t="s">
        <v>24</v>
      </c>
    </row>
    <row r="68" spans="1:4" x14ac:dyDescent="0.25">
      <c r="A68" s="3">
        <v>45464</v>
      </c>
      <c r="B68" s="5">
        <v>1</v>
      </c>
      <c r="C68" s="5" t="s">
        <v>13</v>
      </c>
      <c r="D68" s="5" t="s">
        <v>25</v>
      </c>
    </row>
    <row r="69" spans="1:4" x14ac:dyDescent="0.25">
      <c r="A69" s="3">
        <v>45466</v>
      </c>
      <c r="B69" s="5">
        <v>2</v>
      </c>
      <c r="C69" s="5" t="s">
        <v>13</v>
      </c>
      <c r="D69" s="5" t="s">
        <v>25</v>
      </c>
    </row>
    <row r="70" spans="1:4" x14ac:dyDescent="0.25">
      <c r="A70" s="3">
        <v>45474</v>
      </c>
      <c r="B70" s="5">
        <v>5</v>
      </c>
      <c r="C70" s="5" t="s">
        <v>13</v>
      </c>
      <c r="D70" s="5" t="s">
        <v>25</v>
      </c>
    </row>
    <row r="71" spans="1:4" x14ac:dyDescent="0.25">
      <c r="A71" s="3">
        <v>45479</v>
      </c>
      <c r="B71" s="5">
        <v>6</v>
      </c>
      <c r="C71" s="5" t="s">
        <v>16</v>
      </c>
      <c r="D71" s="5" t="s">
        <v>23</v>
      </c>
    </row>
    <row r="72" spans="1:4" x14ac:dyDescent="0.25">
      <c r="A72" s="3">
        <v>45481</v>
      </c>
      <c r="B72" s="5">
        <v>1</v>
      </c>
      <c r="C72" s="5" t="s">
        <v>13</v>
      </c>
      <c r="D72" s="5" t="s">
        <v>25</v>
      </c>
    </row>
    <row r="73" spans="1:4" x14ac:dyDescent="0.25">
      <c r="A73" s="3">
        <v>45484</v>
      </c>
      <c r="B73" s="5">
        <v>5</v>
      </c>
      <c r="C73" s="5" t="s">
        <v>13</v>
      </c>
      <c r="D73" s="5" t="s">
        <v>25</v>
      </c>
    </row>
    <row r="74" spans="1:4" x14ac:dyDescent="0.25">
      <c r="A74" s="3">
        <v>45487</v>
      </c>
      <c r="B74" s="5">
        <v>5</v>
      </c>
      <c r="C74" s="5" t="s">
        <v>17</v>
      </c>
      <c r="D74" s="5" t="s">
        <v>24</v>
      </c>
    </row>
    <row r="75" spans="1:4" x14ac:dyDescent="0.25">
      <c r="A75" s="3">
        <v>45487</v>
      </c>
      <c r="B75" s="5">
        <v>2</v>
      </c>
      <c r="C75" s="5" t="s">
        <v>14</v>
      </c>
      <c r="D75" s="5" t="s">
        <v>24</v>
      </c>
    </row>
    <row r="76" spans="1:4" x14ac:dyDescent="0.25">
      <c r="A76" s="3">
        <v>45490</v>
      </c>
      <c r="B76" s="5">
        <v>5</v>
      </c>
      <c r="C76" s="5" t="s">
        <v>13</v>
      </c>
      <c r="D76" s="5" t="s">
        <v>25</v>
      </c>
    </row>
    <row r="77" spans="1:4" x14ac:dyDescent="0.25">
      <c r="A77" s="3">
        <v>45491</v>
      </c>
      <c r="B77" s="5">
        <v>0</v>
      </c>
      <c r="C77" s="5" t="s">
        <v>13</v>
      </c>
      <c r="D77" s="5" t="s">
        <v>25</v>
      </c>
    </row>
    <row r="78" spans="1:4" x14ac:dyDescent="0.25">
      <c r="A78" s="3">
        <v>45491</v>
      </c>
      <c r="B78" s="5">
        <v>2</v>
      </c>
      <c r="C78" s="5" t="s">
        <v>16</v>
      </c>
      <c r="D78" s="5" t="s">
        <v>23</v>
      </c>
    </row>
    <row r="79" spans="1:4" x14ac:dyDescent="0.25">
      <c r="A79" s="3">
        <v>45494</v>
      </c>
      <c r="B79" s="5">
        <v>5</v>
      </c>
      <c r="C79" s="5" t="s">
        <v>11</v>
      </c>
      <c r="D79" s="5" t="s">
        <v>23</v>
      </c>
    </row>
    <row r="80" spans="1:4" x14ac:dyDescent="0.25">
      <c r="A80" s="3">
        <v>45501</v>
      </c>
      <c r="B80" s="5">
        <v>5</v>
      </c>
      <c r="C80" s="5" t="s">
        <v>11</v>
      </c>
      <c r="D80" s="5" t="s">
        <v>23</v>
      </c>
    </row>
    <row r="81" spans="1:4" x14ac:dyDescent="0.25">
      <c r="A81" s="3">
        <v>45504</v>
      </c>
      <c r="B81" s="5">
        <v>0</v>
      </c>
      <c r="C81" s="5" t="s">
        <v>21</v>
      </c>
      <c r="D81" s="5" t="s">
        <v>23</v>
      </c>
    </row>
    <row r="82" spans="1:4" x14ac:dyDescent="0.25">
      <c r="A82" s="3">
        <v>45504</v>
      </c>
      <c r="B82" s="5">
        <v>0</v>
      </c>
      <c r="C82" s="5" t="s">
        <v>15</v>
      </c>
      <c r="D82" s="5" t="s">
        <v>23</v>
      </c>
    </row>
    <row r="83" spans="1:4" x14ac:dyDescent="0.25">
      <c r="A83" s="3">
        <v>45518</v>
      </c>
      <c r="B83" s="5">
        <v>5</v>
      </c>
      <c r="C83" s="5" t="s">
        <v>15</v>
      </c>
      <c r="D83" s="5" t="s">
        <v>23</v>
      </c>
    </row>
    <row r="84" spans="1:4" x14ac:dyDescent="0.25">
      <c r="A84" s="3">
        <v>45519</v>
      </c>
      <c r="B84" s="5">
        <v>0</v>
      </c>
      <c r="C84" s="5" t="s">
        <v>13</v>
      </c>
      <c r="D84" s="5" t="s">
        <v>25</v>
      </c>
    </row>
    <row r="85" spans="1:4" x14ac:dyDescent="0.25">
      <c r="A85" s="3">
        <v>45523</v>
      </c>
      <c r="B85" s="5">
        <v>5</v>
      </c>
      <c r="C85" s="5" t="s">
        <v>13</v>
      </c>
      <c r="D85" s="5" t="s">
        <v>25</v>
      </c>
    </row>
    <row r="86" spans="1:4" x14ac:dyDescent="0.25">
      <c r="A86" s="3">
        <v>45524</v>
      </c>
      <c r="B86" s="5">
        <v>6</v>
      </c>
      <c r="C86" s="5" t="s">
        <v>13</v>
      </c>
      <c r="D86" s="5" t="s">
        <v>25</v>
      </c>
    </row>
    <row r="87" spans="1:4" x14ac:dyDescent="0.25">
      <c r="A87" s="3">
        <v>45526</v>
      </c>
      <c r="B87" s="5">
        <v>5</v>
      </c>
      <c r="C87" s="5" t="s">
        <v>14</v>
      </c>
      <c r="D87" s="5" t="s">
        <v>24</v>
      </c>
    </row>
    <row r="88" spans="1:4" x14ac:dyDescent="0.25">
      <c r="A88" s="3">
        <v>45527</v>
      </c>
      <c r="B88" s="5">
        <v>5</v>
      </c>
      <c r="C88" s="5" t="s">
        <v>13</v>
      </c>
      <c r="D88" s="5" t="s">
        <v>25</v>
      </c>
    </row>
    <row r="89" spans="1:4" x14ac:dyDescent="0.25">
      <c r="A89" s="3">
        <v>45527</v>
      </c>
      <c r="B89" s="5">
        <v>5</v>
      </c>
      <c r="C89" s="5" t="s">
        <v>13</v>
      </c>
      <c r="D89" s="5" t="s">
        <v>25</v>
      </c>
    </row>
    <row r="90" spans="1:4" x14ac:dyDescent="0.25">
      <c r="A90" s="3">
        <v>45531</v>
      </c>
      <c r="B90" s="5">
        <v>1</v>
      </c>
      <c r="C90" s="5" t="s">
        <v>13</v>
      </c>
      <c r="D90" s="5" t="s">
        <v>25</v>
      </c>
    </row>
    <row r="91" spans="1:4" x14ac:dyDescent="0.25">
      <c r="A91" s="3">
        <v>45532</v>
      </c>
      <c r="B91" s="5">
        <v>4</v>
      </c>
      <c r="C91" s="5" t="s">
        <v>13</v>
      </c>
      <c r="D91" s="5" t="s">
        <v>25</v>
      </c>
    </row>
    <row r="92" spans="1:4" x14ac:dyDescent="0.25">
      <c r="A92" s="7">
        <v>45532</v>
      </c>
      <c r="B92" s="8">
        <v>2</v>
      </c>
      <c r="C92" s="8" t="s">
        <v>13</v>
      </c>
      <c r="D92" s="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2751-978A-4807-B62A-DD21A775145B}">
  <dimension ref="A1:K3"/>
  <sheetViews>
    <sheetView workbookViewId="0">
      <selection activeCell="K32" sqref="K32"/>
    </sheetView>
  </sheetViews>
  <sheetFormatPr defaultRowHeight="15" x14ac:dyDescent="0.25"/>
  <cols>
    <col min="1" max="1" width="6.5703125" bestFit="1" customWidth="1"/>
    <col min="2" max="2" width="10.85546875" bestFit="1" customWidth="1"/>
    <col min="3" max="3" width="8.140625" bestFit="1" customWidth="1"/>
    <col min="4" max="4" width="4.85546875" bestFit="1" customWidth="1"/>
    <col min="5" max="5" width="11.28515625" bestFit="1" customWidth="1"/>
    <col min="6" max="6" width="12.7109375" bestFit="1" customWidth="1"/>
    <col min="7" max="7" width="6.28515625" bestFit="1" customWidth="1"/>
    <col min="8" max="8" width="5.7109375" bestFit="1" customWidth="1"/>
    <col min="9" max="9" width="8" bestFit="1" customWidth="1"/>
  </cols>
  <sheetData>
    <row r="1" spans="1:11" x14ac:dyDescent="0.25">
      <c r="A1" t="s">
        <v>43</v>
      </c>
    </row>
    <row r="2" spans="1:11" x14ac:dyDescent="0.25">
      <c r="A2" s="9" t="s">
        <v>10</v>
      </c>
      <c r="B2" s="9" t="s">
        <v>41</v>
      </c>
      <c r="C2" s="9" t="s">
        <v>12</v>
      </c>
      <c r="D2" s="9" t="s">
        <v>17</v>
      </c>
      <c r="E2" s="9" t="s">
        <v>14</v>
      </c>
      <c r="F2" s="9" t="s">
        <v>19</v>
      </c>
      <c r="G2" s="9" t="s">
        <v>21</v>
      </c>
      <c r="H2" s="9" t="s">
        <v>13</v>
      </c>
      <c r="I2" s="9" t="s">
        <v>16</v>
      </c>
    </row>
    <row r="3" spans="1:11" x14ac:dyDescent="0.25">
      <c r="A3" s="8">
        <f>COUNTIF(Data!C:C,"Billing")</f>
        <v>2</v>
      </c>
      <c r="B3" s="8">
        <f>COUNTIF(Data!C:C,"Equipment")</f>
        <v>9</v>
      </c>
      <c r="C3" s="8">
        <f>COUNTIF(Data!C:C,"Tanning")</f>
        <v>1</v>
      </c>
      <c r="D3" s="8">
        <f>COUNTIF(Data!C:C,"Staff")</f>
        <v>3</v>
      </c>
      <c r="E3" s="8">
        <f>COUNTIF(Data!C:C,"Cleanliness")</f>
        <v>13</v>
      </c>
      <c r="F3" s="8">
        <f>COUNTIF(Data!C:C,"Paper Towels")</f>
        <v>1</v>
      </c>
      <c r="G3" s="8">
        <f>COUNTIF(Data!C:C,"Hours")</f>
        <v>2</v>
      </c>
      <c r="H3" s="8">
        <f>COUNTIF(Data!C:C,"None")</f>
        <v>45</v>
      </c>
      <c r="I3" s="8">
        <f>COUNTIF(Data!C:C,"Policies")</f>
        <v>6</v>
      </c>
      <c r="K3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A192-7C5E-4C20-A383-4563E08AE583}">
  <dimension ref="A1:C3"/>
  <sheetViews>
    <sheetView workbookViewId="0">
      <selection activeCell="N7" sqref="N7"/>
    </sheetView>
  </sheetViews>
  <sheetFormatPr defaultRowHeight="15" x14ac:dyDescent="0.25"/>
  <cols>
    <col min="1" max="1" width="5" customWidth="1"/>
    <col min="2" max="2" width="5.7109375" customWidth="1"/>
    <col min="3" max="3" width="10.5703125" customWidth="1"/>
    <col min="4" max="4" width="8.140625" bestFit="1" customWidth="1"/>
    <col min="5" max="5" width="4.85546875" bestFit="1" customWidth="1"/>
    <col min="6" max="6" width="11.28515625" bestFit="1" customWidth="1"/>
    <col min="7" max="7" width="12.7109375" bestFit="1" customWidth="1"/>
    <col min="8" max="8" width="6.28515625" bestFit="1" customWidth="1"/>
    <col min="9" max="9" width="5.7109375" bestFit="1" customWidth="1"/>
    <col min="10" max="10" width="8" bestFit="1" customWidth="1"/>
  </cols>
  <sheetData>
    <row r="1" spans="1:3" x14ac:dyDescent="0.25">
      <c r="A1" s="19" t="s">
        <v>45</v>
      </c>
      <c r="B1" s="20"/>
      <c r="C1" s="21"/>
    </row>
    <row r="2" spans="1:3" x14ac:dyDescent="0.25">
      <c r="A2" s="18" t="s">
        <v>24</v>
      </c>
      <c r="B2" s="18" t="s">
        <v>23</v>
      </c>
      <c r="C2" s="18" t="s">
        <v>25</v>
      </c>
    </row>
    <row r="3" spans="1:3" x14ac:dyDescent="0.25">
      <c r="A3" s="18">
        <f>COUNTIF(Data!D:D,"Yes")</f>
        <v>18</v>
      </c>
      <c r="B3" s="18">
        <f>COUNTIF(Data!D:D,"No")</f>
        <v>28</v>
      </c>
      <c r="C3" s="18">
        <f>COUNTIF(Data!D:D,"N/A")</f>
        <v>45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CCB5-4D7B-4AAC-AA99-3E3A5400282F}">
  <dimension ref="A1:M2"/>
  <sheetViews>
    <sheetView workbookViewId="0">
      <selection activeCell="J16" sqref="J16"/>
    </sheetView>
  </sheetViews>
  <sheetFormatPr defaultRowHeight="15" x14ac:dyDescent="0.25"/>
  <cols>
    <col min="1" max="1" width="16.85546875" bestFit="1" customWidth="1"/>
    <col min="2" max="2" width="20.28515625" bestFit="1" customWidth="1"/>
    <col min="3" max="3" width="18" bestFit="1" customWidth="1"/>
    <col min="4" max="4" width="20" bestFit="1" customWidth="1"/>
    <col min="5" max="5" width="19.85546875" bestFit="1" customWidth="1"/>
    <col min="6" max="6" width="17.85546875" bestFit="1" customWidth="1"/>
    <col min="7" max="7" width="19.140625" bestFit="1" customWidth="1"/>
    <col min="8" max="8" width="16.42578125" bestFit="1" customWidth="1"/>
    <col min="9" max="9" width="15" bestFit="1" customWidth="1"/>
    <col min="10" max="10" width="14.42578125" bestFit="1" customWidth="1"/>
    <col min="11" max="11" width="14.85546875" bestFit="1" customWidth="1"/>
    <col min="12" max="12" width="14.140625" bestFit="1" customWidth="1"/>
    <col min="13" max="13" width="19" bestFit="1" customWidth="1"/>
  </cols>
  <sheetData>
    <row r="1" spans="1:13" x14ac:dyDescent="0.25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</row>
    <row r="2" spans="1:13" x14ac:dyDescent="0.25">
      <c r="A2" s="11">
        <f>AVERAGE(Data!B2:B8)</f>
        <v>3</v>
      </c>
      <c r="B2" s="8">
        <f>AVERAGE(Data!B9:B13)</f>
        <v>1.8</v>
      </c>
      <c r="C2" s="10">
        <f>AVERAGE(Data!B14:B16)</f>
        <v>2.3333333333333335</v>
      </c>
      <c r="D2" s="10">
        <f>AVERAGE(Data!B17:B24)</f>
        <v>3.125</v>
      </c>
      <c r="E2" s="10">
        <f>AVERAGE(Data!B25:B33)</f>
        <v>2.7777777777777777</v>
      </c>
      <c r="F2" s="10">
        <f>AVERAGE(Data!B34:B40)</f>
        <v>4.2857142857142856</v>
      </c>
      <c r="G2" s="10">
        <f>AVERAGE(Data!B41:B46)</f>
        <v>3.8333333333333335</v>
      </c>
      <c r="H2" s="8">
        <f>AVERAGE(Data!B47:B50)</f>
        <v>2.5</v>
      </c>
      <c r="I2" s="8">
        <f>AVERAGE(Data!B51:B59)</f>
        <v>3</v>
      </c>
      <c r="J2" s="8">
        <f>AVERAGE(Data!B60:B64)</f>
        <v>1.6</v>
      </c>
      <c r="K2" s="8">
        <f>AVERAGE(Data!B65:B69)</f>
        <v>2.4</v>
      </c>
      <c r="L2" s="10">
        <f>AVERAGE(Data!B70:B82)</f>
        <v>3.1538461538461537</v>
      </c>
      <c r="M2" s="8">
        <f>AVERAGE(Data!B83:B92)</f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Intention</vt:lpstr>
      <vt:lpstr>Data</vt:lpstr>
      <vt:lpstr>Most Common</vt:lpstr>
      <vt:lpstr>Fixable</vt:lpstr>
      <vt:lpstr>Average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 Snow Rd</dc:creator>
  <cp:lastModifiedBy>PF Snow Rd</cp:lastModifiedBy>
  <dcterms:created xsi:type="dcterms:W3CDTF">2024-09-23T16:42:28Z</dcterms:created>
  <dcterms:modified xsi:type="dcterms:W3CDTF">2024-09-25T19:34:24Z</dcterms:modified>
</cp:coreProperties>
</file>